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updateLinks="always"/>
  <mc:AlternateContent xmlns:mc="http://schemas.openxmlformats.org/markup-compatibility/2006">
    <mc:Choice Requires="x15">
      <x15ac:absPath xmlns:x15ac="http://schemas.microsoft.com/office/spreadsheetml/2010/11/ac" url="C:\Users\mbinns\OneDrive - Soil Association\CURRENT LICENSEES\004552 Tilhill Forestry FM\2024 RA\RT-DAR\"/>
    </mc:Choice>
  </mc:AlternateContent>
  <xr:revisionPtr revIDLastSave="0" documentId="13_ncr:1_{8217C908-AE41-45B8-9F1C-E5BAD9AC009D}" xr6:coauthVersionLast="47" xr6:coauthVersionMax="47" xr10:uidLastSave="{00000000-0000-0000-0000-000000000000}"/>
  <bookViews>
    <workbookView xWindow="28695" yWindow="-4020" windowWidth="14610" windowHeight="15585" tabRatio="687" xr2:uid="{9B9E1A1A-EF00-4864-A8C6-1064DCC94F15}"/>
  </bookViews>
  <sheets>
    <sheet name="Cover" sheetId="1" r:id="rId1"/>
    <sheet name="1 Basic info" sheetId="74" r:id="rId2"/>
    <sheet name="2 Findings" sheetId="65" r:id="rId3"/>
    <sheet name="3 RA Cert process" sheetId="3" r:id="rId4"/>
    <sheet name="5 RA Org Structure+Management" sheetId="66" r:id="rId5"/>
    <sheet name="6 S1" sheetId="19" state="hidden" r:id="rId6"/>
    <sheet name="7 S2" sheetId="50" state="hidden" r:id="rId7"/>
    <sheet name="8 S3" sheetId="51" state="hidden" r:id="rId8"/>
    <sheet name="9 S4" sheetId="49" state="hidden" r:id="rId9"/>
    <sheet name="A1 Checklist" sheetId="60" r:id="rId10"/>
    <sheet name="Audit Programme" sheetId="73" r:id="rId11"/>
    <sheet name="A2 Stakeholder Summary" sheetId="59" r:id="rId12"/>
    <sheet name="A3 Species list" sheetId="16" r:id="rId13"/>
    <sheet name="A6 Group checklist" sheetId="62" r:id="rId14"/>
    <sheet name="A6a Multisite checklist" sheetId="69" state="hidden" r:id="rId15"/>
    <sheet name="A7 Members &amp; FMUs" sheetId="34" r:id="rId16"/>
    <sheet name="A8a Sampling" sheetId="70" r:id="rId17"/>
    <sheet name="A11a Cert Decsn" sheetId="42" r:id="rId18"/>
    <sheet name="A12a Product schedule" sheetId="53" r:id="rId19"/>
    <sheet name="A14a Product Codes" sheetId="58" r:id="rId20"/>
    <sheet name="A15 Opening and Closing Meeting" sheetId="67" r:id="rId21"/>
  </sheets>
  <definedNames>
    <definedName name="_xlnm._FilterDatabase" localSheetId="1" hidden="1">'1 Basic info'!$K$1:$K$111</definedName>
    <definedName name="_xlnm._FilterDatabase" localSheetId="2" hidden="1">'2 Findings'!$A$5:$M$9</definedName>
    <definedName name="_xlnm._FilterDatabase" localSheetId="15" hidden="1">'A7 Members &amp; FMUs'!$A$2:$K$2</definedName>
    <definedName name="contlistCarGrades">#REF!</definedName>
    <definedName name="listGroupMembers">#REF!</definedName>
    <definedName name="_xlnm.Print_Area" localSheetId="1">'1 Basic info'!$A$1:$H$93</definedName>
    <definedName name="_xlnm.Print_Area" localSheetId="2">'2 Findings'!$A$2:$N$121</definedName>
    <definedName name="_xlnm.Print_Area" localSheetId="3">'3 RA Cert process'!$A$1:$C$146</definedName>
    <definedName name="_xlnm.Print_Area" localSheetId="4">'5 RA Org Structure+Management'!$A$1:$C$31</definedName>
    <definedName name="_xlnm.Print_Area" localSheetId="5">'6 S1'!$A$1:$C$81</definedName>
    <definedName name="_xlnm.Print_Area" localSheetId="6">'7 S2'!$A$1:$C$67</definedName>
    <definedName name="_xlnm.Print_Area" localSheetId="7">'8 S3'!$A$1:$C$59</definedName>
    <definedName name="_xlnm.Print_Area" localSheetId="8">'9 S4'!$A$1:$C$64</definedName>
    <definedName name="_xlnm.Print_Area" localSheetId="18">'A12a Product schedule'!$A$1:$D$37</definedName>
    <definedName name="_xlnm.Print_Area" localSheetId="15">'A7 Members &amp; FMUs'!$A$1:$AE$543</definedName>
    <definedName name="_xlnm.Print_Area" localSheetId="0" xml:space="preserve">            Cover!$A$1:$F$32,Cover!$G:$G</definedName>
    <definedName name="Process">"process, label, store"</definedName>
    <definedName name="refCarGradeMajor">#REF!</definedName>
    <definedName name="refCarGradeMinor">#REF!</definedName>
    <definedName name="refYN_Yes">#REF!</definedName>
    <definedName name="selectedDisplayLevel">#REF!</definedName>
    <definedName name="selectedGroupCert">(#REF! = refYN_Yes)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53" l="1"/>
  <c r="B9" i="53"/>
  <c r="B8" i="53"/>
  <c r="B7" i="53"/>
  <c r="B35" i="42"/>
  <c r="D92" i="74"/>
  <c r="D240" i="62"/>
  <c r="D239" i="62"/>
  <c r="D238" i="62"/>
  <c r="H312" i="62"/>
  <c r="G312" i="62"/>
  <c r="F312" i="62"/>
  <c r="H311" i="62"/>
  <c r="G311" i="62"/>
  <c r="F311" i="62"/>
  <c r="H310" i="62"/>
  <c r="G310" i="62"/>
  <c r="F310" i="62"/>
  <c r="H309" i="62"/>
  <c r="G309" i="62"/>
  <c r="F309" i="62"/>
  <c r="H308" i="62"/>
  <c r="G308" i="62"/>
  <c r="F308" i="62"/>
  <c r="H304" i="62"/>
  <c r="G304" i="62"/>
  <c r="F304" i="62"/>
  <c r="H303" i="62"/>
  <c r="G303" i="62"/>
  <c r="F303" i="62"/>
  <c r="H302" i="62"/>
  <c r="G302" i="62"/>
  <c r="F302" i="62"/>
  <c r="H301" i="62"/>
  <c r="G301" i="62"/>
  <c r="F301" i="62"/>
  <c r="H300" i="62"/>
  <c r="G300" i="62"/>
  <c r="F300" i="62"/>
  <c r="H297" i="62"/>
  <c r="G297" i="62"/>
  <c r="F297" i="62"/>
  <c r="H296" i="62"/>
  <c r="G296" i="62"/>
  <c r="F296" i="62"/>
  <c r="H295" i="62"/>
  <c r="G295" i="62"/>
  <c r="F295" i="62"/>
  <c r="H294" i="62"/>
  <c r="G294" i="62"/>
  <c r="F294" i="62"/>
  <c r="H293" i="62"/>
  <c r="G293" i="62"/>
  <c r="F293" i="62"/>
  <c r="H290" i="62"/>
  <c r="G290" i="62"/>
  <c r="F290" i="62"/>
  <c r="H289" i="62"/>
  <c r="G289" i="62"/>
  <c r="F289" i="62"/>
  <c r="H288" i="62"/>
  <c r="G288" i="62"/>
  <c r="F288" i="62"/>
  <c r="H287" i="62"/>
  <c r="G287" i="62"/>
  <c r="F287" i="62"/>
  <c r="H286" i="62"/>
  <c r="G286" i="62"/>
  <c r="F286" i="62"/>
  <c r="H282" i="62"/>
  <c r="G282" i="62"/>
  <c r="F282" i="62"/>
  <c r="H281" i="62"/>
  <c r="G281" i="62"/>
  <c r="F281" i="62"/>
  <c r="H280" i="62"/>
  <c r="G280" i="62"/>
  <c r="F280" i="62"/>
  <c r="H279" i="62"/>
  <c r="G279" i="62"/>
  <c r="F279" i="62"/>
  <c r="H278" i="62"/>
  <c r="G278" i="62"/>
  <c r="F278" i="62"/>
  <c r="H274" i="62"/>
  <c r="G274" i="62"/>
  <c r="F274" i="62"/>
  <c r="H273" i="62"/>
  <c r="G273" i="62"/>
  <c r="F273" i="62"/>
  <c r="H272" i="62"/>
  <c r="G272" i="62"/>
  <c r="F272" i="62"/>
  <c r="H271" i="62"/>
  <c r="G271" i="62"/>
  <c r="F271" i="62"/>
  <c r="H270" i="62"/>
  <c r="G270" i="62"/>
  <c r="F270" i="62"/>
  <c r="H267" i="62"/>
  <c r="G267" i="62"/>
  <c r="F267" i="62"/>
  <c r="H266" i="62"/>
  <c r="G266" i="62"/>
  <c r="F266" i="62"/>
  <c r="H265" i="62"/>
  <c r="G265" i="62"/>
  <c r="F265" i="62"/>
  <c r="H264" i="62"/>
  <c r="G264" i="62"/>
  <c r="F264" i="62"/>
  <c r="H263" i="62"/>
  <c r="G263" i="62"/>
  <c r="F263" i="62"/>
  <c r="H260" i="62"/>
  <c r="G260" i="62"/>
  <c r="F260" i="62"/>
  <c r="H259" i="62"/>
  <c r="G259" i="62"/>
  <c r="F259" i="62"/>
  <c r="H258" i="62"/>
  <c r="G258" i="62"/>
  <c r="F258" i="62"/>
  <c r="H257" i="62"/>
  <c r="G257" i="62"/>
  <c r="F257" i="62"/>
  <c r="H256" i="62"/>
  <c r="G256" i="62"/>
  <c r="F256" i="62"/>
  <c r="H253" i="62"/>
  <c r="G253" i="62"/>
  <c r="F253" i="62"/>
  <c r="H252" i="62"/>
  <c r="G252" i="62"/>
  <c r="F252" i="62"/>
  <c r="H251" i="62"/>
  <c r="G251" i="62"/>
  <c r="F251" i="62"/>
  <c r="H250" i="62"/>
  <c r="G250" i="62"/>
  <c r="F250" i="62"/>
  <c r="H249" i="62"/>
  <c r="G249" i="62"/>
  <c r="F249" i="62"/>
  <c r="H246" i="62"/>
  <c r="G246" i="62"/>
  <c r="F246" i="62"/>
  <c r="H245" i="62"/>
  <c r="G245" i="62"/>
  <c r="F245" i="62"/>
  <c r="H244" i="62"/>
  <c r="G244" i="62"/>
  <c r="F244" i="62"/>
  <c r="H243" i="62"/>
  <c r="G243" i="62"/>
  <c r="F243" i="62"/>
  <c r="H242" i="62"/>
  <c r="G242" i="62"/>
  <c r="F242" i="62"/>
  <c r="H233" i="62"/>
  <c r="G233" i="62"/>
  <c r="F233" i="62"/>
  <c r="H232" i="62"/>
  <c r="G232" i="62"/>
  <c r="F232" i="62"/>
  <c r="H231" i="62"/>
  <c r="G231" i="62"/>
  <c r="F231" i="62"/>
  <c r="H230" i="62"/>
  <c r="G230" i="62"/>
  <c r="F230" i="62"/>
  <c r="H229" i="62"/>
  <c r="G229" i="62"/>
  <c r="F229" i="62"/>
  <c r="H226" i="62"/>
  <c r="G226" i="62"/>
  <c r="F226" i="62"/>
  <c r="H225" i="62"/>
  <c r="G225" i="62"/>
  <c r="F225" i="62"/>
  <c r="H224" i="62"/>
  <c r="G224" i="62"/>
  <c r="F224" i="62"/>
  <c r="H223" i="62"/>
  <c r="G223" i="62"/>
  <c r="F223" i="62"/>
  <c r="H222" i="62"/>
  <c r="G222" i="62"/>
  <c r="F222" i="62"/>
  <c r="H218" i="62"/>
  <c r="G218" i="62"/>
  <c r="F218" i="62"/>
  <c r="H217" i="62"/>
  <c r="G217" i="62"/>
  <c r="F217" i="62"/>
  <c r="H216" i="62"/>
  <c r="G216" i="62"/>
  <c r="F216" i="62"/>
  <c r="H215" i="62"/>
  <c r="G215" i="62"/>
  <c r="F215" i="62"/>
  <c r="H202" i="62"/>
  <c r="G202" i="62"/>
  <c r="F202" i="62"/>
  <c r="H201" i="62"/>
  <c r="G201" i="62"/>
  <c r="F201" i="62"/>
  <c r="H200" i="62"/>
  <c r="G200" i="62"/>
  <c r="F200" i="62"/>
  <c r="H199" i="62"/>
  <c r="G199" i="62"/>
  <c r="F199" i="62"/>
  <c r="H198" i="62"/>
  <c r="G198" i="62"/>
  <c r="F198" i="62"/>
  <c r="H195" i="62"/>
  <c r="G195" i="62"/>
  <c r="F195" i="62"/>
  <c r="H194" i="62"/>
  <c r="G194" i="62"/>
  <c r="F194" i="62"/>
  <c r="H193" i="62"/>
  <c r="G193" i="62"/>
  <c r="F193" i="62"/>
  <c r="H192" i="62"/>
  <c r="G192" i="62"/>
  <c r="F192" i="62"/>
  <c r="H191" i="62"/>
  <c r="G191" i="62"/>
  <c r="F191" i="62"/>
  <c r="H183" i="62"/>
  <c r="G183" i="62"/>
  <c r="F183" i="62"/>
  <c r="H182" i="62"/>
  <c r="G182" i="62"/>
  <c r="F182" i="62"/>
  <c r="H181" i="62"/>
  <c r="G181" i="62"/>
  <c r="F181" i="62"/>
  <c r="H180" i="62"/>
  <c r="G180" i="62"/>
  <c r="F180" i="62"/>
  <c r="H179" i="62"/>
  <c r="G179" i="62"/>
  <c r="F179" i="62"/>
  <c r="H174" i="62"/>
  <c r="G174" i="62"/>
  <c r="F174" i="62"/>
  <c r="H173" i="62"/>
  <c r="G173" i="62"/>
  <c r="F173" i="62"/>
  <c r="H172" i="62"/>
  <c r="G172" i="62"/>
  <c r="F172" i="62"/>
  <c r="H171" i="62"/>
  <c r="G171" i="62"/>
  <c r="F171" i="62"/>
  <c r="H170" i="62"/>
  <c r="G170" i="62"/>
  <c r="F170" i="62"/>
  <c r="H164" i="62"/>
  <c r="G164" i="62"/>
  <c r="F164" i="62"/>
  <c r="H163" i="62"/>
  <c r="G163" i="62"/>
  <c r="F163" i="62"/>
  <c r="H162" i="62"/>
  <c r="G162" i="62"/>
  <c r="F162" i="62"/>
  <c r="H161" i="62"/>
  <c r="G161" i="62"/>
  <c r="F161" i="62"/>
  <c r="H160" i="62"/>
  <c r="G160" i="62"/>
  <c r="F160" i="62"/>
  <c r="H158" i="62"/>
  <c r="G158" i="62"/>
  <c r="F158" i="62"/>
  <c r="H157" i="62"/>
  <c r="G157" i="62"/>
  <c r="F157" i="62"/>
  <c r="H156" i="62"/>
  <c r="G156" i="62"/>
  <c r="F156" i="62"/>
  <c r="H155" i="62"/>
  <c r="G155" i="62"/>
  <c r="F155" i="62"/>
  <c r="H154" i="62"/>
  <c r="G154" i="62"/>
  <c r="F154" i="62"/>
  <c r="H152" i="62"/>
  <c r="G152" i="62"/>
  <c r="F152" i="62"/>
  <c r="H151" i="62"/>
  <c r="G151" i="62"/>
  <c r="F151" i="62"/>
  <c r="H150" i="62"/>
  <c r="G150" i="62"/>
  <c r="F150" i="62"/>
  <c r="H149" i="62"/>
  <c r="G149" i="62"/>
  <c r="F149" i="62"/>
  <c r="H148" i="62"/>
  <c r="G148" i="62"/>
  <c r="F148" i="62"/>
  <c r="H128" i="62"/>
  <c r="G128" i="62"/>
  <c r="F128" i="62"/>
  <c r="H127" i="62"/>
  <c r="G127" i="62"/>
  <c r="F127" i="62"/>
  <c r="H126" i="62"/>
  <c r="G126" i="62"/>
  <c r="F126" i="62"/>
  <c r="H125" i="62"/>
  <c r="G125" i="62"/>
  <c r="F125" i="62"/>
  <c r="H124" i="62"/>
  <c r="G124" i="62"/>
  <c r="F124" i="62"/>
  <c r="H121" i="62"/>
  <c r="G121" i="62"/>
  <c r="F121" i="62"/>
  <c r="H120" i="62"/>
  <c r="G120" i="62"/>
  <c r="F120" i="62"/>
  <c r="H119" i="62"/>
  <c r="G119" i="62"/>
  <c r="F119" i="62"/>
  <c r="H118" i="62"/>
  <c r="G118" i="62"/>
  <c r="F118" i="62"/>
  <c r="H117" i="62"/>
  <c r="G117" i="62"/>
  <c r="F117" i="62"/>
  <c r="H99" i="62"/>
  <c r="G99" i="62"/>
  <c r="F99" i="62"/>
  <c r="H98" i="62"/>
  <c r="G98" i="62"/>
  <c r="F98" i="62"/>
  <c r="H97" i="62"/>
  <c r="G97" i="62"/>
  <c r="F97" i="62"/>
  <c r="H96" i="62"/>
  <c r="G96" i="62"/>
  <c r="F96" i="62"/>
  <c r="H95" i="62"/>
  <c r="G95" i="62"/>
  <c r="F95" i="62"/>
  <c r="H91" i="62"/>
  <c r="G91" i="62"/>
  <c r="F91" i="62"/>
  <c r="H90" i="62"/>
  <c r="G90" i="62"/>
  <c r="F90" i="62"/>
  <c r="H89" i="62"/>
  <c r="G89" i="62"/>
  <c r="F89" i="62"/>
  <c r="H88" i="62"/>
  <c r="G88" i="62"/>
  <c r="F88" i="62"/>
  <c r="H87" i="62"/>
  <c r="G87" i="62"/>
  <c r="F87" i="62"/>
  <c r="H81" i="62"/>
  <c r="G81" i="62"/>
  <c r="F81" i="62"/>
  <c r="H80" i="62"/>
  <c r="G80" i="62"/>
  <c r="F80" i="62"/>
  <c r="H79" i="62"/>
  <c r="G79" i="62"/>
  <c r="F79" i="62"/>
  <c r="H78" i="62"/>
  <c r="G78" i="62"/>
  <c r="F78" i="62"/>
  <c r="H77" i="62"/>
  <c r="G77" i="62"/>
  <c r="F77" i="62"/>
  <c r="H74" i="62"/>
  <c r="G74" i="62"/>
  <c r="F74" i="62"/>
  <c r="H73" i="62"/>
  <c r="G73" i="62"/>
  <c r="F73" i="62"/>
  <c r="H72" i="62"/>
  <c r="G72" i="62"/>
  <c r="F72" i="62"/>
  <c r="H71" i="62"/>
  <c r="G71" i="62"/>
  <c r="F71" i="62"/>
  <c r="H70" i="62"/>
  <c r="G70" i="62"/>
  <c r="F70" i="62"/>
  <c r="H65" i="62"/>
  <c r="G65" i="62"/>
  <c r="F65" i="62"/>
  <c r="H64" i="62"/>
  <c r="G64" i="62"/>
  <c r="F64" i="62"/>
  <c r="H63" i="62"/>
  <c r="G63" i="62"/>
  <c r="F63" i="62"/>
  <c r="H62" i="62"/>
  <c r="G62" i="62"/>
  <c r="F62" i="62"/>
  <c r="H61" i="62"/>
  <c r="G61" i="62"/>
  <c r="F61" i="62"/>
  <c r="H58" i="62"/>
  <c r="G58" i="62"/>
  <c r="F58" i="62"/>
  <c r="H57" i="62"/>
  <c r="G57" i="62"/>
  <c r="F57" i="62"/>
  <c r="H56" i="62"/>
  <c r="G56" i="62"/>
  <c r="F56" i="62"/>
  <c r="H55" i="62"/>
  <c r="G55" i="62"/>
  <c r="F55" i="62"/>
  <c r="H54" i="62"/>
  <c r="G54" i="62"/>
  <c r="F54" i="62"/>
  <c r="H52" i="62"/>
  <c r="G52" i="62"/>
  <c r="F52" i="62"/>
  <c r="H51" i="62"/>
  <c r="G51" i="62"/>
  <c r="F51" i="62"/>
  <c r="H50" i="62"/>
  <c r="G50" i="62"/>
  <c r="F50" i="62"/>
  <c r="H49" i="62"/>
  <c r="G49" i="62"/>
  <c r="F49" i="62"/>
  <c r="H48" i="62"/>
  <c r="G48" i="62"/>
  <c r="F48" i="62"/>
  <c r="H43" i="62"/>
  <c r="G43" i="62"/>
  <c r="F43" i="62"/>
  <c r="H42" i="62"/>
  <c r="G42" i="62"/>
  <c r="F42" i="62"/>
  <c r="H41" i="62"/>
  <c r="G41" i="62"/>
  <c r="F41" i="62"/>
  <c r="H40" i="62"/>
  <c r="G40" i="62"/>
  <c r="F40" i="62"/>
  <c r="H39" i="62"/>
  <c r="G39" i="62"/>
  <c r="F39" i="62"/>
  <c r="H36" i="62"/>
  <c r="G36" i="62"/>
  <c r="F36" i="62"/>
  <c r="H35" i="62"/>
  <c r="G35" i="62"/>
  <c r="F35" i="62"/>
  <c r="H34" i="62"/>
  <c r="G34" i="62"/>
  <c r="F34" i="62"/>
  <c r="H33" i="62"/>
  <c r="G33" i="62"/>
  <c r="F33" i="62"/>
  <c r="H32" i="62"/>
  <c r="G32" i="62"/>
  <c r="F32" i="62"/>
  <c r="H29" i="62"/>
  <c r="G29" i="62"/>
  <c r="F29" i="62"/>
  <c r="H28" i="62"/>
  <c r="G28" i="62"/>
  <c r="F28" i="62"/>
  <c r="H27" i="62"/>
  <c r="G27" i="62"/>
  <c r="F27" i="62"/>
  <c r="H26" i="62"/>
  <c r="G26" i="62"/>
  <c r="F26" i="62"/>
  <c r="H25" i="62"/>
  <c r="G25" i="62"/>
  <c r="F25" i="62"/>
  <c r="H21" i="62"/>
  <c r="G21" i="62"/>
  <c r="F21" i="62"/>
  <c r="H20" i="62"/>
  <c r="G20" i="62"/>
  <c r="F20" i="62"/>
  <c r="H19" i="62"/>
  <c r="G19" i="62"/>
  <c r="F19" i="62"/>
  <c r="H18" i="62"/>
  <c r="G18" i="62"/>
  <c r="F18" i="62"/>
  <c r="H17" i="62"/>
  <c r="G17" i="62"/>
  <c r="F17" i="62"/>
  <c r="G10" i="62"/>
  <c r="H10" i="62"/>
  <c r="G11" i="62"/>
  <c r="H11" i="62"/>
  <c r="G12" i="62"/>
  <c r="H12" i="62"/>
  <c r="G13" i="62"/>
  <c r="H13" i="62"/>
  <c r="G14" i="62"/>
  <c r="H14" i="62"/>
  <c r="F11" i="62"/>
  <c r="F12" i="62"/>
  <c r="F13" i="62"/>
  <c r="F14" i="62"/>
  <c r="F10" i="62"/>
  <c r="F219" i="62"/>
  <c r="E44" i="70"/>
  <c r="D44" i="70"/>
  <c r="C44" i="70"/>
  <c r="E43" i="70"/>
  <c r="D43" i="70"/>
  <c r="C43" i="70"/>
  <c r="E42" i="70"/>
  <c r="E45" i="70"/>
  <c r="D42" i="70"/>
  <c r="D45" i="70" s="1"/>
  <c r="C42" i="70"/>
  <c r="C45" i="70"/>
  <c r="J397" i="34"/>
  <c r="O295" i="34"/>
  <c r="O89" i="34"/>
  <c r="O88" i="34"/>
  <c r="O79" i="34"/>
  <c r="C92" i="74"/>
  <c r="B10" i="53"/>
  <c r="B12" i="53"/>
  <c r="D12" i="53"/>
  <c r="B3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Meriel Robson</author>
    <author>Alison Pilling</author>
    <author>Emily Blackwell</author>
  </authors>
  <commentList>
    <comment ref="A5" authorId="0" shapeId="0" xr:uid="{75001C21-626F-4F7F-8336-167BA77056C0}">
      <text>
        <r>
          <rPr>
            <b/>
            <sz val="9"/>
            <color indexed="81"/>
            <rFont val="Tahoma"/>
            <family val="2"/>
          </rPr>
          <t xml:space="preserve">Justification for grading as Minor / Major/Obs. </t>
        </r>
        <r>
          <rPr>
            <sz val="9"/>
            <color indexed="81"/>
            <rFont val="Tahoma"/>
            <family val="2"/>
          </rPr>
          <t xml:space="preserve">
</t>
        </r>
      </text>
    </comment>
    <comment ref="C5" authorId="1" shapeId="0" xr:uid="{48E4BC48-53DE-46D6-A6E1-6D7F4B3E161A}">
      <text>
        <r>
          <rPr>
            <b/>
            <sz val="9"/>
            <color indexed="81"/>
            <rFont val="Tahoma"/>
            <family val="2"/>
          </rPr>
          <t>Alison Pilling:</t>
        </r>
        <r>
          <rPr>
            <sz val="9"/>
            <color indexed="81"/>
            <rFont val="Tahoma"/>
            <family val="2"/>
          </rPr>
          <t xml:space="preserve">
drop down data in rows 1-3 column J.</t>
        </r>
      </text>
    </comment>
    <comment ref="D5" authorId="2" shapeId="0" xr:uid="{60F4C7EC-0313-4533-A112-66FFCB2CF8AD}">
      <text>
        <r>
          <rPr>
            <sz val="9"/>
            <color indexed="81"/>
            <rFont val="Tahoma"/>
            <family val="2"/>
          </rPr>
          <t xml:space="preserve">NOTE: member failures may each contribute to a group failure: many minor failures or few major failures may both suggest a breakdown in the group system for quality control, and may be considered sufficient reason to withdraw a group certificate.
</t>
        </r>
      </text>
    </comment>
    <comment ref="K5" authorId="1" shapeId="0" xr:uid="{1629EDBD-69AE-4C27-B586-20151CCDCFDD}">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s>
  <commentList>
    <comment ref="B3" authorId="0" shapeId="0" xr:uid="{BB477AA6-36DD-4101-B9E4-0F54512A2A73}">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B9F30307-9F53-4C56-A564-91D21B223C56}">
      <text>
        <r>
          <rPr>
            <b/>
            <sz val="9"/>
            <color indexed="81"/>
            <rFont val="Tahoma"/>
            <family val="2"/>
          </rPr>
          <t>Rob Shaw:</t>
        </r>
        <r>
          <rPr>
            <sz val="9"/>
            <color indexed="81"/>
            <rFont val="Tahoma"/>
            <family val="2"/>
          </rPr>
          <t xml:space="preserve">
See Note in Basic Info about adding PEFC FM in UK to existing FSC Certificates.</t>
        </r>
      </text>
    </comment>
    <comment ref="B50" authorId="1" shapeId="0" xr:uid="{7B9B67C9-7A1B-42B9-924E-F1E00100FF96}">
      <text>
        <r>
          <rPr>
            <sz val="8"/>
            <color indexed="81"/>
            <rFont val="Tahoma"/>
            <family val="2"/>
          </rPr>
          <t>Name, 3 line description of key qualifications and experience</t>
        </r>
      </text>
    </comment>
    <comment ref="B60" authorId="2" shapeId="0" xr:uid="{0E5B3894-8E4D-46DD-B689-613F21AA2375}">
      <text>
        <r>
          <rPr>
            <b/>
            <sz val="9"/>
            <color indexed="81"/>
            <rFont val="Tahoma"/>
            <family val="2"/>
          </rPr>
          <t>Not required for PEFC in Latvia, Sweden, Denmark, or Norway</t>
        </r>
        <r>
          <rPr>
            <sz val="9"/>
            <color indexed="81"/>
            <rFont val="Tahoma"/>
            <family val="2"/>
          </rPr>
          <t xml:space="preserve">
</t>
        </r>
      </text>
    </comment>
    <comment ref="B62" authorId="1" shapeId="0" xr:uid="{F4A7BE75-3918-4C3A-BC57-6B794AC3268E}">
      <text>
        <r>
          <rPr>
            <sz val="8"/>
            <color indexed="81"/>
            <rFont val="Tahoma"/>
            <family val="2"/>
          </rPr>
          <t>Name, 3 line description of key qualifications and experience</t>
        </r>
      </text>
    </comment>
    <comment ref="B72" authorId="1" shapeId="0" xr:uid="{DE762BC5-7BCE-4A58-AC6A-BD77D4501D5B}">
      <text>
        <r>
          <rPr>
            <sz val="8"/>
            <color indexed="81"/>
            <rFont val="Tahoma"/>
            <family val="2"/>
          </rPr>
          <t>include name of site visited, items seen and issues discussed</t>
        </r>
      </text>
    </comment>
    <comment ref="B105" authorId="1" shapeId="0" xr:uid="{C693297A-702B-4F60-82CF-D501061E7E8B}">
      <text>
        <r>
          <rPr>
            <sz val="8"/>
            <color indexed="81"/>
            <rFont val="Tahoma"/>
            <family val="2"/>
          </rPr>
          <t xml:space="preserve">Edit this section to name standard used, version of standard (e.g. draft number), date standard finalised. </t>
        </r>
      </text>
    </comment>
    <comment ref="B116" authorId="1" shapeId="0" xr:uid="{FD51B2FC-1594-41B1-961D-8341D538A209}">
      <text>
        <r>
          <rPr>
            <sz val="8"/>
            <color indexed="81"/>
            <rFont val="Tahoma"/>
            <family val="2"/>
          </rPr>
          <t>Describe process of adaptation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15086BD1-2C8F-450E-8ECC-6C7FF7DA9742}">
      <text>
        <r>
          <rPr>
            <sz val="8"/>
            <color indexed="81"/>
            <rFont val="Tahoma"/>
            <family val="2"/>
          </rPr>
          <t>Name and 3 line description of key qualifications and experience</t>
        </r>
      </text>
    </comment>
    <comment ref="B57" authorId="0" shapeId="0" xr:uid="{65082742-1F2E-49DE-9893-1496164AA189}">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83F650C6-F04F-49E3-8082-1E5910A53748}">
      <text>
        <r>
          <rPr>
            <sz val="8"/>
            <color indexed="81"/>
            <rFont val="Tahoma"/>
            <family val="2"/>
          </rPr>
          <t>Name and 3 line description of key qualifications and experience</t>
        </r>
      </text>
    </comment>
    <comment ref="B59" authorId="0" shapeId="0" xr:uid="{C01FBD40-808C-4ACD-8B88-12FF72C22A3D}">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630E2020-67DA-4DC4-8D2B-303106E70510}">
      <text>
        <r>
          <rPr>
            <sz val="8"/>
            <color indexed="81"/>
            <rFont val="Tahoma"/>
            <family val="2"/>
          </rPr>
          <t>Name and 3 line description of key qualifications and experience</t>
        </r>
      </text>
    </comment>
    <comment ref="B54" authorId="0" shapeId="0" xr:uid="{8A84689F-0539-4C1A-9D8D-7B7D99206716}">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8A16B2F4-6693-4D3B-B1D9-3DD50BD9A68F}">
      <text>
        <r>
          <rPr>
            <sz val="8"/>
            <color indexed="81"/>
            <rFont val="Tahoma"/>
            <family val="2"/>
          </rPr>
          <t>Name and 3 line description of key qualifications and experience</t>
        </r>
      </text>
    </comment>
    <comment ref="B55" authorId="0" shapeId="0" xr:uid="{22FD3EDF-3530-40E8-B520-0580CFC112D2}">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Austin Shepherd</author>
  </authors>
  <commentList>
    <comment ref="E10" authorId="0" shapeId="0" xr:uid="{AE2FB7EA-AE7E-4A63-B521-5EEF61699448}">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F1598512-925E-48D4-BF99-A34A4D710B86}">
      <text>
        <r>
          <rPr>
            <b/>
            <sz val="9"/>
            <color indexed="81"/>
            <rFont val="Tahoma"/>
            <family val="2"/>
          </rPr>
          <t>Private, State or Community</t>
        </r>
        <r>
          <rPr>
            <sz val="9"/>
            <color indexed="81"/>
            <rFont val="Tahoma"/>
            <family val="2"/>
          </rPr>
          <t xml:space="preserve">
</t>
        </r>
      </text>
    </comment>
    <comment ref="C513" authorId="2" shapeId="0" xr:uid="{6EF21CBA-83F6-4B9E-9D01-51F616A4BC27}">
      <text>
        <r>
          <rPr>
            <b/>
            <sz val="9"/>
            <color indexed="81"/>
            <rFont val="Tahoma"/>
            <family val="2"/>
          </rPr>
          <t>Austin Shepherd:</t>
        </r>
        <r>
          <rPr>
            <sz val="9"/>
            <color indexed="81"/>
            <rFont val="Tahoma"/>
            <family val="2"/>
          </rPr>
          <t xml:space="preserve">
duplicate removed as not included on TH july 2023 list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16F7BBAD-09B5-429A-B050-8558E1F45B5F}">
      <text>
        <r>
          <rPr>
            <b/>
            <sz val="8"/>
            <color indexed="81"/>
            <rFont val="Tahoma"/>
            <family val="2"/>
          </rPr>
          <t>MA/S1/S2/S3/S4/RA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69DD4DCE-1AD9-42E0-A88F-E2E2BBDBEA5E}">
      <text/>
    </comment>
    <comment ref="B15" authorId="0" shapeId="0" xr:uid="{A8BCB171-BA2F-417F-BCE8-CACDE91B7368}">
      <text>
        <r>
          <rPr>
            <b/>
            <sz val="8"/>
            <color indexed="81"/>
            <rFont val="Tahoma"/>
            <family val="2"/>
          </rPr>
          <t xml:space="preserve">SA: </t>
        </r>
        <r>
          <rPr>
            <sz val="8"/>
            <color indexed="81"/>
            <rFont val="Tahoma"/>
            <family val="2"/>
          </rPr>
          <t>See Tab A14 for Product Type categories</t>
        </r>
      </text>
    </comment>
    <comment ref="C15" authorId="1" shapeId="0" xr:uid="{E350E54D-D2D5-4CCC-9B7C-75EB790FAD4E}">
      <text>
        <r>
          <rPr>
            <b/>
            <sz val="8"/>
            <color indexed="81"/>
            <rFont val="Tahoma"/>
            <family val="2"/>
          </rPr>
          <t xml:space="preserve">SA: </t>
        </r>
        <r>
          <rPr>
            <sz val="8"/>
            <color indexed="81"/>
            <rFont val="Tahoma"/>
            <family val="2"/>
          </rPr>
          <t>See Tab A14 for Product Codes</t>
        </r>
      </text>
    </comment>
    <comment ref="D15" authorId="1" shapeId="0" xr:uid="{C4B59ACB-D555-4EE4-B4DB-50368D9630B3}">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<sst xmlns="http://schemas.openxmlformats.org/spreadsheetml/2006/main" count="12292" uniqueCount="4680">
  <si>
    <t>SA Certification Forest Certification Public Report</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</si>
  <si>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</si>
  <si>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</si>
  <si>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Forests within the Tilhill Group Certification Scheme</t>
  </si>
  <si>
    <t>Region and Country:</t>
  </si>
  <si>
    <t>United Kingdom</t>
  </si>
  <si>
    <t xml:space="preserve">Standard: </t>
  </si>
  <si>
    <t xml:space="preserve">UKWAS 4.0 2018 </t>
  </si>
  <si>
    <t>Certificate Code:</t>
  </si>
  <si>
    <t>SA-PEFC-FM-004552</t>
  </si>
  <si>
    <t>PEFC License Code:</t>
  </si>
  <si>
    <t>PEFC/16-37-1891</t>
  </si>
  <si>
    <t>Date of certificate issue:</t>
  </si>
  <si>
    <t>Date of expiry of certificate:</t>
  </si>
  <si>
    <t>Assessment date</t>
  </si>
  <si>
    <t>Date Report Finalised/ Updated</t>
  </si>
  <si>
    <t>SA Auditor</t>
  </si>
  <si>
    <t>Checked by</t>
  </si>
  <si>
    <t>Approved by</t>
  </si>
  <si>
    <t>PA</t>
  </si>
  <si>
    <t>MA</t>
  </si>
  <si>
    <t>19 Aug - 3 Sept 2024</t>
  </si>
  <si>
    <t>Rebecca Haskell, Ian Rowland, Oliviu Iorgu, Marta Crispo, Antonia Dunwoody</t>
  </si>
  <si>
    <t>Janette Mc Kay &amp; Marie-Christine Fléchard</t>
  </si>
  <si>
    <t xml:space="preserve">Janette Mc Kay </t>
  </si>
  <si>
    <t>S1</t>
  </si>
  <si>
    <t>S2</t>
  </si>
  <si>
    <t>S3</t>
  </si>
  <si>
    <t>S4</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</si>
  <si>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</si>
  <si>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</si>
  <si>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</si>
  <si>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</si>
  <si>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</si>
  <si>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</si>
  <si>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</si>
  <si>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</si>
  <si>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 xml:space="preserve">BASIC INFORMATION </t>
  </si>
  <si>
    <t>note to applicant - please complete this column</t>
  </si>
  <si>
    <t>both</t>
  </si>
  <si>
    <t>Certification Body</t>
  </si>
  <si>
    <t>Soil Association Certification Ltd</t>
  </si>
  <si>
    <t>Guidance</t>
  </si>
  <si>
    <t>1.1.1</t>
  </si>
  <si>
    <t>Certificate registration code</t>
  </si>
  <si>
    <t>To be completed by SA Certification on issue of certificate</t>
  </si>
  <si>
    <t>1.1.2</t>
  </si>
  <si>
    <t>Type of certification</t>
  </si>
  <si>
    <t>FSC and PEFC FM</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</si>
  <si>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</si>
  <si>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</si>
  <si>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</si>
  <si>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</si>
  <si>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</si>
  <si>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</si>
  <si>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1.1.3</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</si>
  <si>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</si>
  <si>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</si>
  <si>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</si>
  <si>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</si>
  <si>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</si>
  <si>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</si>
  <si>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r>
      <t>Details of forest manager/owner/</t>
    </r>
    <r>
      <rPr>
        <b/>
        <sz val="11"/>
        <rFont val="Cambria"/>
        <family val="1"/>
      </rPr>
      <t>contractor/wood procurement organisation (Certificate holder)</t>
    </r>
  </si>
  <si>
    <t>1.2.1</t>
  </si>
  <si>
    <t>Company name and legal entity</t>
  </si>
  <si>
    <t>Tilhill Forestry Limited</t>
  </si>
  <si>
    <t>1.2.2</t>
  </si>
  <si>
    <t>Company name and legal entity in local language</t>
  </si>
  <si>
    <t>1.2.3</t>
  </si>
  <si>
    <t>Company registration number</t>
  </si>
  <si>
    <t>1.2.4</t>
  </si>
  <si>
    <t>Contact person</t>
  </si>
  <si>
    <t>Julian Hollingdale</t>
  </si>
  <si>
    <t>1.2.5</t>
  </si>
  <si>
    <t>Business address</t>
  </si>
  <si>
    <t>Kings Park House, Laurel Business,  Park Stirling    
FK7 9NS</t>
  </si>
  <si>
    <t>Street/Town(City)/State(County)/Zip(Postal code)</t>
  </si>
  <si>
    <t xml:space="preserve">Forest owner(s), or </t>
  </si>
  <si>
    <t>1.2.6</t>
  </si>
  <si>
    <t>Country</t>
  </si>
  <si>
    <t>UK</t>
  </si>
  <si>
    <t>Wood procurement organisation(s), or</t>
  </si>
  <si>
    <t>1.2.7</t>
  </si>
  <si>
    <t>Tel</t>
  </si>
  <si>
    <t xml:space="preserve"> (0)1653 696 083</t>
  </si>
  <si>
    <t>Forest contractor(s):</t>
  </si>
  <si>
    <t>1.2.8</t>
  </si>
  <si>
    <t>Fax</t>
  </si>
  <si>
    <t>Felling operations contractor</t>
  </si>
  <si>
    <t>1.2.9</t>
  </si>
  <si>
    <t>e-mail</t>
  </si>
  <si>
    <t>julian.hollingdale@tilhill.com</t>
  </si>
  <si>
    <t>Silvicultural contractor, or</t>
  </si>
  <si>
    <t>1.2.10</t>
  </si>
  <si>
    <t>web page address</t>
  </si>
  <si>
    <t>Forest management planning contractor</t>
  </si>
  <si>
    <t>1.2.11</t>
  </si>
  <si>
    <t>Application information completed by duly authorised representative</t>
  </si>
  <si>
    <t>Insert electronic signature or name as equivalent here</t>
  </si>
  <si>
    <t>1.2.12</t>
  </si>
  <si>
    <t>Any particular logistics for travel arrangements to the site or between the sites?</t>
  </si>
  <si>
    <t>Addressed in audit plan</t>
  </si>
  <si>
    <t>Scope of certificate</t>
  </si>
  <si>
    <t>1.3.1</t>
  </si>
  <si>
    <t>Type of certificate</t>
  </si>
  <si>
    <t>Group</t>
  </si>
  <si>
    <t xml:space="preserve">Single / Group </t>
  </si>
  <si>
    <t>Single</t>
  </si>
  <si>
    <t>1.3.1.a</t>
  </si>
  <si>
    <t>Type of operation</t>
  </si>
  <si>
    <t>Wood Procurement Organisation</t>
  </si>
  <si>
    <t xml:space="preserve">Forest owner(s)
</t>
  </si>
  <si>
    <t>1.3.1.b</t>
  </si>
  <si>
    <t>Wood procurement organisation(s), or
Forest contractor(s):
- Felling operations contractor
- Silvicultural contractor, or
- Forest management planning contractor.</t>
  </si>
  <si>
    <t>1.3.2a</t>
  </si>
  <si>
    <r>
      <t>Name(s) of the forest</t>
    </r>
    <r>
      <rPr>
        <sz val="11"/>
        <rFont val="Cambria"/>
        <family val="1"/>
      </rPr>
      <t>/organisations covered by the certificate</t>
    </r>
  </si>
  <si>
    <t>For groups see Annex 7</t>
  </si>
  <si>
    <t>1.3.2b</t>
  </si>
  <si>
    <t>Number of group members</t>
  </si>
  <si>
    <t>Applicable for groups only</t>
  </si>
  <si>
    <t>1.3.3</t>
  </si>
  <si>
    <t>Number of Forest Management Units (FMUs)</t>
  </si>
  <si>
    <t xml:space="preserve">FMU = Area covered by Forest Management Plan </t>
  </si>
  <si>
    <t>1.3.4</t>
  </si>
  <si>
    <t>All Regions in the UK</t>
  </si>
  <si>
    <t>1.3.5</t>
  </si>
  <si>
    <t>Region</t>
  </si>
  <si>
    <t>refer to A7</t>
  </si>
  <si>
    <t>1.3.6</t>
  </si>
  <si>
    <t>Latitude</t>
  </si>
  <si>
    <t>x deg, x min E or W - Coordinates should refer to the center of the FMU.
For Groups/Multiple FMUs write: "refer to A7".</t>
  </si>
  <si>
    <t>1.3.7</t>
  </si>
  <si>
    <t>Longitude</t>
  </si>
  <si>
    <t xml:space="preserve">North </t>
  </si>
  <si>
    <t>x deg, x min, N or S -  Coordinates should refer to the center of the FMU.
For Groups/Multiple FMUs write "refer to A7"</t>
  </si>
  <si>
    <t>North</t>
  </si>
  <si>
    <t>1.3.8</t>
  </si>
  <si>
    <t>Hemisphere</t>
  </si>
  <si>
    <t>North/ South</t>
  </si>
  <si>
    <t>South</t>
  </si>
  <si>
    <t>1.3.9</t>
  </si>
  <si>
    <t>Forest Zone or Biome</t>
  </si>
  <si>
    <t>Temperate</t>
  </si>
  <si>
    <t>Boreal/ Temperate/Subtropical/Tropical</t>
  </si>
  <si>
    <t>Boreal</t>
  </si>
  <si>
    <t>1.3.10</t>
  </si>
  <si>
    <r>
      <t>FSC</t>
    </r>
    <r>
      <rPr>
        <b/>
        <u/>
        <vertAlign val="superscript"/>
        <sz val="11"/>
        <rFont val="Cambria"/>
        <family val="1"/>
      </rPr>
      <t>®</t>
    </r>
    <r>
      <rPr>
        <b/>
        <u/>
        <sz val="11"/>
        <rFont val="Cambria"/>
        <family val="1"/>
      </rPr>
      <t xml:space="preserve"> AAF category/ies</t>
    </r>
  </si>
  <si>
    <t>SLIMF area (ha)</t>
  </si>
  <si>
    <t>Subtropical</t>
  </si>
  <si>
    <t xml:space="preserve">FSC </t>
  </si>
  <si>
    <t>Natural Forest - Community Forestry</t>
  </si>
  <si>
    <t>Tropical</t>
  </si>
  <si>
    <t>Natural Forest- Conservation purposes</t>
  </si>
  <si>
    <t>Natural Forest - Tropical</t>
  </si>
  <si>
    <t>Natural Forest - Boreal</t>
  </si>
  <si>
    <t>Natural Forest Temperate</t>
  </si>
  <si>
    <t>Plantation</t>
  </si>
  <si>
    <t>1.3.10b</t>
  </si>
  <si>
    <t>PEFC Notification Fee:</t>
  </si>
  <si>
    <t>Forest management</t>
  </si>
  <si>
    <t>Choose from:</t>
  </si>
  <si>
    <t>1.4.1</t>
  </si>
  <si>
    <t>Type of enterprise</t>
  </si>
  <si>
    <t>Group/ resource manager</t>
  </si>
  <si>
    <t>Industrial/Non Industrial/Government/
Private/Communal/Group/Resource Manager</t>
  </si>
  <si>
    <t>Tenure management</t>
  </si>
  <si>
    <t>Various</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</si>
  <si>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</si>
  <si>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</si>
  <si>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</si>
  <si>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</si>
  <si>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</si>
  <si>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</si>
  <si>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</si>
  <si>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Please provide details of any, eg. Management Planners, forest surveyors, contracting other than harvesting (see 1.4.12)</t>
  </si>
  <si>
    <t>1.4.2</t>
  </si>
  <si>
    <t>Total area (hectares)</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</si>
  <si>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</si>
  <si>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</si>
  <si>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</si>
  <si>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</si>
  <si>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</si>
  <si>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</si>
  <si>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</si>
  <si>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</si>
  <si>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</si>
  <si>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1.4.3</t>
  </si>
  <si>
    <t>Forest Type</t>
  </si>
  <si>
    <t>Semi-Natural &amp; Mixed Plantation &amp; Natural Forest</t>
  </si>
  <si>
    <t>Natural/Plantation/Semi-Natural &amp; Mixed Plantation &amp; Natural Forest</t>
  </si>
  <si>
    <t>Natural</t>
  </si>
  <si>
    <t>1.4.4</t>
  </si>
  <si>
    <t>Forest Composition</t>
  </si>
  <si>
    <t>Broad-leaved/ Coniferous/ Broad-leaved dominant/ Coniferous dominant</t>
  </si>
  <si>
    <t>Broad-leaved/Coniferous/Broad-leaved dominant/Coniferous dominant</t>
  </si>
  <si>
    <t>1.4.5a</t>
  </si>
  <si>
    <t xml:space="preserve">List of High Conservation Values </t>
  </si>
  <si>
    <t>HCV 1 and 2 present -  Further information is available in the report and checklist</t>
  </si>
  <si>
    <t xml:space="preserve">Delete as appropriate
See applicable National/Regional/Interim Forest Stewardship Standard for guidance.  </t>
  </si>
  <si>
    <t>Area of forest classified as 'high conservation value forest'</t>
  </si>
  <si>
    <t>Mixed Indigenous and exotic</t>
  </si>
  <si>
    <t>List of High Nature Values</t>
  </si>
  <si>
    <t>See Annex 3</t>
  </si>
  <si>
    <r>
      <t xml:space="preserve">List these </t>
    </r>
    <r>
      <rPr>
        <i/>
        <sz val="11"/>
        <color indexed="10"/>
        <rFont val="Cambria"/>
        <family val="1"/>
      </rPr>
      <t>(definition of HCV is not a PEFC requirement in all countries, so listing nature values is more precise)</t>
    </r>
  </si>
  <si>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</si>
  <si>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</si>
  <si>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</si>
  <si>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</si>
  <si>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</si>
  <si>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</si>
  <si>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</si>
  <si>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</si>
  <si>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</si>
  <si>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</si>
  <si>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</si>
  <si>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</si>
  <si>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Drop down list Y/N</t>
  </si>
  <si>
    <t>1.4.6</t>
  </si>
  <si>
    <t>Plantation species category</t>
  </si>
  <si>
    <t>Not applicable/Indigenous/Exotic/
Mixed Indigenous and exotic</t>
  </si>
  <si>
    <t>1.4.7</t>
  </si>
  <si>
    <t>Principal Species</t>
  </si>
  <si>
    <t>Tree species – list or see Annex 3</t>
  </si>
  <si>
    <t>1.4.8</t>
  </si>
  <si>
    <t>Annual allowable cut (cu.m.yr)</t>
  </si>
  <si>
    <t>Actual Annual Cut (cu.m.yr)</t>
  </si>
  <si>
    <t>1.4.8a</t>
  </si>
  <si>
    <t>Approximate annual commercial production of non-timber forest products included in the scope of the certificate, by product type.</t>
  </si>
  <si>
    <t>1.4.9</t>
  </si>
  <si>
    <t>Product categories</t>
  </si>
  <si>
    <t>Roundwood, firewood, wood charcoal, wood chip. Separate COC  for solid wood boards, beams, planks. Fences, fence stakes, poles, plant support, trellis</t>
  </si>
  <si>
    <t>Round wood / Treated roundwood / Firewood / Sawn timber/ Charcoal / Non timber products – specify / Other - specify</t>
  </si>
  <si>
    <t>1.4.10</t>
  </si>
  <si>
    <t xml:space="preserve">Point of sale </t>
  </si>
  <si>
    <t>Standing/roadside/delivered - in</t>
  </si>
  <si>
    <t xml:space="preserve">Standing / Roadside / Delivered </t>
  </si>
  <si>
    <t>1.4.11</t>
  </si>
  <si>
    <t>Number of workers – Employees</t>
  </si>
  <si>
    <t xml:space="preserve">m: 173
f: 64   Non-binary: 1                                                           </t>
  </si>
  <si>
    <t>Number male/female</t>
  </si>
  <si>
    <t>Total:</t>
  </si>
  <si>
    <t>1.4.12</t>
  </si>
  <si>
    <t>Contractors/Community/other workers</t>
  </si>
  <si>
    <t>m: 2820
f:509</t>
  </si>
  <si>
    <t>1.4.13</t>
  </si>
  <si>
    <t>Pilot Project</t>
  </si>
  <si>
    <t>1.4.14</t>
  </si>
  <si>
    <t>SLIMFs - Small</t>
  </si>
  <si>
    <t>1.4.15</t>
  </si>
  <si>
    <t>SLIMFs - Low intensity</t>
  </si>
  <si>
    <t>1.4.16</t>
  </si>
  <si>
    <t xml:space="preserve">Division of FMUs </t>
  </si>
  <si>
    <t>Number</t>
  </si>
  <si>
    <t>Area</t>
  </si>
  <si>
    <t>Less than 500 ha</t>
  </si>
  <si>
    <t>500 ha –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</si>
  <si>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</si>
  <si>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</si>
  <si>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</si>
  <si>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</si>
  <si>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</si>
  <si>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</si>
  <si>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</si>
  <si>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</si>
  <si>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</si>
  <si>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</si>
  <si>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</si>
  <si>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</si>
  <si>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YES</t>
  </si>
  <si>
    <t>NO</t>
  </si>
  <si>
    <t>DO NOT DELETE - contains drop down data</t>
  </si>
  <si>
    <t>Obs</t>
  </si>
  <si>
    <t>Minor</t>
  </si>
  <si>
    <t>Major</t>
  </si>
  <si>
    <t>CORRECTIVE ACTION REGISTER</t>
  </si>
  <si>
    <t>SA-FM/COC-004552</t>
  </si>
  <si>
    <t>Justification for grading (DROP DOWN LIST)</t>
  </si>
  <si>
    <t>No.</t>
  </si>
  <si>
    <t>Grade</t>
  </si>
  <si>
    <r>
      <t xml:space="preserve">Non-compliance (or potential non-compliance for an Observation)
</t>
    </r>
    <r>
      <rPr>
        <sz val="10"/>
        <rFont val="Cambria"/>
        <family val="1"/>
      </rPr>
      <t>(Groups: specify Group or Member level)</t>
    </r>
  </si>
  <si>
    <t>Std ref</t>
  </si>
  <si>
    <t>Root Cause analysis proposed by client at closing meeting</t>
  </si>
  <si>
    <t>Corrective Action proposed by client at closing meeting</t>
  </si>
  <si>
    <t>Corrective Action Request</t>
  </si>
  <si>
    <t>Deadline</t>
  </si>
  <si>
    <r>
      <t xml:space="preserve">Date &amp; Evidence
</t>
    </r>
    <r>
      <rPr>
        <sz val="10"/>
        <rFont val="Cambria"/>
        <family val="1"/>
      </rPr>
      <t>(Record date &amp; name if closing between surveillance audits.)</t>
    </r>
  </si>
  <si>
    <t>Status</t>
  </si>
  <si>
    <t>Date Closed</t>
  </si>
  <si>
    <t>CARs from RA</t>
  </si>
  <si>
    <t>OBS - complies with the STD requirements but potential NC in future</t>
  </si>
  <si>
    <t>Altyre - although the manager could describe planned monitoring and could evidence monitoring undertaken and completion of annual monitoring summary documentation is a requirement ie to provide monitoring information for a list of elements as identified under 2.15.1, Altyre management planning documentation did not explicitly statethis monitoring which is being undertaken, which could lead to a future non-compliance</t>
  </si>
  <si>
    <t>UKWAS 2.2.1n</t>
  </si>
  <si>
    <t>Internal Surveillance Audit 19.08.20. FM had produced a monitoring plan which focusses on addressing the requirements of 2.15.1. It was noted that there was no direct reference to monitor specific management plan objectives which was then added in to the document. Seen Altyre Monitoring Plan.</t>
  </si>
  <si>
    <t>Closed</t>
  </si>
  <si>
    <t>Altyre, following a severe fire in the past year, there has been considerable liaison with the Fire Service, including meetings where advice was provided and a fire plan is in draft form, but not yet completed.  Sutherland also experienced a severe fire in the past year.  The fire plan was part of the overall Sutherland Estates Partnership fire plan when all of the estate was managed by the same forest management company, but this is no longer the case.  Although advice was provided by  the Fire Service at the time of the fire and the IPMS makes reference to gorse control to reduce fire risk, the fire plan is not fully formulated and the original fire plan is not readily available</t>
  </si>
  <si>
    <t>UKWAS 2.12.2</t>
  </si>
  <si>
    <t>Internal Surveillance Audit 19.08.20. Fire Plan now documented. Seen Altyre Fire Plan.</t>
  </si>
  <si>
    <t>Minor - unusual/non-systematic</t>
  </si>
  <si>
    <t xml:space="preserve">Watermeetings - although a monitoring plan is in place, not all of the specified monitoring had been undertaken in the manner / at the intervals stated within the plan - in particular monitoring of archaeological features and wording of some proposed monitoring was vague so it was hard to clarify whether it had been undertaken fully and would make it difficult to replicate eg 'special areas' without specifying where these areas were, what was 'special' about them or or what method would be used to monitor them.  </t>
  </si>
  <si>
    <t>UKWAS 2.15.1b</t>
  </si>
  <si>
    <t>The Manager shall ensure that the monitoring programme shall be consistent and replicable over time to allow comparison of results and assessment of change</t>
  </si>
  <si>
    <t>Within 12 months of the finalisation date of this report, and no
later than next annual audit.</t>
  </si>
  <si>
    <t>S1 Nov 2020 - Manager reviewed monitoring plan objectives in relation to the forest management objectives and revised the plan to ensure that delivery of the monitoring plan is achievable/appropriate and will drive the forest managemnt objectives. Revised plan seen by auditor</t>
  </si>
  <si>
    <t>At Novar, written monitoring of harvesting operations was sketchy with a number of visits not having been recorded and evidence of monitoring only available where problems had been identified and action required.</t>
  </si>
  <si>
    <t>UKWAS 2.15.1c</t>
  </si>
  <si>
    <r>
      <rPr>
        <sz val="11"/>
        <color indexed="10"/>
        <rFont val="Calibri Light"/>
        <family val="2"/>
      </rPr>
      <t xml:space="preserve">S4 10 23: Reassessment audit completed 17/7/23 and audit checklist inspected which stated "good operational records". </t>
    </r>
    <r>
      <rPr>
        <sz val="11"/>
        <rFont val="Calibri Light"/>
        <family val="2"/>
      </rPr>
      <t xml:space="preserve"> S3 09 22: Novar due RA in 2023. Update at S4.                    S1 2020 - no further investigation ( covid restrictions) S2 Sept 2021 No further information provided due to covid / change in Certification Managers - the previous Certification Manager moved to his new role some months prior to his replacement being appointed so, although the role was covered by the previous Certification Manager in addition to his new duties, closing of Obs was not considered a priority so no action has been taken re open Obs from previous years. </t>
    </r>
  </si>
  <si>
    <t xml:space="preserve">closed </t>
  </si>
  <si>
    <t xml:space="preserve">At Craigallian, harvesting operations had revealed an old wind pump and associated water tanks, which were open and not clearly visible so could pose a potential hazard to machine operators in future operations.  Ground preparation works were planned ( excavator mounding) but at time of audit the open tanks had not yet been added to the hazards and constraints map by the manager, although he was aware that this was required prior to start of ground prep works.  </t>
  </si>
  <si>
    <t>UKWAS 3.1.3</t>
  </si>
  <si>
    <t>Unprotected redundant sunken water pump tank  added to the current hazard &amp; constraints map - seen by auditor</t>
  </si>
  <si>
    <t>Moray- On sampled sales documentation incorrect certificate code (SGS) seen on an invoice. Major CAR raised as repeat of non-compliance noted in 2018.13</t>
  </si>
  <si>
    <t>UKWAS 3.2.2/  SAGCS 5.2, 5.6</t>
  </si>
  <si>
    <t>The Manager shall ensure that harvesting and sales documentation shall enable all timber woodland products that are to be supplied as certified to be traced back to the woodland of origin</t>
  </si>
  <si>
    <t>Examples of invoices from Moray estate with correct certification code submitted to SACL. closed 16/12/19</t>
  </si>
  <si>
    <t>closed</t>
  </si>
  <si>
    <t>On a SBI although the correct FSC 100% claim was shown on the section of the invoice relating to claim, on the same invoice, in the box at the bottom of the document where the Certificate Code was shown ( correctly in this case)  claims FSC Controlled wood and PEFC Controlled Sources were included causing confusion about claims of their certified products.</t>
  </si>
  <si>
    <t>UKWAS 3.2.2 / SAGS 5.2</t>
  </si>
  <si>
    <r>
      <t xml:space="preserve">S3 09 22: Confirmation from forest manager that Holkham invoices raised with FSC 100% claim and certification code, and no use of FSC CW or PEFC CS claim.                                                                                            S1 Nov 2020 -  Glenure – timber sale agreement for cpts. 80 &amp; 82 plus associated 157046; also timber sales agreement for cpts. 92,93,96 correctly stating certificate number but not stating claim; however associated SBI 625020 did include correct claim as well as certificate number. Holkham Invoices SI2181, 2207 and 2209, SBI 599782 and delivery note 0153; also thinnings contract for cpts. 18b,5a,6a,10d,10c, 27b,c,g- contract correctly stating certificate number but not stating claim Batesons –  standing sale tender agreement for cpts. 1a,1b,1c stating certificate number and claim.  Contract only started recently so only one SBI issued at time of audit - SBI208014 for October 2020 -  states claim, but not certificate name or number. With the exception of the Glenure timber sales agreement, Batesons SBI and Holkham thinnings contract  mentioned above, all documentation seen at S1 fully compliant, with correct certificate number and claim information, and Glenure, Batesons and Holkham documentation did provide sufficient information for traceability to be confirmed.   </t>
    </r>
    <r>
      <rPr>
        <b/>
        <sz val="11"/>
        <color indexed="8"/>
        <rFont val="Cambria"/>
        <family val="1"/>
      </rPr>
      <t>S2 Sept 2021</t>
    </r>
    <r>
      <rPr>
        <sz val="11"/>
        <color indexed="8"/>
        <rFont val="Cambria"/>
        <family val="1"/>
      </rPr>
      <t xml:space="preserve"> No further information provided due to covid / change in Certification Managers - the previous Certification Manager moved to his new role some months prior to his replacement being appointed so, although the role was covered by the previous Certification Manager in addition to his new duties, closing of Obs was not considered a priority so no action has been taken re open Obs from previous years. </t>
    </r>
  </si>
  <si>
    <t>At Altyre, on an outturn sale, the information relating to traceability had been removed from the version of the internal spreadsheet used to reconcile delivery note / weight ticket information that was sent to the accountant for raising of invoices, which meant that invoices did not include the required information to demonstrate traceability.</t>
  </si>
  <si>
    <t>Evidence of compliant timber sales documentation provided,  with  sufficient certification status and claim detail to ensure traceability.</t>
  </si>
  <si>
    <t xml:space="preserve">Forbes- recently - harvested area visited and the final section of the forwarder track leading to the stacking area was rutted.  The manager confirmed that all available brash had been used but light - branched species were being thinned so there was a lack of brash.  Harvesting had been undertaken in the summer months in good weather to minimise damage and the resulting ruts, some of which had filled with water, did provide habitat for newts; however it is arguable whether environmental impact had or had not been sufficiently minimised. </t>
  </si>
  <si>
    <t>UKWAS 3.3.2</t>
  </si>
  <si>
    <r>
      <rPr>
        <sz val="11"/>
        <color indexed="10"/>
        <rFont val="Cambria"/>
        <family val="1"/>
      </rPr>
      <t xml:space="preserve">S4 10 23: Scheduled 2022 audit not completed and re-scheduled for Q4 2023.  Follow-up at RA. S3 09 22: At Tilhill surveillance audit (GS/744) of Nov 2021 Tilhill OBS note seen. To follow up at next Tilhill surveillance audit scheduled for Q3/4 2022. To review Survelliance audit findings at S4 audit.   </t>
    </r>
    <r>
      <rPr>
        <sz val="11"/>
        <color indexed="8"/>
        <rFont val="Cambria"/>
        <family val="1"/>
      </rPr>
      <t xml:space="preserve"> S1 - remote audit so no opportunity to check other sites for compliance.  </t>
    </r>
    <r>
      <rPr>
        <b/>
        <sz val="11"/>
        <color indexed="8"/>
        <rFont val="Cambria"/>
        <family val="1"/>
      </rPr>
      <t>S2 Sept 2021</t>
    </r>
    <r>
      <rPr>
        <sz val="11"/>
        <color indexed="8"/>
        <rFont val="Cambria"/>
        <family val="1"/>
      </rPr>
      <t xml:space="preserve"> No further information provided due to covid / change in Certification Managers - the previous Certification Manager moved to his new role some months prior to his replacement being appointed so, although the role was covered by the previous Certification Manager in addition to his new duties, closing of Obs was not considered a priority so no action has been taken re open Obs from previous years. </t>
    </r>
    <r>
      <rPr>
        <b/>
        <sz val="11"/>
        <color indexed="8"/>
        <rFont val="Cambria"/>
        <family val="1"/>
      </rPr>
      <t xml:space="preserve">RA 2024 - </t>
    </r>
    <r>
      <rPr>
        <sz val="11"/>
        <color indexed="8"/>
        <rFont val="Cambria"/>
        <family val="1"/>
      </rPr>
      <t>RA - various live / recently completed harvesting sites visited during audit, including sites where light branched species had been harvested so little brash to utilise eg at Atholl.  No deep ruts or other poor environmental management noted, with operations having been planned and undertaken at correct time of year and work had been suspended during periods of heavy rain eg seen at Midgehope where the Forwarder Operator showed excellent knowledge / decision - making</t>
    </r>
  </si>
  <si>
    <t>03/09/204</t>
  </si>
  <si>
    <t>Dunblane office ( relating to Knowehead and Warroch Hill) two boxes of Glyphosate 'Cleancrop' ie total 40l of herbicide, had been left on the floor outside the chemical store.  Although the chemical store was quite full, there was room for the chemicals to have been stored within it  - in fact the manager made space and put the containers into the store - and if there had not been room, there were several 'chemsafe' transport boxes available which could have been used as a temporary measure.</t>
  </si>
  <si>
    <t>UKWAS 3.4.3</t>
  </si>
  <si>
    <t>The manager shall ensure that, wher pesticides and biological agents are used, the owner/ manager and workers shall be aware of and implement legal requirements for use of pesitcieds and biological agents in forestry</t>
  </si>
  <si>
    <t>Manager responsible for the day-to-day management of the store  provided a briefing to all staff at the next district meeting on the requirement to store pesticides correctly - minutes of the meeting  provided.</t>
  </si>
  <si>
    <t>Knowehead -  old scaffolding,  several rotting bales and a large number of plastic feed sacks seen, all of which appeared to have been on site for a considerable time; also a livestock trailer, believed to belong to the neighbouring farmer, was on site and it appeared as though the trailer had been 'mucked out' on the forest road, with the dirty bedding being left on the road.</t>
  </si>
  <si>
    <t>UKWAS 3.6.1</t>
  </si>
  <si>
    <t>The manager shall ensure that waste disposal shall be in accordance with current waste management legislation and regulations</t>
  </si>
  <si>
    <t>Manager  provided evidence of legal disposal of all waste within the forest and confirmation that the tenant farmer has a clear understanding that waste cannot left within the forest.</t>
  </si>
  <si>
    <t xml:space="preserve">Morangie-  a tree safety plan was not in place and roadside tree safety inspections could not be evidenced. A drive -by inspection of one of the areas where the forest borders a council road ( not A road but 'brown sign' tourist route so could be anticipated to be well - used at certain times of year)indicated a number of trees which would require closer inspection and the manager could not evidence when they had last been inspected. </t>
  </si>
  <si>
    <t>UKWAS 5.2.1</t>
  </si>
  <si>
    <t>The manager shall mitigate the risks to public health and safety and other negative impacts of woodland operations on local people.</t>
  </si>
  <si>
    <t>Tree safety inspection completed and number of roadside trees identified as requiring felling. Road space booking has been delayed through the summer/autumn due to the impacts of Covid-19 on Tilhill and Highland Council. Road space booking now confirmed for 14/12/20  - 16/12/20 (ref emails from Highland Council attached).
Revised monitoring plan now includes roadside tree monitoring</t>
  </si>
  <si>
    <t>At Altyre, timber stacks on site did not have warning  'do not climb on timber stacks' signage displayed</t>
  </si>
  <si>
    <t>UKWAS 5.4.1a</t>
  </si>
  <si>
    <t>The manager shall ensure that there shall be compliance with health and safety legislation, conformance with associated codes of practice  and conformance with FISA guidance</t>
  </si>
  <si>
    <t xml:space="preserve">Within 3 months of report finalisation </t>
  </si>
  <si>
    <t xml:space="preserve">S3 10 22: Dunecht: Within a separate harvested windblow area within Cpt 51 (no machines onsite), no hazard do not climb on timber stacks signs were present either on the individual stacks or at the stack loction.  The site could be accessed by the public off a public road past an active but separate operational site (where timber stack signage was present) or via the network of Estate roads.   At compartment A73 (Hill of Fare), a popular walking area, no hazard do not climb on timber stack signs were present on the stacks located adjacent to the entrance gate used by the public to access the footpath off  the main road. A single timber stack sign was located further into the site away from the entrance. Major CAR as repeat of Minor CAR 2019.13                                                     Manager  provided evidence of sufficient timber stack hazard warning signs in place and review the Estate's risk assessments as necessary to ensure sufficient signage and periodic inspections of signage is included within the controls. closed 4/12/20. </t>
  </si>
  <si>
    <t>At Altyre a tractor - forwarder unit is used for firewood harvesting by estate staff.  The risk zone stickers on both sides of the forwarder boom had completely worn away</t>
  </si>
  <si>
    <t>Manager  provided evidence of suitable replacement risk zone stickers applied to the forwarder and reviewed the Estate's documented routine machinery checks process. Evidence provided of adequate documented machine inspections.</t>
  </si>
  <si>
    <t xml:space="preserve">At Altyre the dry powder fire extinguisher in the tractor cab ie the only means of extinguishing a fire as the tractor did not have a fire suppressant system,  had not been checked since purchase approximately 5 years ago so it is unlikely that it would function in the event of a fire </t>
  </si>
  <si>
    <t>Manager provided evidence of suitable replacement fire extinguisher for the Estate's tractor and review the Estate's documented routine machinery checks process and provide evidence of adequate documented machine inspections.</t>
  </si>
  <si>
    <t>At Altyre a recently - completed harvesting site was visited, with roadside stocks of timber still present.  Powerlines were within the work area, close to the timber stacks.  Although goalposts had been erected and stacking had been outside the risk zone, the goalpost at the side of the powerline near the stacked timber had fallen over. The manager confirmed that this had been an ongoing issue throughout the contract period.</t>
  </si>
  <si>
    <t>Manager provided evidence of suitable goalpost protection installation and maintenance for operations adjacent to OHPLs and how the responsibility for installation and ongoing maintenance and monitoring of the protection is communicated.</t>
  </si>
  <si>
    <t>At Sutherland mountain bike trails had been constructed in the forest under a lease agreement with a local organisation.  Under the terms of the agreement, the mountain bike company was to report to the estate at least annually 'regarding condition of trails and matters relating to public safety.'  This had not been undertaken, so the manager was unable to confirm whether the trails were in good condition/  that public safety was being protected.</t>
  </si>
  <si>
    <t>Manager provided evidence of the mountain bike company providing evidence of their trail inspections in accordance with their lease agreement.</t>
  </si>
  <si>
    <t xml:space="preserve">At Altyre Estate  harvesting contractor and manager's chainsaw / spraying certificates of competence were all available and in date, but the chainsaw certificate for one member of estate staff had been obtained in 2006 and no refresher had been undertaken.  The same member of staff operated the tractor-forwarder unit but had no FMOC certificate or even basic tractor driving qualification and the first aid certificate for the stalker was out of date, having been obtained in 2014.  </t>
  </si>
  <si>
    <t>UKWAS 5.4.1c</t>
  </si>
  <si>
    <t>The manager shall ensure that there shall be appropriate competency</t>
  </si>
  <si>
    <r>
      <rPr>
        <b/>
        <sz val="11"/>
        <rFont val="Cambria"/>
        <family val="1"/>
      </rPr>
      <t xml:space="preserve">S1 Nov 2020 </t>
    </r>
    <r>
      <rPr>
        <sz val="11"/>
        <rFont val="Cambria"/>
        <family val="1"/>
      </rPr>
      <t xml:space="preserve">Internal Surveillance Audit 19.08.20 seen. Systematic approach to managing estate employee certificates of competence has been adopted with the requirement for 6 monthly checks to be undertaken now established and referenced in the Altyre Monitoring Plan. Records of training by employee are maintained showing competencies achieved and expiry dates. Verification that the necessary training has been completed was demonstrated by sight of chainsaw and first aid certificates. However, due to Covid19 causing the cancellation of all FMOC training it has not been possible for the tractor forwarder operator to undertake training to date; the commitment to training, when possible, was repeated.  Altyre Monitoring Plan, Andrew Garrow and Bill Muircroft certificates seen
</t>
    </r>
  </si>
  <si>
    <t xml:space="preserve">At Altyre, when first aid certificates were requested for planting contractors, these were not immediately available, as the manager had not been provided with them.  The main contractor organising the planting was the forest management company which had, until several months ago, been responsible for managing the estate forestry. This company was still employed to take a 'strategic overview' but was no longer directly responsible for managing compliance with certification requirements, which is now being undertaken by the estate's 'in-house' manager. First aid certificates were obtained after the site visit and seen to be current, but there is a danger of future non-compliance if certification is not being provided to the estate's manager by the forest management company now that they are no longer responsible for day to day management of the estate forestry and compliance with certification requirements. </t>
  </si>
  <si>
    <r>
      <rPr>
        <b/>
        <sz val="11"/>
        <rFont val="Cambria"/>
        <family val="1"/>
      </rPr>
      <t>S1 Nov 2020</t>
    </r>
    <r>
      <rPr>
        <sz val="11"/>
        <rFont val="Cambria"/>
        <family val="1"/>
      </rPr>
      <t xml:space="preserve"> Internal Surveillance Audit 19.08.20 seen Systematic approach to the need for first aid training is applied via the use of the established Altyre PreStart template within which is a requirement to verifiy workers names and evidence their first aid training. For operational reasons it was not possible to demonstrate use of the form as no planting/establishment operations using the services of Cawdor Forestry are planned until Spring 2021. Altyre PreStart template seen during S1 audit.</t>
    </r>
  </si>
  <si>
    <t xml:space="preserve">At Moray the company hired a new employee and arranged a first-aid training for him. The employee confirmed his participation on the training in February 2019. However, a certificate of provided training was not available. </t>
  </si>
  <si>
    <t>Certificate obtained - seen at S1 audit</t>
  </si>
  <si>
    <t xml:space="preserve"> At Altyre, when proof of insurance was requested for planting contractors, this was not immediately available, as the manager had not been provided with this.  The main contractor organising the planting was the forest management company which had, until several months ago, been responsible for managing the estate forestry. This company was still employed to take a 'strategic overview' but was no longer directly responsible for managing compliance with certification requirements, which is now being undertaken by the estate's 'in-house' manager. Proof of insurance was  obtained after the site visit and seen to be current, but there is a danger of future non-compliance if such documentation is not being provided to the estate's manager by the forest management company now that they are no longer responsible for day to day management of the estate forestry and compliance with certification requirements. </t>
  </si>
  <si>
    <t>UKWAS 5.7.1</t>
  </si>
  <si>
    <r>
      <rPr>
        <b/>
        <sz val="11"/>
        <rFont val="Cambria"/>
        <family val="1"/>
      </rPr>
      <t xml:space="preserve">S1 Nov 2020 </t>
    </r>
    <r>
      <rPr>
        <sz val="11"/>
        <rFont val="Cambria"/>
        <family val="1"/>
      </rPr>
      <t>Internal Surveillance Audit 19.08.20 seen. Systematic approach to the need for contractor insurance  is applied via the use of the established Altyre PreStart template within which is a requirement to verifiy contractor insurance and date of renewal due. For operational reasons it was not possible to demonstrate use of the form as no planting/establishment operations using the services of Cawdor Forestry are planned until Spring 2021. Seen Altyre PreStart template.</t>
    </r>
  </si>
  <si>
    <t>CARs from S1</t>
  </si>
  <si>
    <t>Trademark use checked against logo log - all compliant and no non-approved promotional use noted during audit; however at  Holkham and Chatsworth there is use of TM in the management plans.  In both cases these are not currently in the public domain; however they would be provided to members of the public on request.  Potential future non-compliance.</t>
  </si>
  <si>
    <t>FSC-STD-50-001</t>
  </si>
  <si>
    <r>
      <rPr>
        <b/>
        <sz val="11"/>
        <rFont val="Cambria"/>
        <family val="1"/>
      </rPr>
      <t xml:space="preserve">RA 2024 - Chatsworth management plan is due for renewal later this year.  An internal audit is planned for shortly after plan renewal, when the new plan will be checked to confirm no use of TM.  Observation to remain open </t>
    </r>
    <r>
      <rPr>
        <sz val="11"/>
        <color indexed="10"/>
        <rFont val="Cambria"/>
        <family val="1"/>
      </rPr>
      <t>S4 10 23: CHATSWORTH survelliance audit undertaken 24/5/23.  Forest Plan due for renewal in 2023/24.   Review at RA.</t>
    </r>
    <r>
      <rPr>
        <sz val="11"/>
        <rFont val="Cambria"/>
        <family val="1"/>
      </rPr>
      <t xml:space="preserve">                                                                                                                                                      S3 09 22: holkham Email confirmation from Recertification audit, "TM: the FM has recently written a new Man Plan and specifically excluded all reference to FSC TM. He also deleted the FSC refs within the plan that SA audited in 2020. closed
CHATSWORTH:  Survelliance due in Q4 2022 to update at S4</t>
    </r>
    <r>
      <rPr>
        <sz val="11"/>
        <color indexed="10"/>
        <rFont val="Cambria"/>
        <family val="1"/>
      </rPr>
      <t xml:space="preserve">.  </t>
    </r>
    <r>
      <rPr>
        <sz val="11"/>
        <rFont val="Cambria"/>
        <family val="1"/>
      </rPr>
      <t xml:space="preserve">                                                                           S2 Sept 2021 No further information provided due to covid / change in Certification Managers - the previous Certification Manager moved to his new role some months prior to his replacement being appointed so, although the role was covered by the previous Certification Manager in addition to his new duties, closing of Obs was not considered a priority so no action has been taken re open Obs from previous years.</t>
    </r>
    <r>
      <rPr>
        <b/>
        <sz val="11"/>
        <rFont val="Cambria"/>
        <family val="1"/>
      </rPr>
      <t xml:space="preserve"> RA 2024</t>
    </r>
    <r>
      <rPr>
        <sz val="11"/>
        <rFont val="Cambria"/>
        <family val="1"/>
      </rPr>
      <t xml:space="preserve"> - Chatsworth management plan is due for renewal later this year.  An internal audit is planned for shortly after plan renewal, when the new plan will be checked to confirm no use of TM.  Observation to remain open </t>
    </r>
  </si>
  <si>
    <t>Open</t>
  </si>
  <si>
    <t xml:space="preserve"> Communication with sporting lessees tends to be verbal, with no evidence of written communication available eg manager confirmed verbal communication with stalking lessees at Waternish and Achnandarach and stalking lessee at Seven Sisters when interviewed did show good knowledge of certification but confirmed this was communicated verbally.</t>
  </si>
  <si>
    <t>UKWAS 1.1.5a</t>
  </si>
  <si>
    <t>S3 09 22 Revised Stalking lease SF/FT/10 v5 incorporates Certification section with YES/ No question.                                                                                              S2 Sept 2021 No further information provided due to covid / change in Certification Managers - the previous Certification Manager moved to his new role some months prior to his replacement being appointed so, although the role was covered by the previous Certification Manager in addition to his new duties, closing of Obs was not considered a priority so no action has been taken re open Obs from previous years.  New Stalking contract produced with UKWAS yes no question</t>
  </si>
  <si>
    <t>SIMEC LHP2 - management planning documentation is comprised of three separate documents covering different areas of the estate ie Glen Nevis Forest UKWAS Plan 2017 - 2042, Glenshero Estate Forest Plan 2014 - 2034 and Kinlochleven Rhododendron Management Plan 2017.  Although the Kinlochleven rhododendron management plan is more comprehensive than its name would suggest eg including general management objectives for the woodland and identification of special features such as the SSSI, it is not fully clear whether the plan contains a full assessment of the woodland resource and, because S1 audit was a remote audit, this could not be verified on site.  Managers explained that a new management plan is being drafted but is not yet completed.</t>
  </si>
  <si>
    <t>UKWAS 2.2.1b</t>
  </si>
  <si>
    <t>S3 09 22: FMU suspended from Group scheme in August 2022 due an unrelated matter.                                                                   S2 Sept 2021 No further information provided due to covid / change in Certification Managers - the previous Certification Manager moved to his new role some months prior to his replacement being appointed so, although the role was covered by the previous Certification Manager in addition to his new duties, closing of Obs was not considered a priority so no action has been taken re open Obs from previous years.  Site now suspended from Grouo Scheme for unrelated matter.</t>
  </si>
  <si>
    <t>At Glenure the management plan identified some remnant heather moorland as a 'key feature' which is located outwith the SSSI/NNR moorland area. The manager reported that informal monitoring had been undertaken by himself and SNH staff in 2020 as they passed through this area on the way to formally inspect the SSSI/NNR, but this area has not been explicitly  identified in the management plan monitoring plan so could be overlooked in future visits.</t>
  </si>
  <si>
    <t>UKWAS 2.15.1d</t>
  </si>
  <si>
    <r>
      <rPr>
        <b/>
        <sz val="11"/>
        <rFont val="Cambria"/>
        <family val="1"/>
      </rPr>
      <t>RA As seen during audit, the Organisation has amended its Monitoring
Management Impacts 2023-2026 table, part of the UKWAS Appendix to the
forest plan, with a specific entry for Cpts 107 &amp;108 Remnant Heather
Moorland, detailing Monitoring Type, Monitoring Objective, Methods of
Monitoring, Frequency of Monitoring, where the results are held, and the
review period.</t>
    </r>
    <r>
      <rPr>
        <sz val="11"/>
        <color indexed="10"/>
        <rFont val="Cambria"/>
        <family val="1"/>
      </rPr>
      <t xml:space="preserve">S4 10 23: No update available. </t>
    </r>
    <r>
      <rPr>
        <sz val="11"/>
        <rFont val="Cambria"/>
        <family val="1"/>
      </rPr>
      <t>S3 09 22: SSSI/ NNR not within the certified area. Julian to update on John Gallacher’s assessment of the feature. Review at S4.</t>
    </r>
    <r>
      <rPr>
        <sz val="11"/>
        <color indexed="10"/>
        <rFont val="Cambria"/>
        <family val="1"/>
      </rPr>
      <t xml:space="preserve"> </t>
    </r>
  </si>
  <si>
    <t>There is a slight anomaly between information collected from employee / contract stalkers vs individuals operating under a stalking agreement.  Although in both situations evidence of DSC qualifications are obtained, evidence of first aid training is not requested by managers for lessees, though this is obtained for direct employees / contractors. Tilhill interpretation of requirements is that obtaining evidence of first aid training is relevant under 5.4.1 a 'compliance with health and safety legislation', not 5.4.1 c 'there shall be appropriate competency' whereas evidence of DSC qualifications falls within 5.4.1c requirements.  Stalking lessees are considered to be 'recreational' stalkers so would not fall within H&amp;S legislative requirements. The wording of the standard is not clear, particularly relating to the 'example verifier' of 'system to ensure that anyone working in the woodland has had relevant instruction in safe working practice and that the appropriate number has had training in basic first aid...' It is unclear whether stalking lessees, who are often involved in setting and meeting cull targets for crop protection, are 'working'.  One stalking tenant interviewed was a 'professional' stalker ( though did have first aid training) but the stalking agreement does not distinguish between 'types' of stalker as all are treated as 'recreational'.</t>
  </si>
  <si>
    <r>
      <t xml:space="preserve">S3 09 22: All individuals undertaking deer control activities at S3 sites with appropriate DSC qualification &amp; first aid.     </t>
    </r>
    <r>
      <rPr>
        <sz val="11"/>
        <color indexed="10"/>
        <rFont val="Cambria"/>
        <family val="1"/>
      </rPr>
      <t xml:space="preserve">                                                   </t>
    </r>
    <r>
      <rPr>
        <sz val="11"/>
        <rFont val="Cambria"/>
        <family val="1"/>
      </rPr>
      <t>S2 Sept 2021 No further information provided due to covid / change in Certification Managers - the previous Certification Manager moved to his new role some months prior to his replacement being appointed so, although the role was covered by the previous Certification Manager in addition to his new duties, closing of Obs was not considered a priority so no action has been taken re open Obs from previous years.  Revised stalking Licence update to reflect this Copy seen requirement included under?</t>
    </r>
  </si>
  <si>
    <t>Minor - Temporary lapse</t>
  </si>
  <si>
    <t>SIMEC LHP2.  Audit October 2020 site list and Aug 2019 Surveillance audit both state hectarage as 5322ha, 2018-19 AMS states 5378ha. Confirmed during audit as 5378ha. Woburn hectarage listed as 1379ha instead of 1344ha - recent internal audit (Feb 2020) and site list provided to SA and AMS all have 1379ha but manager has confirmed as 1344ha</t>
  </si>
  <si>
    <t>SAGS 2.2 d</t>
  </si>
  <si>
    <t>The group entity shall maintain up-to-date records and documentation for all group members and sites within the group scheme including area of woodland at each site.</t>
  </si>
  <si>
    <t xml:space="preserve">S2 September 2021 - Tilhill's 'SA Full Register' has been fully updated and information included in the A7 Tab of this report.  Annual Management Summary documents checked for all sites visited and no anomalies noted. System now in place where AMS hectarages are checked against the Register, with any changes being queried. </t>
  </si>
  <si>
    <t>After 31/12/20 the certificate holder shall ensure compliance with all relevant elements of the FSC Pesticides policy. ESRA system is being drafted for roll out in Jan 2021. Group members will receive guidance and a series of ESRA templates for be utilised as local ESRAs. Resource managed members will receive guidance and the local ESRA will be incorporated into the Tilhill Work Instruction template which is mandatory for use in instructing all works. Although it is anticipated that ESRAs will be in place by deadline this work was not fully complete at time of audit.</t>
  </si>
  <si>
    <t>FSC-POL-30-001 v3</t>
  </si>
  <si>
    <t xml:space="preserve"> S2 Sept 2021 No further information provided due to covid / change in Certification Managers - the previous Certification Manager moved to his new role some months prior to his replacement being appointed so, although the role was covered by the previous Certification Manager in addition to his new duties, closing of Obs was not considered a priority so no action has been taken re open Obs from previous years. Email from Certification  manager at that time April 21. S3 09 22: ESRAs incorporated into V8 Workbooks.  Completed V8 workbooks (updated 3/12/21) seen for chemical operations on S3 sites.</t>
  </si>
  <si>
    <t>S2 Findings</t>
  </si>
  <si>
    <t>Minor - impact limited temporal and spatial scale</t>
  </si>
  <si>
    <t xml:space="preserve">Broubster - padlock on Forwarder Operator's fuel tank left open when no operators on site. Strachur - fuel tank on harvesting site left unlocked when no operators on site and a urea tank had been placed next to a watercourse. Note - no urea was being applied on site - the tank had been brought in with the harvester.  Lamloch - unlocked fuel tank at harvesting site which the harvester operator could not lock as the lid was buckled. Tilhill staff managed to push it down with force but there was no padlock available to lock it. </t>
  </si>
  <si>
    <t xml:space="preserve">UKWAS 3.7.1 FSC 6.3.2 </t>
  </si>
  <si>
    <t>The Manager shall ensure management practices are adopted that minimise diffuse pollution arising from woodland operations.</t>
  </si>
  <si>
    <t xml:space="preserve">S3 10 22: Dunecht: At active harvesting site Cpt 51 the lock on a full fuel tank was broken rendering the tank unlockable when operators left site. Major CAR as repeat of Minor CAR 2021.1                                    NC12459 Tilhill report seen. Broubster site visited by area manager 13/10/21 and confirmed repair taken place 8/11/21 FM photo of repair. Strachur: email correspondence from Forest manager confirming the fuel tank was locked when the contractor returned to site. The urea tank was empty as no urea was being used on site, the harvesting manager had not appreciated that the outflow from the quarry where the tank was located was a watercourse. The tank was moved to a suitable location the following day. Lamloch: Correspondence seen from Forest Manager confirming discussion were held with the harvesting operator (HO) and the company’s mechanic on the required repairs to the tank. The HO confirmed that initially he used a hammer to reshape the lid to close it with a padlock.
The Mechanic also confirmed shortly they took the decision to replace the tank with one in their yard.  VK 02/03/2023:  CH has provided photo evidence and corrective actions: the contractor, with all equipment, including the fuel tank left site in November 2022. 
According to the CH should this contractor return the equipment will be inspected, pre commencement, to ensure it complies. 
Corrective Action from the CH:
•	Discussion was undertaken with the FWM (DSH employee). It was acknowledged that while the machine operator held certificates for FMOC the operator was relatively inexperienced (passed his FMOC just over a year before the audit).
•	The FWM acknowledged that increased site monitoring with additional site visits and toolbox talks could have been planned to manage the risk of non-compliance.
•	The machine operator has now received additional monitoring and toolbox talk briefing from the FWM.
•	The Forest Manager (at Dunnecht) carrying out the Landowner Representative role has increased monitoring regime for Standing Sale operations to confirm that Purchasers are acting in accordance with the Timber Sales Agreement.
•	The Forest Manager will request evidence of monitoring by FWM and Toolbox Talk briefings to an agreed frequency from Purchaser’s FWM on future harvesting works.
•	Tilhill’s internal audit programme will focus on FISA guidance compliance, confirming risk assessed monitoring arrangements by FWM with consideration given to experience of operators.     Above mentioned actions are sufficient to close the CAR. </t>
  </si>
  <si>
    <t>2021. 2</t>
  </si>
  <si>
    <r>
      <t>The Tilhill  'UKWAS guidance - Pesticide Choice on UKWAS Certified Properties is incomplete and contains some  inaccuracies which are mirrored in the email sent out to communicate this guidance. Email wording is as follows</t>
    </r>
    <r>
      <rPr>
        <i/>
        <sz val="11"/>
        <rFont val="Cambria"/>
        <family val="1"/>
      </rPr>
      <t xml:space="preserve"> 'The derogation process has been discontinued and replaced with a mandatory requirement to implement an Environmental &amp; Social Risk Assessment (ESRAs) for Highly Hazardous pesticide usage – in the UK those pesticides affected are glyphosate, acetamiprid (Gazelle SG) and propyzamide (kerb).' </t>
    </r>
    <r>
      <rPr>
        <sz val="11"/>
        <rFont val="Cambria"/>
        <family val="1"/>
      </rPr>
      <t xml:space="preserve">This is </t>
    </r>
    <r>
      <rPr>
        <b/>
        <sz val="11"/>
        <rFont val="Cambria"/>
        <family val="1"/>
      </rPr>
      <t>inaccurate / misleading</t>
    </r>
    <r>
      <rPr>
        <sz val="11"/>
        <rFont val="Cambria"/>
        <family val="1"/>
      </rPr>
      <t xml:space="preserve"> as</t>
    </r>
    <r>
      <rPr>
        <b/>
        <sz val="11"/>
        <rFont val="Cambria"/>
        <family val="1"/>
      </rPr>
      <t xml:space="preserve"> a) </t>
    </r>
    <r>
      <rPr>
        <sz val="11"/>
        <rFont val="Cambria"/>
        <family val="1"/>
      </rPr>
      <t>it fails to mention that ESRAs are required for all chemical use ie not just use of HHPs</t>
    </r>
    <r>
      <rPr>
        <b/>
        <sz val="11"/>
        <rFont val="Cambria"/>
        <family val="1"/>
      </rPr>
      <t xml:space="preserve"> b)</t>
    </r>
    <r>
      <rPr>
        <sz val="11"/>
        <rFont val="Cambria"/>
        <family val="1"/>
      </rPr>
      <t xml:space="preserve"> propyzamide is not classed as a HHP.  It is also </t>
    </r>
    <r>
      <rPr>
        <b/>
        <sz val="11"/>
        <rFont val="Cambria"/>
        <family val="1"/>
      </rPr>
      <t>incomplete</t>
    </r>
    <r>
      <rPr>
        <sz val="11"/>
        <rFont val="Cambria"/>
        <family val="1"/>
      </rPr>
      <t xml:space="preserve"> as there is no mention of cycloxidim or urea, both of which have historically been used on a number of sites within the certified area; in fact at Invercauld the sales agreement specified that urea must be applied although it was confirmed by the manager and verified during site visit that such use was not required. It is also noted that the Integrated Pest Management Strategy has not been updated to reference the FSC Pesticide Policy and associated requirements.</t>
    </r>
  </si>
  <si>
    <t>FSC-POL-30-001 v3 4.12, part 6 UKWAS 3.4.2 b</t>
  </si>
  <si>
    <t>S3 09 22: Pesticide of Choice on UKWAS Properties V7.1 reviewed. Additional text added for clarification "Where the IPMS identifies the need to use a permitted chemical pesticide an ESRA shall be carried out (including the use of Urea)."  B) Document mentions Urea &amp; Cycloxidim.  Text added"In line with FSC Pesticide Policy from 1st January 2021 an Environmental &amp; Social Risk
Assessment must be carried out if spraying a pesticide on a certified forest (requirement 3.4.4)."</t>
  </si>
  <si>
    <r>
      <t xml:space="preserve">The email accompanying the Tilhill 'UKWAS guidance - Pesticide Choice on UKWAS Certified Properties'  includes the following statement  </t>
    </r>
    <r>
      <rPr>
        <i/>
        <sz val="11"/>
        <rFont val="Cambria"/>
        <family val="1"/>
      </rPr>
      <t xml:space="preserve">IMPORTANT The simple checklist at the end of each Local ESRA is for illustration purposes only (and to be used by our Group member with our certification Group scheme – not Tilhill managers). A new version of the Forestry Workbook is due for release shortly and it has the ESRAs built into it. The principle is that the vast majority of the planning, implementation and monitoring of pesticide applications already undertaken by Tilhill managers meets the requirements of ESRAs so implementation will create no additional workload. It is important that you start using the new workbook without delay when released. </t>
    </r>
    <r>
      <rPr>
        <sz val="11"/>
        <rFont val="Cambria"/>
        <family val="1"/>
      </rPr>
      <t xml:space="preserve">There is no guidance as to what documentation should be used until the workbook is released.  At time of audit ( Sept 2021) the changes to the workbook had still not been made.  ESRAs had been completed at a number of Resource managed sites despite this guidance, but no ESRAs available for weevil control and weed control at Lairhope. </t>
    </r>
  </si>
  <si>
    <t xml:space="preserve">The manager shall ensure that an Environmental and Social Risk Assessment is completed for all usage of pesticides as specified within the FSC Pesticides  Policy </t>
  </si>
  <si>
    <t>within 3 months of report finalisation</t>
  </si>
  <si>
    <r>
      <rPr>
        <sz val="11"/>
        <color indexed="10"/>
        <rFont val="Cambria"/>
        <family val="1"/>
      </rPr>
      <t xml:space="preserve">S4 09 23: It was evidenced that Trico has been used at Dalswinton as well as Inwood and interviews with Tilhill forest managers confirmed that is has been used on a number of other certified sites in the last 12 months. 
There was no ESRA is in place at the time of these applications.
Evidence of TRICO ESRA along with notification email to Forestry Staff circulated 5/10/23 informing staff of Trico ESRA to be completed with any application with immediate effect.  
Trico ESRA along with Cycloxydium ESRA are currently held separately for the Forestry Workbook.  Staff informed of this is email and notified of the Workbook currently under development.  The revised workbook will incorporate these two ESRAs.
Development of new workbook identified as required task in Tilhill 2023 management plan.        Trico also added to Pesticides and FSC certified woodlands table in the GN/UKWAS/13 "Pesticide Choice on UKWAS certified Properties".
CLOSED AT S4 AUDIT.                                                                                                                                           </t>
    </r>
    <r>
      <rPr>
        <sz val="11"/>
        <rFont val="Cambria"/>
        <family val="1"/>
      </rPr>
      <t>S3 09 22: NC12460 Tilhill report seen. Tilhill UKWAS guidance document Pesticide of choise doc has been updated to cover ESRA JH: guidance note GNUKWAS13 now updated for FM.  Completed V8 workbooks (updated 3/12/21) seen for chemical operations on S3 sites.</t>
    </r>
  </si>
  <si>
    <t>24/10/23  27/09/2022</t>
  </si>
  <si>
    <t xml:space="preserve">The Integrated Pest Management Strategy has not been updated to reference the FSC Pesticides Policy requirements to include recent records of usage.  Despite annual returns for the most recent Tilhill reporting year (1 Oct 2019 - 30 Sept 2020) being requested by the auditor several weeks prior to audit, this information was not available by the closing meeting on 1 Oct 2021 ie a year after the end of the reporting year in question. </t>
  </si>
  <si>
    <t xml:space="preserve"> UKWAS 3.4.2 d FSC 10.7.7</t>
  </si>
  <si>
    <t>The manager shall prepare and implement an effective integrated pest management strategy that shall include a description of all known use over the previous five years, of the duration of the current woodland ownership if that is less than five years.</t>
  </si>
  <si>
    <t>Within the next 12 months, or before the next surveillance audit, whichever is sooner</t>
  </si>
  <si>
    <t xml:space="preserve">S3 09 22: NC12461 Tilhill report seen. The process of collating the Annual Management summary updated to the use of Microsoft Forms for the reporting period 1/10/20 to 31/9/21. Reference tab A1.1 for records of chemical usage. </t>
  </si>
  <si>
    <t xml:space="preserve"> Although there has been no use in any of the sites audited, past chemical returns for the organisation indicate that urea has been used for stump treatment on some sites in most of the recent few years.  A ESRA is not in place for urea.  There has also been use of cycloxidim, though again none noted in any of the sites audited and 2019/2020 annual usage figures were not available to check whether it had been used recently.  A ESRA is not in place for cycloxidim.</t>
  </si>
  <si>
    <t>FSC-POL-30-001 v3, 4.12, part 2 and 4, UKWAS 3.4.2 b</t>
  </si>
  <si>
    <r>
      <t xml:space="preserve">S4 10 23: No evidence of Asulam use or record of use in pesticide records. </t>
    </r>
    <r>
      <rPr>
        <sz val="11"/>
        <rFont val="Cambria"/>
        <family val="1"/>
      </rPr>
      <t xml:space="preserve">S3 09 22: Records of chemical use covering period 1/10/20 to 30/9/21 include use of Urea, Cycloxydim [control of grass weeds application late April to early MAy and October], Clopyralid [post emergence control of Broadleaf weeds] and Asulam [Emergency authorisation July to mid September).  Screenshot of new Workbook V8 Appraisal checklist includes ESRAs for Cycloxydim &amp; Clopyralid.  A separate ESRA was supplied for Urea during audit.  The use of asulam was noted in the 2020/21 chemical returns. The site was not identifed and no such use was found on any of the sites audited at S3.  The certification manager confirmed an ESRA was not in place for asulam in the Workbook Appraisal checklist as the emergency authorisation had ended.  As Tilhill could not evidence the ESRA this observation remains open for Asulam and its use and associated documentation to be reviewed at S4 . </t>
    </r>
  </si>
  <si>
    <t>Major - repeated/systematic</t>
  </si>
  <si>
    <t>2021.6 Major as repeat of minor 2019.8</t>
  </si>
  <si>
    <r>
      <t xml:space="preserve">At Invercauld SBIs and Despatch notes for timber being sold as FSC certified included neither FSC claim nor certificate number.  The sales agreement did have the certificate number but not the claim. </t>
    </r>
    <r>
      <rPr>
        <b/>
        <sz val="11"/>
        <rFont val="Cambria"/>
        <family val="1"/>
      </rPr>
      <t>Lamloch &amp; Drumjohn, Buccleugh Estates - Bowhill and Rossie Hill</t>
    </r>
    <r>
      <rPr>
        <sz val="11"/>
        <rFont val="Cambria"/>
        <family val="1"/>
      </rPr>
      <t xml:space="preserve"> no sales documentation provided to auditors to enable all certified timber to be traced back to the woodland of origin</t>
    </r>
  </si>
  <si>
    <t>Group checklist 12.2, UKWAS 3.2.2</t>
  </si>
  <si>
    <r>
      <rPr>
        <sz val="11"/>
        <color indexed="10"/>
        <rFont val="Cambria"/>
        <family val="1"/>
      </rPr>
      <t xml:space="preserve">S4 09 23: Nant Yr Eira: Kronospan SBIs inspected 10/7/23 No. 135012 and 17/7/23 No. 2303867 with incorrect certification code (NC-COC-026801) which related to the Estates sawmill certification code not the Estate forest management code.  No internal Estate invoice supplied to illustrate timber sourced from woodland of origin.
Inspection of Delivery note of load uplifted during audit had the correct certification code ticketed for delivery to Kronospan i.e. SA-FM/COC-004552. 
Copy of email seen from Kronospan 27/1/23 to FM requesting certification certificate, with response from FM to Kronospan 30/1/23.  No further communication seen that the FM had raised with Kronospan the incorrect use of certification code on the SBIs received since January 23.  The use of the incorrect code does not allow timber to be traced back to woodland of origin. Minor 2019.6 raised to MAJOR at S4        </t>
    </r>
    <r>
      <rPr>
        <sz val="11"/>
        <rFont val="Cambria"/>
        <family val="1"/>
      </rPr>
      <t xml:space="preserve">                                                                                                   Evidence sent by email by 25.02.22 CLOSED 4/3/22 VK
Various sales documentation for 'Lamloch &amp; Drumjohn' shared and reviewed. For Rossie Hill site the agreement of timber sale seen (Rossie Hill 2020-1 Timber Agreement_Redacted) as attached. At Bowhill  requested evidence on 22st Oct 21, copy of invoice shared (2021.6 [C] Buccleuch Sales inv FUL0014087).
Tilhill have updated the Standard Operating Procedure for all RM Standing sales for the FM to request a redacted copy of sales documentation. Also reveiwed updated  UKWAS audit checklists to provide evidence of compliance to this requirement ('Completed AA checklist' document seen  for Loch A'Bharra site. ).
Group and RM members shall be notified of these findings by way of Tilhill's annual certification newsletter.
</t>
    </r>
  </si>
  <si>
    <r>
      <t>At Reidside the manager was not requesting evidence of insurance from  Standing Sales purchasers nor checking at pre-commencement that this was in place.  Although evidence of insurance was obtained during audit, there is a danger of future non-compliance if no checks are made.  At Invercauld a member of estate staff had verbally instructed a contractor to fell a small area of birch without obtaining the forest manager's approval nor checking with the forest manager whether statutory approval was required. The member of staff in question had not checked contractor insurance although further checks confirmed that insurance was in place</t>
    </r>
    <r>
      <rPr>
        <sz val="11"/>
        <color indexed="10"/>
        <rFont val="Cambria"/>
        <family val="1"/>
      </rPr>
      <t xml:space="preserve"> </t>
    </r>
  </si>
  <si>
    <t>UKWAS 5.7.1FSC 2.6.3</t>
  </si>
  <si>
    <t>clopse</t>
  </si>
  <si>
    <t>S3 09 22 Change request ref CR/1271 to update precoms made by Certification manager. Copy of updated Forestry Business Standing Sale Pre commencement record {SF/FT/23 v3} section A pre check includes insurance.</t>
  </si>
  <si>
    <t>At Rossie Hill and Glen Shira the current management plans do not include a redundant materials plan but both plans are due for review.  At Rossie Hill some broadleaves in tree shelters had grown well above the top of the shelters All of the shelters were still present around the trees, though some were leaning. It was very borderline whether they had reached the point of redundancy at time of audit / during the current plan period.  At Glen Shira there were broadleaves in tree shelters and an old boundary fence which the manager explained he was considering whether to remove.  Lairhope: Planted broadleaves protected by tree tubes some dating back to 2009 were present along riparian corridors through the woodland many are now established.  No waste plan was available regarding the timetable for the removal and disposal of the tree shelters to manage and progressively remove redundant materials. The managers  confirmed that redundant materials planning had not yet been undertaken, but management plan renewal was in its early stages at Rossie Hill and had not yet started at Glen Shira &amp; Lairhope.</t>
  </si>
  <si>
    <t>UKWAS 3.6.2 FSC 10.12.2</t>
  </si>
  <si>
    <t>The owner/manager shall prepare and implement a prioritised plan to manage and progressively remove redundant materials.</t>
  </si>
  <si>
    <r>
      <rPr>
        <sz val="11"/>
        <color indexed="10"/>
        <rFont val="Cambria"/>
        <family val="1"/>
      </rPr>
      <t xml:space="preserve">S4 09 23: Llandgela Copy of client budget 2023 seen with agreed work allocation for removal &amp; disposal of tubes in Q4 October to December 23. </t>
    </r>
    <r>
      <rPr>
        <sz val="11"/>
        <rFont val="Cambria"/>
        <family val="1"/>
      </rPr>
      <t xml:space="preserve">S3 09 22: Llandega: some plastic tubes have been found at the on-site visit, revision of the management plan showed those should have been removed in the last year. At the audit, the manager confirmed they'll be removed in the upcoming winter. </t>
    </r>
    <r>
      <rPr>
        <sz val="11"/>
        <color indexed="10"/>
        <rFont val="Cambria"/>
        <family val="1"/>
      </rPr>
      <t xml:space="preserve">
S4 09 23: Cefn Llwyd: Photographic evidence supplied of renewed old barbed wire fencing in the proximity of the pond in email from new forest manager 29/8/23, Waste removal confirmed in email from forest manager 30/8/23 and included in waste disposal from local office Llanderfel.  Example of waste transfer npote 31/1/23 ref 231336 seen. </t>
    </r>
    <r>
      <rPr>
        <sz val="11"/>
        <rFont val="Cambria"/>
        <family val="1"/>
      </rPr>
      <t xml:space="preserve">S3 09 22: Cefn Llwyd : old barbed wire fencing in the proximity of the pond is considered redundant material, which could also potentially constitute an H&amp;S hazard as it is partially covered by vegetation.
Also, old fencing material has been found along a watercourse. The site managers just recently changed, so the new managers didn't yet visit the unit since the allocation and were not aware of waste material. 2021.8 Observation raised to Minor.                                                                       Rossie Hill: To update in Q1 2023. Remains open to review at S4 audit. Lairhope: Audited Q3 2022 new UKWAS Plan 2022-27 includes Redundant materials Plan.  Closed                                                                       </t>
    </r>
    <r>
      <rPr>
        <sz val="11"/>
        <color indexed="10"/>
        <rFont val="Cambria"/>
        <family val="1"/>
      </rPr>
      <t xml:space="preserve"> </t>
    </r>
    <r>
      <rPr>
        <sz val="11"/>
        <rFont val="Cambria"/>
        <family val="1"/>
      </rPr>
      <t xml:space="preserve"> </t>
    </r>
    <r>
      <rPr>
        <sz val="11"/>
        <color indexed="10"/>
        <rFont val="Cambria"/>
        <family val="1"/>
      </rPr>
      <t xml:space="preserve">S4 10 23:  Glen Shira: The property is on the market. 29/5/23 Tilhill raised a NC 13367 regarding management plan requirement.  </t>
    </r>
    <r>
      <rPr>
        <sz val="11"/>
        <rFont val="Cambria"/>
        <family val="1"/>
      </rPr>
      <t xml:space="preserve">S3 09 22: Glen Shira: Email seen from forest manager confirming Glenshira management plan is currently under review, the new management plan will be ready in Q1 of 2023 and will include a redundant materials plan. Observation for this site remains open for update at S4. </t>
    </r>
  </si>
  <si>
    <r>
      <rPr>
        <b/>
        <sz val="11"/>
        <rFont val="Cambria"/>
        <family val="1"/>
      </rPr>
      <t>Invercauld</t>
    </r>
    <r>
      <rPr>
        <sz val="11"/>
        <rFont val="Cambria"/>
        <family val="1"/>
      </rPr>
      <t xml:space="preserve"> - at time of audit  the estate was under investigation regarding a case of alleged unauthorised felling.  A member of estate staff had instructed a contractor to fell a small area of birch without obtaining the forest manager's approval.  The area amounted to 268 trees, totalling 11 m3 but felling licence approval had not been sought. Although at time of audit there was no proven legal non-compliance as the incident was still under investigation, the manager acknowledged that the work was of a scale that felling licence approval was required</t>
    </r>
  </si>
  <si>
    <t>UKWAS 1.1.1 FSC 1.3.3</t>
  </si>
  <si>
    <t>The manager shall ensure that there shall be compliance with the law.</t>
  </si>
  <si>
    <t>S3 09 22: Tilhill reference GS-CAR646 The estate Factor provided evidence that the member of staff in question had been instructed on correct procedure and was expressly banned from felling / organising the felling of trees without the approval of the forest manager.  All S3 sites all operations with approved felling permission.</t>
  </si>
  <si>
    <r>
      <rPr>
        <b/>
        <sz val="11"/>
        <rFont val="Cambria"/>
        <family val="1"/>
      </rPr>
      <t>Invercauld</t>
    </r>
    <r>
      <rPr>
        <sz val="11"/>
        <rFont val="Cambria"/>
        <family val="1"/>
      </rPr>
      <t xml:space="preserve"> - at time of audit  the estate was under investigation regarding a case of alleged unauthorised felling.  A member of estate staff had verbally instructed a contractor to fell a small area of birch without obtaining the forest manager's approval nor checking with the forest manager whether statutory approval was required. The member of staff in question had not issued a contract for the work, nor followed best practice in terms of pre-operational checks,  pre-commencement information exchange or operational monitoring</t>
    </r>
  </si>
  <si>
    <t>UKWAS 3.1.3 FSC 10.10.3</t>
  </si>
  <si>
    <t>The manager shall ensure that Operational plans shall be clearly communicated to all workers so that they understand and implement safety precautions, environmental protection plans, biosecurity protocols, emergency procedures, and prescriptions for the management of features of high conservation value.</t>
  </si>
  <si>
    <t>S3 09 22: Tilhill reference GS-CAR646 The estate Factor provided evidence that the member of staff in question had been instructed on correct procedure and was expressly banned from felling / organising the felling of trees without the approval of the forest manager.  All S3 sites all operators &amp; Forest Managers interviewed showed good understaning of operational plans.</t>
  </si>
  <si>
    <t>Invercauld - a member of estate staff had verbally instructed a contractor to fell a small area of birch.  The contractor had obtained his chainsaw certificate of competence in 2009 and had not undertaken refresher training since.  At Broubster the manager could not evidence that all stalkers had relevant competencies ie at least Level 1 DMQ, as the only competency provided to the auditor was for the person who had signed the lease, not the other 12 syndicate members. Major CAR raised as repeat of Minor CAR 2019.18</t>
  </si>
  <si>
    <t>UKWAS 5.4.1c FSC 2.3.3</t>
  </si>
  <si>
    <t xml:space="preserve">Evidence seen during audit as above  under Minor  2021.10 - the auditor confirmed that the estate provided evidence that the member of staff in question had been instructed on correct procedure and was expressly banned from felling / organising the felling of trees without the approval of the forest manager.
Post audit evidence shared in emails by 25/02/22.
a) The estate are in conversation with SF with regarding the unauthorised felling, latest correspondence of 24th Jan 22 and a restocking direction is being planned (see attachment)
Shared signed licence to shoot contract and the DMQ qualification for the syndicate members for Broubster. All contracts in the North Scotland region are now being administered by a single point of contract, before Tilhill authorisation the relevant competencies shall be confirmed (Completed AA checklist' document seen for Loch A'Bharra site). 
Updated UKWAS audit checklists to provide evidence of compliance to this requirement 'Completed AA checklist' document seen  for Loch A'Bharra site). 
Group and RM members shall be notified of these findings by way of Tilhill's annual certification newsletter.
Recent qualifications viewed for other contractors working on site. </t>
  </si>
  <si>
    <t>04.03.22 - VK</t>
  </si>
  <si>
    <t>At Glen Shira there was no fire extinguisher in the road maintenance contractor's excavator, which was not fitted with a fire suppressant system. Major CAR as repeat of Minor CAR 2019.15</t>
  </si>
  <si>
    <t>UKWAS 5.4.1a FSC 2.3.1</t>
  </si>
  <si>
    <t>Post audit evidence shared in emails by 25/02/22. 
The daily checks are being returned by the operator referred to as 'Point of Work Risk Assessment (PoWRA), these are now more thoroughly covered at precommencement (example shared for contractor work Glen Shira -Mounding work on various dates through September and November 2021).
In addition weekly plant inspection records are being requested by district as part of the sub contractor approval process (example shared for  Robert Colquhoun Machine Maintenance Book 29.10.2018-16.12.2019)
Updated UKWAS audit checklists to provide evidence of compliance to this requirement, 'Completed AA checklist' document seen  for Loch A'Bharra site. 
Group and RM members shall be notified of these findings by way of Tilhill's annual certification newsletter.</t>
  </si>
  <si>
    <t xml:space="preserve">At Glen Shira there was no first aid kit in the road maintenance contractor's excavator. Cockley Moor:  At active clearfell, inspected the contents of the Harvester and Excavator contractor’s first aid kits which were found to be out of date, with the expiry dates 2017 &amp; 2016of the contents respectively. Buccleugh Bowhill &amp; Dalkeith: At active clearfell (Outer Huntly), No first aid kit was present in the forwarder.  Inspected in date first aid kit in Harvester; there was no eye wash in the kit or in the harvester and therefore the first aid kit was considered not suitable for the work activities.                                                                                                                                                                                                            </t>
  </si>
  <si>
    <r>
      <t>S3 09 22: Dunecht: Forwarder operator interviewed on Cpt 51 had no first aid kit in either his forwarder or his van on site.   Major CAR as repeat of Minor CAR 2021.13</t>
    </r>
    <r>
      <rPr>
        <sz val="11"/>
        <color indexed="10"/>
        <rFont val="Cambria"/>
        <family val="1"/>
      </rPr>
      <t xml:space="preserve">.   </t>
    </r>
    <r>
      <rPr>
        <sz val="11"/>
        <rFont val="Cambria"/>
        <family val="1"/>
      </rPr>
      <t xml:space="preserve">                                                                            NC12475 Tilhill report seen. Report from Buccleugh Bowhill &amp; Dalkeith Forest manager who confirmed he checked the forwarder operator’s first aid kit the week after the audit and it was all in order. Cockley Moor:  Email confirmation from Forest manager that the contractor to replace the first aid kits following the audit and he informed the forest manager he has done this.  Glen Shira: Communication seen from forest manager that the contractor left the site after the audit.  Tilhill undertook an a subsequent AMS (Forestry Operations Saftey &amp; Assurance Inspection Form)inspection of the same contractor on another job for Tilhill, copy of AMS inspected. Both the first aid kit and the spill kit were noted as present in the machine.      VK 02/03/2023: Evidence with first aid kit provided on 01/03/2023. CH has provided photo evidence and corrective actions.
Corrective Action from the CH:
•	Discussion was undertaken with the FWM (DSH employee). It was acknowledged that while the machine operator held certificates for FMOC the operator was relatively inexperienced (passed his FMOC just over a year before the audit).
•	The FWM acknowledged that increased site monitoring with additional site visits and toolbox talks could have been planned to manage the risk of non-compliance.
•	The machine operator has now received additional monitoring and toolbox talk briefing from the FWM.
•	The Forest Manager (at Dunnecht) carrying out the Landowner Representative role has increased monitoring regime for Standing Sale operations to confirm that Purchasers are acting in accordance with the Timber Sales Agreement.
•	The Forest Manager will request evidence of monitoring by FWM and Toolbox Talk briefings to an agreed frequency from Purchaser’s FWM on future harvesting works.
•	Tilhill’s internal audit programme will focus on FISA guidance compliance, confirming risk assessed monitoring arrangements by FWM with consideration given to experience of operators.     Above mentioned actions are sufficient to close the CAR. </t>
    </r>
  </si>
  <si>
    <t>At Glen Shira there was no spill kit in the road maintenance contractor's excavator. Cockley Moor:  The excavator had been refuelled but neither the excavator nor vehicle/ mobile bowser used to refuel the machine via a manual fuel nozzle had a spill kit available in the excavator. The lack of a spill kit or pads at hand during refuelling was considered non-compliant.</t>
  </si>
  <si>
    <t>UKWAS 3.7.2 FSC 6.3.3</t>
  </si>
  <si>
    <t>The manager shall ensure that plans and equipment shall be in place to deal with accidental spillages of fuels, oils, fertilisers and other chemicals</t>
  </si>
  <si>
    <t xml:space="preserve">S3 09 22: NC12476 Correspondence seen from FWM that folloing audit visit to both Greystoke and Cockley Moor, they have rectified the issues raised as follows.
The towable fuel bowser is bunded and does not stay on site. The contractor to replace the first aid kits and he informed me he has done this. The contractor to issue each tractor visiting the site a number of spill pads and a new extra spill kit to be available
to all at the chipping site. He informed me he has a new kit now and has done as requested. </t>
  </si>
  <si>
    <t>At Strachur the manager gave a very comprehensive verbal description of the monitoring checks undertaken during operational monitoring of harvesting operations; however a written record of most of these checks had not been made, with  record - keeping consisting largely of photos / drone footage and emails to the FWM when issues had been raised</t>
  </si>
  <si>
    <t>UKWAS 3.1.1</t>
  </si>
  <si>
    <r>
      <rPr>
        <sz val="11"/>
        <color indexed="10"/>
        <rFont val="Cambria"/>
        <family val="1"/>
      </rPr>
      <t xml:space="preserve">S4 09 23: Copy of Forest Manager's operational site monitoring notes inspceted for the period Sept 20 to Dec 22 covering a range of operations including harvesting, restocking, fencing and crop health. </t>
    </r>
    <r>
      <rPr>
        <sz val="11"/>
        <rFont val="Cambria"/>
        <family val="1"/>
      </rPr>
      <t>S3 09 22: Nicola Abbot Quality &amp; Environment Manager to get update from Forest Manager.  Still to update. Review at S4</t>
    </r>
  </si>
  <si>
    <t>At Feddal there was significant herbivore browsing.  One area was of an age where recovery should be possible if the problem is addressed  ie cull increased significantly but it is less clear whether this would also be the case at another area visited.  The only communication the manager had made with the stalker related to stalking during covid, where he had suggested a contract stalker to be brought in if the tenant were not able.  The steps being taken by the manager to deal with the issue are slow - no mention of requiring the tenant to obtain night shooting and out of season permissions, no further action has been taken regarding bringing in a contract stalker and the deer fencing is in need of repair, allowing both deer and sheep onto the site, all of which suggest a future non-compliance if speed of action to deal with this issue is not increased</t>
  </si>
  <si>
    <t>UKWAS 2.12.1 FSC 10.9.4</t>
  </si>
  <si>
    <r>
      <rPr>
        <sz val="11"/>
        <color indexed="10"/>
        <rFont val="Cambria"/>
        <family val="1"/>
      </rPr>
      <t xml:space="preserve">S4 10 23: Email seen 21/08/23 with photographic evidence of good tree leader growth as well as cull return of 18 hinds and 5 Stags. </t>
    </r>
    <r>
      <rPr>
        <sz val="11"/>
        <rFont val="Cambria"/>
        <family val="1"/>
      </rPr>
      <t>S3 09 22: Report from forest manager 9/9/22 confirming NP trees recovering well from previous browsing with good growth and much apical dominance.  To continue Observations to determine if further action required. Update on progress at S4 audit</t>
    </r>
  </si>
  <si>
    <t xml:space="preserve">The manager at Glen Shira was not clear as to which areas were classified as PAWS and how these should be treated.  The management plan mentioned PAWS briefly and the associated biodiversity map key only identified areas as 'PAWS restoration NN'. There was no other documentation evidencing that the manager had identified and evaluated remnant features and threats, nor planned to prioritise or implement actions </t>
  </si>
  <si>
    <t>UKWAS 4.3.1b FSC 9.1.5</t>
  </si>
  <si>
    <t xml:space="preserve"> In the management of plantations on ancient woodlands the Manager shall: Identify and evaluate remnant features, Identify and evaluate threats.  Adopting a precautionary approach, prioritise actions based on the level of threat, and Implement targeted actions</t>
  </si>
  <si>
    <t>S3 09 22: Tilhill NC12477.  Evidence seen of Glen Shira PAWS map and email with brief summary of assessment of the PAWS and Management works undertaken to date.</t>
  </si>
  <si>
    <t>At Strachur the timber purchaser had created a section of forest road to enable timber wagons to access an area being harvested.  This was without the express knowledge of the Tilhill manager, as discussions at pre-commencement had been around scraping off an existing entrance for stacking, but with no lorry movements.  The council road was unclassified and had been upgraded to a higher standard up to the original lorry access point but to a lower standard ( and was of a lower width) on this further section. Although the agreed 'severely restricted route' did include this further section and the purchaser evidenced that they had consulted the Argyll Timber Transport Forum Officer, there was no evidence of discussion with the local authority, which would be good practice even though no formal permissions / notifications were required.  There was also no evidence of  assessment of this more fragile section of the council road nor planned monitoring of it once timber wagons started using it.</t>
  </si>
  <si>
    <t>UKWAS 3.3.2 FSC 10.10.5</t>
  </si>
  <si>
    <t>The manager shall ensure that roads and timber extraction tracks, visitor access infrastructure and associated drainage shall be designed, created, used and maintained in a manner that minimises their environmental impact.</t>
  </si>
  <si>
    <t>S3 10 22: S3: Tilhill NC12478. Email correspondence seen from forest manager confirming the road at Strachur was monitored throughout the operation by the harvesting contracts manager and was only used for timber transport during optimum weather. They assessed the condition of the road before and after timber harvesting, copy of photos seen. No damage was noted.
A site meeting with the timber transport officer and argyll and bute council has subsequently taken
place to remove the ‘severely restricted route’ designation and is under positive discussion.</t>
  </si>
  <si>
    <t>As a result of the pre-audit  stakeholder consultation exercise, Historic Environment Scotland ( HES) raised a recent issue where harvesting operations had impacted on a Scheduled Ancient Monument at Sandbank Forest. The area in question included a large number of  individual archaeological features eg charcoal hearths, but the designation covered all of these feature ie had been consolidated into one designation, not a series of individual designations.  The manager identified and marked off the features, included in the harvesting contract hazards map and briefed the operators at pre-commencement; however the flags marking  3 features located near a core path had been removed and before the manager was aware of this operations had moved into this area.  Work stopped immediately and HES was contacted.  Two of the three features were judged to be undamaged but at time of audit the third feature was covered in brash, which was due to be removed by hand. Although HES had been consulted as part of forest plan development, formal consent had not been sought from HES when planning the operations and, although it was confirmed that HES would have given formal consent, they would have stipulated that an archaeologist should be in attendance at certain stages in the operation.  Minor CAR raised</t>
  </si>
  <si>
    <t>UKWAS 4.8.1 FSC 9.3.8</t>
  </si>
  <si>
    <t>The manager shall ensure that through engagement with the relevant statutory historic environment agencies, local people and other interested parties, and using other relevant sources of information, the owner/manager shall Identify sites and features of special cultural and historical significance,
• Assess their condition, and
• Adopting a precautionary approach, devise and implement measures to maintain and/or enhance them.</t>
  </si>
  <si>
    <t xml:space="preserve">s3 09 22: Tilhill NC12318 &amp; NC12479 raised as an Environmental Incident Report on the 13/7/21.  It states "Work stopped and boundaries reconfirmed with Euroforest and their contractor.Investigation undertaken. Copy of Incident Investigation Report which includes Analysis along with a number of recomendations for corrective &amp; further actions.  identified.  Copy of Tilhill's TT08 Archaeology Toolbox talk.
</t>
  </si>
  <si>
    <r>
      <t>Lairhope Estate:</t>
    </r>
    <r>
      <rPr>
        <sz val="11"/>
        <rFont val="Calibri"/>
        <family val="2"/>
      </rPr>
      <t xml:space="preserve"> UKWAS 2017 UKWAS and LTFP plan states NR Plantation 0% and 0% at 2037 0%.</t>
    </r>
    <r>
      <rPr>
        <sz val="11"/>
        <rFont val="Cambria"/>
        <family val="1"/>
      </rPr>
      <t xml:space="preserve">Ramsaygrain West: NR 3.48ha (1.1%) is not mapped. The Forest Manager if aware of this and plans to address in the UKWAS mgt plan due for renewal in 2022. </t>
    </r>
    <r>
      <rPr>
        <b/>
        <sz val="11"/>
        <rFont val="Cambria"/>
        <family val="1"/>
      </rPr>
      <t>NB</t>
    </r>
    <r>
      <rPr>
        <sz val="11"/>
        <rFont val="Cambria"/>
        <family val="1"/>
      </rPr>
      <t xml:space="preserve"> - see auditor note in Cert. Design tab of report re differences in interpretation. </t>
    </r>
  </si>
  <si>
    <t>UKWAS 4.6.1 FSC 6.6.1</t>
  </si>
  <si>
    <t>The manager shall ensure Natural reserves Constitute a proportion of the WMU equivalent to at least 1% of the plantation area and 5% of the semi-natural woodland area.</t>
  </si>
  <si>
    <t>S3 09 22: Tilhill NC12480 report seen. Lairhope: Copy of amended Section 4 of UKWAS plan detailing table of biodiversity features including compliant areas of NR plantation &amp; NR SNW.  Ramsaygrain West: Copy of Map of Retention Areas 2022 with NR mapped.</t>
  </si>
  <si>
    <r>
      <t xml:space="preserve">Ramsaygrain West: </t>
    </r>
    <r>
      <rPr>
        <sz val="11"/>
        <rFont val="Cambria"/>
        <family val="1"/>
      </rPr>
      <t>The 2020/21 clearfell of Cpt 15 included the felling of 1.92ha of LTR due to the threat of windblow.  The UKWAS plan 2017 states LTR/ NR are as 2.2%.  As a result of clearfelling the LTR the total area of clearfell is (3.67ha-1.92ha=1.75 (0.005%) and is non-compliant.  The Forest Manager if aware of this and plans to address in the UKWAS mgt plan due for renewal in 2022.  This is raised as an observation as if not addressed in the revised plan could result in a non-compliance.</t>
    </r>
  </si>
  <si>
    <t>UKWAS 4.6.2 FSC 6.6.2</t>
  </si>
  <si>
    <r>
      <rPr>
        <sz val="11"/>
        <color indexed="10"/>
        <rFont val="Cambria"/>
        <family val="1"/>
      </rPr>
      <t>S4 10 23: Tilhill reassessment 8/11/22 CAR raised 2255 re managment plan. Inspected copy of updated management plan with updated biodiversity table (LTR) with areas mappped.</t>
    </r>
    <r>
      <rPr>
        <sz val="11"/>
        <rFont val="Cambria"/>
        <family val="1"/>
      </rPr>
      <t xml:space="preserve"> S3 09 22: FMU re assessment scheduled in Quarter 4 of 2022.  Observation remains open with the FMU RA to be reviewed at S4.</t>
    </r>
  </si>
  <si>
    <t xml:space="preserve">Buccleugh Bowhill &amp; Dalkeith:  At active clearfell (Outer Huntly) the hazard warning signs entering the site had not been maintained by the contractors. At the visit the signs were leaning heavily or had been blown over making it difficult to read the hazard information.            </t>
  </si>
  <si>
    <t>S3 09 22: Confirmation seen from Forest Manager the sign was re-erected and the fire extinguisher in the forwarder was installed by the next site visit.</t>
  </si>
  <si>
    <t xml:space="preserve">Lamloch: A number of deer high seats were present in the forest adjacent to the forest road.  No hazard signage “do not climb” on any of the high seats in line with BASC best practice.                                                               </t>
  </si>
  <si>
    <t>S3 09 22: Tilhill NC12481 report states Tilhill produced branded sign available via marketting department. FM to add sign to high seat at Lamloch. Photographic evidence seen at S3 audit of signs on deer high seat.</t>
  </si>
  <si>
    <t xml:space="preserve">Buccleugh Bowhill &amp; Dalkeith: At active clearfell at Outer Huntly and Pernassie the contract instruction on timber stack height was product length. At both sites roundwood 2.5m, 3.7m &amp; 4.1m stacks were up to 5m in height. The stacks were stable however no Risk Assessment completed by the FWM was available to confirm the initial contract instruction had been risk assessed in line with guidance on the safe management of timber stacks.  At Pernassie logs were laid length wise in the roadside drain as a base for stacking which is not compliant with Forest &amp; Water Guidelines due to limiting drainage.  Ramsaygrain West: Timber stacks of 3.7m roundwood logs were over 4m in height. The stacks were stable however no Risk Assessment completed by the FWM was available to confirm the initial contract instruction had been risk assessed in line with guidance on the safe management of timber stacks.      </t>
  </si>
  <si>
    <t>S3 10 22: Dunecht: Timber stack for 3m produce was assessed as over the FISA guidance height of up to product length. No risk assessment had been completed for this stack adjacent to a popular walk route.  Major CAR as repeat of Minor CAR 2021.24         NC12482 Report from Buccleugh Bowhill &amp; Dalkeith Forest manager who confirmed he sent a wagon into Pernassie to spend an hour redistributing the chipwood to bring the stacks down to about
2.5m. The timber purchaser at Outer Huntly had a concerted effort sending the 3.7m logs to market and he checked that the wagons were removing the logs from the highest points first. The stacks were taken down to 3-3.5m in height by the first week of December. Ramsaygrain West: Inscpected evidence of correspondence with FMW regarding stack height, completion of required work to forest raod to allow the recommencement of timber uplift from the site as well as monitoring of the site by forest manager. VK 02/03/2023:CH has provided photo evidence and corrective actions on 01/03/2023.
Corrective Action from the CH:
•	Discussion was undertaken with the FWM (DSH employee). It was acknowledged that while the machine operator held certificates for FMOC the operator was relatively inexperienced (passed his FMOC just over a year before the audit).
•	The FWM acknowledged that increased site monitoring with additional site visits and toolbox talks could have been planned to manage the risk of non-compliance.
•	The machine operator has now received additional monitoring and toolbox talk briefing from the FWM.
•	The Forest Manager (at Dunnecht) carrying out the Landowner Representative role has increased monitoring regime for Standing Sale operations to confirm that Purchasers are acting in accordance with the Timber Sales Agreement.
•	The Forest Manager will request evidence of monitoring by FWM and Toolbox Talk briefings to an agreed frequency from Purchaser’s FWM on future harvesting works.
•	Tilhill’s internal audit programme will focus on FISA guidance compliance, confirming risk assessed monitoring arrangements by FWM with consideration given to experience of operators.    Above mentioned actions are sufficient to close the CAR.</t>
  </si>
  <si>
    <t>S3 Findings</t>
  </si>
  <si>
    <t xml:space="preserve">Cefn Llwyd - on the river of a pond (Map 2 - Parc Caletwr Subcompartments A3, cpt K2) have been found many empty shotgun cartridges, probably a couple of years old, evidence of poaching. A conversation with the site manager confirmed this will not trigger actions as it is an old event and it is not possible to trace it back to the responsible. As the site manager recently changed, the new manager in place didn't visit the area before and was not aware of the issue. However, the site manager showed awareness of the Tilhill procedure for managing illegal activities, describing how different approaches may be taken depending on the type of illegal situation discovered: for significant and recent events, the authorities are notified and further investigation and monitoring are undertaken by Tilhill central office using a CAPA register (seen "CAPA guidance", version 2.0, issued on 28/7/2011).  </t>
  </si>
  <si>
    <t>UKWAS 1.21
FSC 1.4.1</t>
  </si>
  <si>
    <t>S4 10 23: Copy of email from forest manager 30/8/23 no evidence of paoching on site noted.</t>
  </si>
  <si>
    <r>
      <rPr>
        <b/>
        <sz val="11"/>
        <rFont val="Cambria"/>
        <family val="1"/>
      </rPr>
      <t>Cefn Llwyd</t>
    </r>
    <r>
      <rPr>
        <sz val="11"/>
        <rFont val="Cambria"/>
        <family val="1"/>
      </rPr>
      <t xml:space="preserve"> - the management plan is not clear on the identification of ASNW and PAWS. More specifically: paragraph 4.2.1 identifies cpts. 16k and 78e as ASNW; paragraph 4.3.1 says 72.8 ha of the MU are identified as PAWS. The "summary table of biodiversity features", however, records 68.68 ha of PAWS and 0 ha of ASNW. See minor 2022.02</t>
    </r>
  </si>
  <si>
    <t>UKWAS: 2.2.1 e)	
FSC 7.2.1.5</t>
  </si>
  <si>
    <t>Management planning documentation shall incorporate specific measures to maintain and where possible enhance those areas identified
under sections 4.1–4.5 and 4.8, considering
areas where either the extent of these areas
or their sensitivity to operations may be
unknown.</t>
  </si>
  <si>
    <t>S4 09 23: Copy of revised ASNW &amp; PAWS map seen as well as updated Section 4 Natural, Historical &amp; Cultural Environment of UKWAS plan with "summary table of biodiversity features" including ASNW area as1.57ha and PAWS 72.52ha.</t>
  </si>
  <si>
    <r>
      <rPr>
        <b/>
        <sz val="11"/>
        <rFont val="Cambria"/>
        <family val="1"/>
      </rPr>
      <t>Cefn Llwyd</t>
    </r>
    <r>
      <rPr>
        <sz val="11"/>
        <rFont val="Cambria"/>
        <family val="1"/>
      </rPr>
      <t xml:space="preserve"> - the management plan is not clear on the identification of ASNW and PAWS. More specifically: paragraph 4.2.1 identifies cpts. 16k and 78e as ASNW; paragraph 4.3.1 says 72.8 ha of the MU are identified as PAWS. The "summary table of biodiversity features", however, records 68.68 ha of PAWS and 0 ha of ASNW. Details in the management plan must be checked and amended and maps shall be checked as well, for consistency. See minor 2022.03</t>
    </r>
  </si>
  <si>
    <t>UKWAS: 2.2.1 m)
FSC: 7.2.1.13</t>
  </si>
  <si>
    <t>Management planning documentation shall incorporate appropriate maps.</t>
  </si>
  <si>
    <r>
      <rPr>
        <b/>
        <sz val="11"/>
        <rFont val="Cambria"/>
        <family val="1"/>
      </rPr>
      <t>Llandegla</t>
    </r>
    <r>
      <rPr>
        <sz val="11"/>
        <rFont val="Cambria"/>
        <family val="1"/>
      </rPr>
      <t xml:space="preserve">: 2 plastic barrels, a plastic tank and tree sacks left on site, all in visible position from the main trail. considering the frequent visits to the site and also the presence of the local moutain bike trail company, this could have been addressed. The plastic barrels have been brought back to the Tilhill office in Bala, where there is the main skip for the area. Still, the plastic tank and tree sacks need to be collected. minor  raised. 
</t>
    </r>
    <r>
      <rPr>
        <b/>
        <sz val="11"/>
        <rFont val="Cambria"/>
        <family val="1"/>
      </rPr>
      <t>Cefn Llwyd</t>
    </r>
    <r>
      <rPr>
        <sz val="11"/>
        <rFont val="Cambria"/>
        <family val="1"/>
      </rPr>
      <t xml:space="preserve">: empty shotgun cartridges have been seen along a pond, many bags of empty shotgun cartridges and clay pidgeons sacks  have been left on site and redundant fencing material has been found along a watercourse. The site manager just recently changed, so the new managers didn't yet visited the unit since the allocation and were not aware of waste material.                                                                                                                                         </t>
    </r>
    <r>
      <rPr>
        <b/>
        <sz val="11"/>
        <rFont val="Cambria"/>
        <family val="1"/>
      </rPr>
      <t xml:space="preserve">Priesthaugh </t>
    </r>
    <r>
      <rPr>
        <sz val="11"/>
        <rFont val="Cambria"/>
        <family val="1"/>
      </rPr>
      <t xml:space="preserve">Planting Bags left under young spruce at entrance to woodland.  Not included in Redundant Materials section of UKWAS plan.                                                                                        </t>
    </r>
    <r>
      <rPr>
        <b/>
        <sz val="11"/>
        <rFont val="Cambria"/>
        <family val="1"/>
      </rPr>
      <t>Cassockhill</t>
    </r>
    <r>
      <rPr>
        <sz val="11"/>
        <rFont val="Cambria"/>
        <family val="1"/>
      </rPr>
      <t>: An old unlocked green metal shed located in the centre of the forest was found to contain a large volume and variety of redundant waste materials including a quantity of planting bags, old cement, plastic oil containers, paint cans, metal containers, wire and sheets.  In addition an old bulldozer was noted near Cpt 34.  The FM confirmed it had not been used for a long time and had prior to the SA audit requested its removal.  A recent unsuccessful attempt was made to move it off site.  None of these redundant materials are noted in the redundant materials section of the UKWAS plan. Minor raised.</t>
    </r>
  </si>
  <si>
    <t>UKWAS: 3.6.1
FSC: 10.12.1</t>
  </si>
  <si>
    <t>Waste disposal shall be in accordance with current waste management legislation and regulations.</t>
  </si>
  <si>
    <r>
      <t xml:space="preserve">S4 10 23: </t>
    </r>
    <r>
      <rPr>
        <b/>
        <sz val="11"/>
        <rFont val="Cambria"/>
        <family val="1"/>
      </rPr>
      <t>CAssockhill</t>
    </r>
    <r>
      <rPr>
        <sz val="11"/>
        <rFont val="Cambria"/>
        <family val="1"/>
      </rPr>
      <t xml:space="preserve"> photographic evidence supplied of empty shed. Copy of Waste Transfer  note (591423 dated 11/9/23) for disposal of shed waste.  Photo of site showing removal of dozer.. </t>
    </r>
    <r>
      <rPr>
        <b/>
        <sz val="11"/>
        <rFont val="Cambria"/>
        <family val="1"/>
      </rPr>
      <t>Priesthaugh</t>
    </r>
    <r>
      <rPr>
        <sz val="11"/>
        <rFont val="Cambria"/>
        <family val="1"/>
      </rPr>
      <t xml:space="preserve"> copy of waste transfer note dated 13/10/22 for hire of skip located at Tilhill Jedburgh office and the disposal of plastic (note 4874) through registered waste carrier.  </t>
    </r>
    <r>
      <rPr>
        <b/>
        <sz val="11"/>
        <rFont val="Cambria"/>
        <family val="1"/>
      </rPr>
      <t>Llangegla:</t>
    </r>
    <r>
      <rPr>
        <sz val="11"/>
        <rFont val="Cambria"/>
        <family val="1"/>
      </rPr>
      <t xml:space="preserve"> email confirmation 19/9/23 from forest manager of removal of plastic tank and tree sacks. Copy of waste tranfer note for disposal of waste 31/1/23 ref 231336 seen.</t>
    </r>
    <r>
      <rPr>
        <b/>
        <sz val="11"/>
        <rFont val="Cambria"/>
        <family val="1"/>
      </rPr>
      <t xml:space="preserve"> Cefn Llwyd</t>
    </r>
    <r>
      <rPr>
        <sz val="11"/>
        <rFont val="Cambria"/>
        <family val="1"/>
      </rPr>
      <t xml:space="preserve">: Photographic evidence supplied of renewed old barbed wire fencing in the proximity of the pond in email from new forest manager 29/8/23, Waste removal confirmed in email from forest manager 30/8/23 and included in waste disposal from local office Llanderfel.  Example of waste transfer npote 31/1/23 ref 231336 seen. </t>
    </r>
  </si>
  <si>
    <r>
      <rPr>
        <b/>
        <sz val="11"/>
        <rFont val="Cambria"/>
        <family val="1"/>
      </rPr>
      <t>Nant Efail:</t>
    </r>
    <r>
      <rPr>
        <sz val="11"/>
        <rFont val="Cambria"/>
        <family val="1"/>
      </rPr>
      <t xml:space="preserve"> - Almost none standing deadwood. Deadwood on the ground is about branches and stumps.  The manager said harvesting contractor were instructed to leave deadwood but didn’t do it. See minor 2022.05  
</t>
    </r>
    <r>
      <rPr>
        <b/>
        <sz val="11"/>
        <rFont val="Cambria"/>
        <family val="1"/>
      </rPr>
      <t>Cefn Llwyd:</t>
    </r>
    <r>
      <rPr>
        <sz val="11"/>
        <rFont val="Cambria"/>
        <family val="1"/>
      </rPr>
      <t xml:space="preserve"> Almost none standing deadwood left on the ground after last harvesting operation. as the management just recently changed, the new manager wasn't aware of the issue.  See minor 2022.05  </t>
    </r>
  </si>
  <si>
    <t>UKWAS: 4.6.4 a)
FSC: 6.6.4</t>
  </si>
  <si>
    <t xml:space="preserve">The owner/manager shall plan and take action to accumulate a diversity of both standing and fallen deadwood over time in all wooded parts of the WMU, including felled areas. </t>
  </si>
  <si>
    <t>S4 10 23: Issue of deadwood noted in certification newsletter. Copy of guidance on deadwood for Forest managers and Group scheme members seen active from 4/10/23.  Email 23/10/23 with notification to all forestry staff of new guidance available on Tilhill Intranet.</t>
  </si>
  <si>
    <t xml:space="preserve">Llandega: some plastic tubes have been found at the on-site visit, revision of the management plan showed those should have been removed in the last year. At the audit, the manager confirmed they'll be removed in the upcoming winter. 
Cefn Llwyd : old barbed wire fencing in the proximity of the pond is considered redundant material, which could also potentially constitute an H&amp;S hazard as it is partially covered by vegetation.
Also, old fencing material has been found along a watercourse. The site managers just recently changed, so the new managers didn't yet visit the unit since the allocation and were not aware of waste material. 2021.8 Observation raised to Minor.                                                               </t>
  </si>
  <si>
    <t xml:space="preserve">S4 09 23: Llandgela Copy of client budget 2023 seen with agreed work allocation for removal &amp; disposal of tubes in Q4 October to December 23. 
Cefn Llwyd: Photographic evidence supplied of renewed old barbed wire fencing in the proximity of the pond in email from new forest manager 29/8/23, Waste removal confirmed in email from forest manager 30/8/23 and included in waste disposal from local office Llanderfel.  Example of waste transfer npote 31/1/23 ref 231336 seen. </t>
  </si>
  <si>
    <r>
      <rPr>
        <b/>
        <sz val="11"/>
        <rFont val="Cambria"/>
        <family val="1"/>
      </rPr>
      <t>Dunecht</t>
    </r>
    <r>
      <rPr>
        <sz val="11"/>
        <rFont val="Cambria"/>
        <family val="1"/>
      </rPr>
      <t>: Within a separate harvested windblow area within Cpt 51 (no machines onsite), no hazard do not climb on timber stacks signs were present either on the individual stacks or at the stack loction.  The site could be accessed by the public off a public road past an active but separate operational site (where timber stack signage was present) or via the network of Estate roads.   At compartment A73 (Hill of Fare), a popular walking area, no hazard do not climb on timber stack signs were present on the stacks located adjacent to the entrance gate used by the public to access the footpath off  the main road. A single timber stack sign was located further into the site away from the entrance. Major CAR as repeat of Minor CAR 2019.13</t>
    </r>
  </si>
  <si>
    <t>The manager should ensure that there shall be compliance with health and safety legislation, conformance with associated codes of practice  and conformance with FISA guidance</t>
  </si>
  <si>
    <t xml:space="preserve">S4 09 23: No issues noted at S4 audit sites. VK 02/03/2023: Evidence with hazard do not climb on timber stacks signs and additional signage added to both harvesting sites (Cpt 51 and Hill of Fare) provided on 01/03/2023. CH has provided photo evidence and corrective actions.
Corrective Action from the CH:
•	Discussion was undertaken with the FWM (DSH employee). It was acknowledged that while the machine operator held certificates for FMOC the operator was relatively inexperienced (passed his FMOC just over a year before the audit).
•	The FWM acknowledged that increased site monitoring with additional site visits and toolbox talks could have been planned to manage the risk of non-compliance.
•	The machine operator has now received additional monitoring and toolbox talk briefing from the FWM.
•	The Forest Manager (at Dunnecht) carrying out the Landowner Representative role has increased monitoring regime for Standing Sale operations to confirm that Purchasers are acting in accordance with the Timber Sales Agreement.
•	The Forest Manager will request evidence of monitoring by FWM and Toolbox Talk briefings to an agreed frequency from Purchaser’s FWM on future harvesting works.
•	Tilhill’s internal audit programme will focus on FISA guidance compliance, confirming risk assessed monitoring arrangements by FWM with consideration given to experience of operators.     Above mentioned actions are sufficient to close the CAR. </t>
  </si>
  <si>
    <r>
      <rPr>
        <b/>
        <sz val="11"/>
        <rFont val="Cambria"/>
        <family val="1"/>
      </rPr>
      <t>Knockando</t>
    </r>
    <r>
      <rPr>
        <sz val="11"/>
        <rFont val="Cambria"/>
        <family val="1"/>
      </rPr>
      <t>: Email correspondence inspected  August 2022 between the estate and forest manager on the need for an inspection protocol &amp; marking of high seats.  In the correspondence &amp; at Interview the Estate factor confirmed the warning signs had been ordered.  In light of this evidence this has been raised as an Observation to follow-up at S4</t>
    </r>
  </si>
  <si>
    <t>S4 09 23: Email from Foret Manager 14/9/23 confirming high seat locations grid referenced and signed. Keeper inspection report completed with description of seat, remedial recommendations if any required along with a picture of each high seat, examples seen.</t>
  </si>
  <si>
    <r>
      <rPr>
        <b/>
        <sz val="11"/>
        <rFont val="Cambria"/>
        <family val="1"/>
      </rPr>
      <t>Dunecht</t>
    </r>
    <r>
      <rPr>
        <sz val="11"/>
        <rFont val="Cambria"/>
        <family val="1"/>
      </rPr>
      <t>: Harvesting contract for clearance of the windblow at Hill of Fare  included requirement for welfare facilites.  The contract commenced in December 21 and inspection of the Estate' forest manager noted no welfare was onsite at a site visit on 2/3/22. In discussion with the forest manager he confirmed the contractor did not wish to have welfare onsite during the period of the operations. This is a popular area with the public.  No operators were onsite during audit and no welfare facilites were noted and therefore an observation has been raised as there is the potential for a non-compliance if the contract requirements are not implemented.</t>
    </r>
  </si>
  <si>
    <t>S4 09 23: Dunecht  have been excluded from the Group Scheme. No issues noted at S4 audit sites.</t>
  </si>
  <si>
    <r>
      <rPr>
        <b/>
        <sz val="11"/>
        <rFont val="Cambria"/>
        <family val="1"/>
      </rPr>
      <t>Dunecht:</t>
    </r>
    <r>
      <rPr>
        <sz val="11"/>
        <rFont val="Cambria"/>
        <family val="1"/>
      </rPr>
      <t xml:space="preserve"> LTR stated in old management plan as 30.49ha 1.46% of FMU.  Forest manager confirmed approx half the LTR area has windblown resulting from storm Arwen.   A new LTFP is to be drafted.  This is raised as an observation to review progress at S4 as if not addressed in the new plan could result in a non-compliance.</t>
    </r>
  </si>
  <si>
    <t>Long-term retentions and or area managed under lower-impact sivicultural systems shall constitute a min of 1% of the WMU</t>
  </si>
  <si>
    <r>
      <t xml:space="preserve">Re assessment audit 7/6/22 for </t>
    </r>
    <r>
      <rPr>
        <b/>
        <sz val="12"/>
        <rFont val="Cambria"/>
        <family val="1"/>
      </rPr>
      <t>Dunecht</t>
    </r>
    <r>
      <rPr>
        <sz val="12"/>
        <rFont val="Cambria"/>
        <family val="1"/>
      </rPr>
      <t xml:space="preserve"> (Group) was inspected with 4 CARs raised , 1 Major with a closure date of 1/9/22.  At time of S3 audit visit 10/10/22 and closing meeting 11/10/22 the Major CAR remained open. This non-compliance was raised wholly under section 2 covering all requirements.  Inspection of the detailed report indicated the FMU was compliant with certain requirements under section 2.  </t>
    </r>
    <r>
      <rPr>
        <b/>
        <sz val="12"/>
        <rFont val="Cambria"/>
        <family val="1"/>
      </rPr>
      <t>Forest of Leeds</t>
    </r>
    <r>
      <rPr>
        <sz val="12"/>
        <rFont val="Cambria"/>
        <family val="1"/>
      </rPr>
      <t xml:space="preserve"> (Group) 2022 re-assessment findings  included one minor raised under 4.2.1 (ASNW requirement) for 2 separate  requirements under 4.2 ASNW and 4.3 PAWS monitoring.  This should have been raised as 2 separate Minor CARs. </t>
    </r>
  </si>
  <si>
    <t>SAGCS 11.10</t>
  </si>
  <si>
    <t xml:space="preserve">The Group Entity shall issue corrective action requests to address non-conformities identified during the internal monitoring and follow up their implementation. </t>
  </si>
  <si>
    <t>Within 12 months of report finalisation or before the next surveillance audit, whichever is sooner</t>
  </si>
  <si>
    <r>
      <t xml:space="preserve">S4 09 23: copy of Tilhill Internal Auditors training meeting held on 1st Mach 23 included review of external as well as Internal audit findings to focus on for coming year along with clarifciation on CARs. At S4 audit a review of Group Scheme internal CAR Register was inspected. For the calendar year 2021: Of the RM audits conducted a total of 6 CARS remain open; Of the Group member audits conducted a total of 15 CARs remain open. For the calendar year 2022: Of the RM audits conducted a total of 51 CARS remain open; Of the Group member audits conducted a total of 15 CARs remain open.
An interview was held with the Forestry Director regarding Tilhill’s new system of formal monthly reporting of CAR monitoring and closure. This new system was initiated at the beginning of September 2023. Under this new system, an automatic email on over due CARs is sent to  Forest Managers as well as the Business Support Managers who have responsibility as the CAR "owners" to prompt FM to address their overdue CARs. 
At end of month  Tilhill’s Assurance business support, collate the number of CARs outstanding, filtering them per Region and they then send the data to the relevant Regional manager.
Regional forest managers update the monthly report on the CARs closed and then send this report to the forestry director.
Forestry Director collates the 5 regional reports into Environment Saftey &amp; Health report which is submitted to Senior management Team and Directors as part of ongoing oganisational updates. Copy of September report seen. Minor closed at S4. </t>
    </r>
    <r>
      <rPr>
        <sz val="11"/>
        <color indexed="10"/>
        <rFont val="Cambria"/>
        <family val="1"/>
      </rPr>
      <t xml:space="preserve">Observation 2024.10 raised to monitor implementation of this system at the next audit. </t>
    </r>
  </si>
  <si>
    <r>
      <rPr>
        <b/>
        <sz val="11"/>
        <rFont val="Cambria"/>
        <family val="1"/>
      </rPr>
      <t>Priesthaugh</t>
    </r>
    <r>
      <rPr>
        <sz val="11"/>
        <rFont val="Cambria"/>
        <family val="1"/>
      </rPr>
      <t>: Inspected Tilhill BU of Cpt 28 following their stocking assessment, gaps were found in the southern section with inadequate stocking as well as trees planted in grass dominated ground flora with a number dead. As Tilhill have undertaken management of this site in the last 9 months this has been raised as an Observation</t>
    </r>
  </si>
  <si>
    <t>UKWAS 2.1.3a FSC 5.5.1</t>
  </si>
  <si>
    <t>S4 09 23: Email confirmation from FM 4/8/23 of Beat Up completed which includes copy of Beat Up operational map.</t>
  </si>
  <si>
    <r>
      <rPr>
        <b/>
        <sz val="11"/>
        <rFont val="Cambria"/>
        <family val="1"/>
      </rPr>
      <t>Cassockhill</t>
    </r>
    <r>
      <rPr>
        <sz val="11"/>
        <rFont val="Cambria"/>
        <family val="1"/>
      </rPr>
      <t xml:space="preserve">: LTFP has recently (22/8/22) been reviewed.  The year 5 monitoring summary in the UKWAS plan omits to include the Biodiversity features listed as monitoring of red squirrel habitat, riparian enhancement &amp; Open Ground for Biodiversity in the monitoring section of the previous plan </t>
    </r>
  </si>
  <si>
    <t xml:space="preserve">UKWAS 2.15.2 FSC </t>
  </si>
  <si>
    <t>The owner/manager shall take monitoring findings into account, particularly during revision of the management planning documentation, and if necessary shall revise management objectives, verifiable targets and/or management activities.</t>
  </si>
  <si>
    <t>S4 09 23: Copy of amended 5 yr monitoring summary with biodiversirty monitoring including habitat for red squirrel &amp; buzzards, riparian enhancement for otter and open ground for biodiversity including black grouse.</t>
  </si>
  <si>
    <r>
      <rPr>
        <b/>
        <sz val="11"/>
        <rFont val="Cambria"/>
        <family val="1"/>
      </rPr>
      <t>Cassockhill</t>
    </r>
    <r>
      <rPr>
        <sz val="11"/>
        <rFont val="Cambria"/>
        <family val="1"/>
      </rPr>
      <t>: An area of mappable conifers have been retained along the watercourse forming the boundary with Cpts 24 &amp;32. The recently reviewed LTFP 22/8/22 does not identify this area on the species maps, nor state the reason for the conifer retention or the state the management objectives. The FM stated that the area was originally retained after the forest owner recieved a request from the resident of the neighbouring dwelling in the forest.  The resident of this property no longer lives there and has not lived there for a couple of years. The current LTFP objective for management of the watercourse is to retain open ground with mixed broadleaves.</t>
    </r>
  </si>
  <si>
    <t>UKWAS 2.2.1c FSC 6.1.1</t>
  </si>
  <si>
    <t>The organisation shall undertake an assessment of environmental values, including those outside the WMU potentially affected by management, sufficient to determine appropriate conservation measures and to provide a baseline for detecting possible negative impacts.</t>
  </si>
  <si>
    <t>S4 09 23: Copy of email 17/8/23 seen from Forest manager confirming landowner approval in places to undertake removal of conifers along watercourse and from broadleaf areas.</t>
  </si>
  <si>
    <r>
      <rPr>
        <b/>
        <sz val="11"/>
        <rFont val="Cambria"/>
        <family val="1"/>
      </rPr>
      <t>Dunecht</t>
    </r>
    <r>
      <rPr>
        <sz val="11"/>
        <rFont val="Cambria"/>
        <family val="1"/>
      </rPr>
      <t xml:space="preserve">: Forwarder operator interviewed on Cpt 51 emerged from the vehicle with no hard hat or high vis vest on and confirmed he did not have in the forwarder.  He subsequently retrieved his hard hat dated 4/18 and high vis from his van near the stacking area where active loading of a timber lorry was taking place without putting them on to return to the forwarder.  </t>
    </r>
  </si>
  <si>
    <t xml:space="preserve"> Within 3 months of finalisation of the report </t>
  </si>
  <si>
    <t xml:space="preserve">Audit: 16th to 18th April 2024. 16/4/24 PM: Scotston South (Tillhill Resource Managed Site) – Site visit with Forest Works Manager (FWM) and forest manager to active harvesting site Cpt 4 with High Voltage overhead powerlines (OHPLs) shut down in operation and SSEN permit holder on site. Review of harvesting site risk assessment, constraints map, emergency response card and contractors competencies including in date EFAW+F. Interviews held with harvester and forwarder operators.    No timber uplift as forest road awaiting repair. Appropriate hazard signage in place including at timber stacks (timber stacks over product length had been risk assessed and taped off), Goal posts in place with clearance height marked, and disused quarry with hazard signage.  Modern welfare facilities on site. 17/4/24 AM: Buccleuch Estate – Queenberry Estate (Group Member) – Document review including harvesting risk assessment, constraints map, emergency response card and in date contractors competency with forest manager at Estate office. Site visit with forest manager also acting as FWM to Camp active harvesting site with OHPLs shut down in operation and SSEN permit holder onsite. Interviews held with harvester operator, as well as 2 chainsaw operators (one of whom operated tractor winch).  All aware of safe working practice including distances between operators.  Guard on PTO on the tractor winch. In date first aid kits with chainsaw operators having required trauma bandages and tourniquet. Site hazard in place appropriate including goal posts with height clearance marked. Felling under Statutory Plant Health Notice and Forest manager had required clean down measures before auditors left site. PM Howparsley, Eskdalemuir (Group Member): Document review including harvesting risk assessment, constraints map, emergency contact details and contractors competency with forest manager also acting as FWM and forestry assistant at Estate office. Site visit with FWM to Coupe 1 (cpts 2,3&amp;8) to active harvesting site.  Interviews held with harvester and forwarder operators both had site documentation, in date first aid kits &amp; PPE as well as spill kits. Harvester operator’s EFAW+F certificate had expired 26/3/24, however evidence seen of refresher training course booking for the 26/4/24.  Forwarder operator EFAW+F was indate. Hazard signage in place. Welfare on site. Cassock Hill (Tilhill Resource managed): Site visit with forest manager to active harvesting site Cpts 27-31.  Review of site documentation including harvesting risk assessment, constraints map, emergency contact details and contractors competency (both with in date first aid certificates).  Interviews held with harvester and forwarder operators both had site documentation, in date first aid kits &amp; PPE as well as spill kits.  Scan of Gas installation safety certificate seen for contractor’s on site caravan. Good use of brash onsite to  protect extraction routes and diffuse pollution measures in place and welfare onsite.  18/4/24 AM Glenavon (Group Member): Site visit to active harvesting site Cpt 17 with FWM and forest manager. Reviewed site documentation including site risk assessment and emergency guidance cards with FWM as well as in date contractor competency.  Interviews with Harvester and forwarder operators with copies of site documentation. Both operators with  in date PPE (including hard hats) &amp; first aid kits and spill kits on vehicles. Harvesting site as well as timber haulage route popular with walkers and good hazard signage in place including small diversion.  Three OHPLs cross extraction route all with goal posts and clear height clearance. Viewed diffuse pollution measures and location of locked fuel tanks and welfare onsite. Hardmuir (Tilhill resource managed): Site visit to recently commenced active harvesting site with forest manager and Tilhill safety coordinator. Reviewed contractor’s site risk assessment, which included OHPL, railway line, public A road and HCV species. Viewed hazards &amp; Constraints map with safe working practice and marked buffers on site. Contractor competencies reviewed and in date. Interviews held with harvester &amp; forwarder operators on site and inspected in date PPE, first aid kits and spillage kits on vehicles. Both showed good understanding of the site constraints and buffer requirements.  Welfare on site along with appropriate hazard signage.  Moray Estates (Group Member): Site visit with forest manager also acting as FWM to active thinning operations. Site operational hazard signage in place as well as signed route diversions for public during operations. Both contractor and FWM demonstrated Lone working Track Plot app for checking in every 2 hours and record when on and off site. As well as Safe Forestry App which generates a site specific QR code to allow access by both forest manager as well as contractor to upload and download site documents (including site risk assessment, map and emergency contacts &amp; helicopter landing location) as well as contractor machine maintenance records. During interview with contractor, inspected his in date hard hat, first aid kit &amp; spill kit.  Viewed the locked and bunded fuel and Urea tanks. Tilhill Certification manager attended all site visits. All forestry staff and contractors interviewed demonstrated good understanding &amp; awareness of site hazards and constraints and were wearing appropriate and in date PPE around the active sites. Contractors demonstrate they had access to site documentation (site risk assessments, emergency response card) as hard copies and electronic copies on their phones including updates via WhatsApp and had been inducted on the site. Operating machines were seen to be in good maintenance. Sites had appropriate hazard signage in place and where appropriate signed diversions to public access routes.  Copy of Tilhill Group Newsletter Nov 23 circulated to all members (RM &amp; Group) which detailed S4 audit findings including reference to compliance with forestry practice. No were noted at the sites audited.  
S4 09 23: Nant Yr Eira – A visit was made to a harvesting site, whilst the forwarder &amp; harvester operators had recently finished onsite, uplift of stacked timber was ongoing with a timber lorry loading during the audit visit. The forest manager, acting as forest works manager, conducted the site visit with no hard hat and, despite confirming it was still an active harvesting site, stated he had personally risk assessed the situation and considered no hard hat was necessary.  During the interview with the haulage driver engaged by the Forest manager, inspection of the driver’s PPE found his hard hat was out of date (2014).  Minor 2022.13 raised to MAJOR as repeat issue. Dunecht  have been excluded from the Group Scheme. </t>
  </si>
  <si>
    <r>
      <rPr>
        <b/>
        <sz val="11"/>
        <rFont val="Cambria"/>
        <family val="1"/>
      </rPr>
      <t>Dunecht:</t>
    </r>
    <r>
      <rPr>
        <sz val="11"/>
        <rFont val="Cambria"/>
        <family val="1"/>
      </rPr>
      <t xml:space="preserve"> Forwarder operator interviewed was lone working on site.  Whilst he was aware of the OHPLs and gas pipeline, adjacent to where he was working, he had no documentation in either the forwarder or his van detailing the site constraints, Risk Assessment and emergency response plan.</t>
    </r>
  </si>
  <si>
    <r>
      <rPr>
        <b/>
        <sz val="11"/>
        <rFont val="Cambria"/>
        <family val="1"/>
      </rPr>
      <t xml:space="preserve">Forest of Leeds: </t>
    </r>
    <r>
      <rPr>
        <sz val="11"/>
        <rFont val="Cambria"/>
        <family val="1"/>
      </rPr>
      <t xml:space="preserve">Use of TM on the website has not been submitted to SA for approval. </t>
    </r>
  </si>
  <si>
    <t>FSC-STD-50-001, 1.5</t>
  </si>
  <si>
    <t>The organisation shall either have an approved Trademark Use Management System in place or submit all intended uses of FSC Trademarks to its certification body for approval.</t>
  </si>
  <si>
    <t>S4 09 23: The use of trademark has been removed from Website. No  further issues noted.</t>
  </si>
  <si>
    <r>
      <rPr>
        <b/>
        <sz val="11"/>
        <rFont val="Cambria"/>
        <family val="1"/>
      </rPr>
      <t xml:space="preserve"> Forest of Leeds</t>
    </r>
    <r>
      <rPr>
        <sz val="11"/>
        <rFont val="Cambria"/>
        <family val="1"/>
      </rPr>
      <t>: Incorrect use of Trademark on website.</t>
    </r>
  </si>
  <si>
    <t>FSC-STD-50-001, 1.4</t>
  </si>
  <si>
    <t xml:space="preserve">The organisation shall ensure that the symbol ® shall be added to 'FSC' and 'Forest Stewardship Council' at the first or most prominent use in any text. </t>
  </si>
  <si>
    <t>Internal audit requirements stated in The Rules document. Internal audit requirements stated in Tilhill The Rules document -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   A review of the internal audit list with the record of 2021 internal audits covering RM &amp; Group members detailed 141 were scheduled with 129 completed.  This was 12 short of the sample. For 2022, 97 internal audits were scheduled and as of end of September 45 (of which 23 RM audits, stated by the certification manager after the audit closing meeting and SA auditor unable to verify, were FMUs originally scheduled in 2021) have been completed.  Tilhills figures illustrates the Group is currently behind on the scheduled audit programme with a number of recent staff changes resulting in a decrease in the number of internal auditors. Discussion with the certification manager confirmed a request has been made to Company Directors for more auditors, 5 new auditors have been approved and their initial auditor training is programmed for later this year.  Review of the evidence supplied for closure of MAJOR 2021.6 it states  "Group and RM members shall be notified of these findings by way of Tilhill's annual certification newsletter." No evidence supplied of communication of the S3 findings with the RM &amp; Group Members as a means of supporting continued conformance.  The Certification manager confirmed no newsletter was circulated to members, particularly the Group members.  RAISE AS MINOR</t>
  </si>
  <si>
    <t>SAGCS 11.1d</t>
  </si>
  <si>
    <t xml:space="preserve">The Group Entity shall implement a documented internal monitoring system that includes b)make sure there is continued conformance with the applicable Forest Stewardship Standard in the management units in the group; d) Regular (at least annual) monitoring visits to a sample of management units within the group; </t>
  </si>
  <si>
    <t>S4 09 23: A review of the internal audit list for the record of 2022 calendar year internal audits, 30 Group members i.e. 47% were audited just below aim of 50%.  Certification manager confirmed those Group members scheduled for 2022 will be completed in 2023. 84 RM members i.e. 26% were audited above aim of 25%. Copies of newsletters dated 2012 &amp; 2022 circulates to Group members seen included summary of external audit findings.</t>
  </si>
  <si>
    <t xml:space="preserve">The non-conformity raised based on a complaint submitted by affected SH to SA in October, 2022 and following on a site visit of FMU on 7th of December. SH lives in a house that is surrounded by forest property managed by Tilhill. According to SA for much of this year, SH has been struggling to get Tilhill staff to fully engage with SH in addressing important issues that seriously impact on SH safety and convenience. The main issue surrounds the existence of a locked barrier at the entrance to the glen and more particularly the health and safety aspects of gaining uninterrupted access to and from SH`s house, including for medical emergencies. The complaint investigation shows insufficient complaint resolution process has been implemented by Tilhill in order to solve the situation regarding the SH submissions.  </t>
  </si>
  <si>
    <t>UKWAS 5.2.2 FSC 4.6.1</t>
  </si>
  <si>
    <t xml:space="preserve">The organisation shall respond constructively to complaints, seek to resolve grievances through engagement with complainants in the first instance, and follow established legal process should this become necessary. </t>
  </si>
  <si>
    <t>S4 09 23: Review undertaken of 2023 correspondence between Tilhill and Stakeholders.
Recent correspondence seen confirming landowner face to face meeting with the complainant (email 14/9/23) and agreement to leave the gate open.</t>
  </si>
  <si>
    <t xml:space="preserve">The non-conformity raised based on complaint submitted to SA in October, 2022 and following on a site visit of FMU on 7th of December. SH live in a house that is surrounded by forest property managed by Tilhill. According to SA for much of this year, SH has been struggling to get Tilhill staff to fully engage with SH in addressing important issues that seriously impact on SH safety and convenience. The main issue surrounds the existence of a locked barrier at the entrance to the glen and more particularly the health and safety aspects of gaining uninterrupted access to and from SH home, including for medical emergencies. The complaint investigation shows insufficient engagement from Tilhill regarding the stakeholder submissions. </t>
  </si>
  <si>
    <t>UKWAS 2.3.1e FSC 4.5.1</t>
  </si>
  <si>
    <t xml:space="preserve">The organisation shall consult appropriately with local people, relevant organisations and other interested parties, and provide opportunities for their engagement in planning and monitoring processes. </t>
  </si>
  <si>
    <t>S4 Findings</t>
  </si>
  <si>
    <t>2021.3 (row copied)</t>
  </si>
  <si>
    <t>S4 09 23: It was evidenced that Trico has been used at Dalswinton as well as Inwood and interviews with Tilhill forest managers confirmed that is has been used on a number of other certified sites in the last 12 months. 
There was no ESRA is in place at the time of these applications.
Evidence of TRICO ESRA along with notification email to Forestry Staff circulated 5/10/23 informing staff of Trico ESRA to be completed with any application with immediate effect.  
Trico ESRA along with Cycloxydium ESRA are currently held separately for the Forestry Workbook.  Staff informed of this is email and notified of the Workbook currently under development.  The revised workbook will incorporate these two ESRAs.
Development of new workbook identified as required task in Tilhill 2023 management plan.        Trico also added to Pesticides and FSC certified woodlands table in the GN/UKWAS/13 "Pesticide Choice on UKWAS certified Properties".
CLOSED AT S4 AUDIT.                                                                                                                                           S3 09 22: NC12460 Tilhill report seen. Tilhill UKWAS guidance document Pesticide of choise doc has been updated to cover ESRA JH: guidance note GNUKWAS13 now updated for FM.  Completed V8 workbooks (updated 3/12/21) seen for chemical operations on S3 sites.</t>
  </si>
  <si>
    <t xml:space="preserve"> Evidence sent by email by 25.02.22 CLOSED 4/3/22 VK
Various sales documentation for 'Lamloch &amp; Drumjohn' shared and reviewed. For Rossie Hill site the agreement of timber sale seen (Rossie Hill 2020-1 Timber Agreement_Redacted) as attached. At Bowhill  requested evidence on 22st Oct 21, copy of invoice shared (2021.6 [C] Buccleuch Sales inv FUL0014087).
Tilhill have updated the Standard Operating Procedure for all RM Standing sales for the FM to request a redacted copy of sales documentation. Also reveiwed updated  UKWAS audit checklists to provide evidence of compliance to this requirement ('Completed AA checklist' document seen  for Loch A'Bharra site. ).
Group and RM members shall be notified of these findings by way of Tilhill's annual certification newsletter.
</t>
  </si>
  <si>
    <t>2022.13 (row copied)</t>
  </si>
  <si>
    <t xml:space="preserve">Audit: 16th to 18th April 2024. 16/4/24 PM: Scotston South (Tillhill Resource Managed Site) – Site visit with Forest Works Manager (FWM) and forest manager to active harvesting site Cpt 4 with High Voltage overhead powerlines (OHPLs) shut down in operation and SSEN permit holder on site. Review of harvesting site risk assessment, constraints map, emergency response card and contractors competencies including in date EFAW+F. Interviews held with harvester and forwarder operators.    No timber uplift as forest road awaiting repair. Appropriate hazard signage in place including at timber stacks (timber stacks over product length had been risk assessed and taped off), Goal posts in place with clearance height marked, and disused quarry with hazard signage.  Modern welfare facilities on site. 17/4/24 AM: Buccleuch Estate – Queenberry Estate (Group Member) – Document review including harvesting risk assessment, constraints map, emergency response card and in date contractors competency with forest manager at Estate office. Site visit with forest manager also acting as FWM to Camp active harvesting site with OHPLs shut down in operation and SSEN permit holder onsite. Interviews held with harvester operator, as well as 2 chainsaw operators (one of whom operated tractor winch).  All aware of safe working practice including distances between operators.  Guard on PTO on the tractor winch. In date first aid kits with chainsaw operators having required trauma bandages and tourniquet. Site hazard in place appropriate including goal posts with height clearance marked. Felling under Statutory Plant Health Notice and Forest manager had required clean down measures before auditors left site. PM Howparsley, Eskdalemuir (Group Member): Document review including harvesting risk assessment, constraints map, emergency contact details and contractors competency with forest manager also acting as FWM and forestry assistant at Estate office. Site visit with FWM to Coupe 1 (cpts 2,3&amp;8) to active harvesting site.  Interviews held with harvester and forwarder operators both had site documentation, in date first aid kits &amp; PPE as well as spill kits. Harvester operator’s EFAW+F certificate had expired 26/3/24, however evidence seen of refresher training course booking for the 26/4/24.  Forwarder operator EFAW+F was indate. Hazard signage in place. Welfare on site. Cassock Hill (Tilhill Resource managed): Site visit with forest manager to active harvesting site Cpts 27-31.  Review of site documentation including harvesting risk assessment, constraints map, emergency contact details and contractors competency (both with in date first aid certificates).  Interviews held with harvester and forwarder operators both had site documentation, in date first aid kits &amp; PPE as well as spill kits.  Scan of Gas installation safety certificate seen for contractor’s on site caravan. Good use of brash onsite to  protect extraction routes and diffuse pollution measures in place and welfare onsite.  18/4/24 AM Glenavon (Group Member): Site visit to active harvesting site Cpt 17 with FWM and forest manager. Reviewed site documentation including site risk assessment and emergency guidance cards with FWM as well as in date contractor competency.  Interviews with Harvester and forwarder operators with copies of site documentation. Both operators with  in date PPE (including hard hats) &amp; first aid kits and spill kits on vehicles. Harvesting site as well as timber haulage route popular with walkers and good hazard signage in place including small diversion.  Three OHPLs cross extraction route all with goal posts and clear height clearance. Viewed diffuse pollution measures and location of locked fuel tanks and welfare onsite. Hardmuir (Tilhill resource managed): Site visit to recently commenced active harvesting site with forest manager and Tilhill safety coordinator. Reviewed contractor’s site risk assessment, which included OHPL, railway line, public A road and HCV species. Viewed hazards &amp; Constraints map with safe working practice and marked buffers on site. Contractor competencies reviewed and in date. Interviews held with harvester &amp; forwarder operators on site and inspected in date PPE, first aid kits and spillage kits on vehicles. Both showed good understanding of the site constraints and buffer requirements.  Welfare on site along with appropriate hazard signage.  Moray Estates (Group Member): Site visit with forest manager also acting as FWM to active thinning operations. Site operational hazard signage in place as well as signed route diversions for public during operations. Both contractor and FWM demonstrated Lone working Track Plot app for checking in every 2 hours and record when on and off site. As well as Safe Forestry App which generates a site specific QR code to allow access by both forest manager as well as contractor to upload and download site documents (including site risk assessment, map and emergency contacts &amp; helicopter landing location) as well as contractor machine maintenance records. During interview with contractor, inspected his in date hard hat, first aid kit &amp; spill kit.  Viewed the locked and bunded fuel and Urea tanks. Tilhill Certification manager attended all site visits. All forestry staff and contractors interviewed demonstrated good understanding &amp; awareness of site hazards and constraints and were wearing appropriate and in date PPE around the active sites. Contractors demonstrate they had access to site documentation (site risk assessments, emergency response card) as hard copies and electronic copies on their phones including updates via WhatsApp and had been inducted on the site. Operating machines were seen to be in good maintenance. Sites had appropriate hazard signage in place and where appropriate signed diversions to public access routes.  Copy of Tilhill Group Newsletter Nov 23 circulated to all members (RM &amp; Group) which detailed S4 audit findings including reference to compliance with forestry practice. No non compliances were noted at the sites audited.  
S4 09 23: Nant Yr Eira – A visit was made to a harvesting site, whilst the forwarder &amp; harvester operators had recently finished onsite, uplift of stacked timber was ongoing with a timber lorry loading during the audit visit. The forest manager, acting as forest works manager, conducted the site visit with no hard hat and, despite confirming it was still an active harvesting site, stated he had personally risk assessed the situation and considered no hard hat was necessary.  During the interview with the haulage driver engaged by the Forest manager, inspection of the driver’s PPE found his hard hat was out of date (2014).  Minor 2022.13 raised to MAJOR as repeat issue. Dunecht  have been excluded from the Group Scheme. </t>
  </si>
  <si>
    <r>
      <rPr>
        <b/>
        <sz val="11"/>
        <rFont val="Cambria"/>
        <family val="1"/>
      </rPr>
      <t>Badvoon</t>
    </r>
    <r>
      <rPr>
        <sz val="11"/>
        <rFont val="Cambria"/>
        <family val="1"/>
      </rPr>
      <t xml:space="preserve">: site visit to forest road upgrade, construction of turning areas and bridge deck replacement. 
A number of silt traps installed along the road upgrade construction had not been maintained with water flowing around the nets and the silt netting on a watercourse had fallen flat. 
Inspection of replacement bridge decking alongside widening of forest road.
It was noted that there had been recent runoff of road surfacing material into the watercourse on the north east bridge pillar.  Inspected forest managers site noted dated 4/9/23 they had noted a weakened road edge following tree removal. It was also stated the contractor will move off site at the end of that week. Interview with forest manager confirmed the contractor had not been working on the road and bridge for 2 weeks.  During this period no diffuse measures had been put in place to prevent runoff whilst the construction works were stopped.
</t>
    </r>
  </si>
  <si>
    <t>UKWAS 3.7.1</t>
  </si>
  <si>
    <t>The owner/manager shall adopt management practices that minimise diffuse pollution arising from woodland operations.</t>
  </si>
  <si>
    <t>Photographic evidence supplied of reinstatement of silt traps and formation of kerb on road edge at bridge. CLOSED AT S4 AUDIT.</t>
  </si>
  <si>
    <r>
      <rPr>
        <b/>
        <sz val="11"/>
        <rFont val="Cambria"/>
        <family val="1"/>
      </rPr>
      <t>Achnandarrach</t>
    </r>
    <r>
      <rPr>
        <sz val="11"/>
        <rFont val="Cambria"/>
        <family val="1"/>
      </rPr>
      <t>: Despite completion field assessment of  PAWS, the current condition of the ASNW has not been assessed including any adverse impacts of non-native species such as Rhododendron present on the site. Interview with forest ecologist who undertook the PAWS field assessment confirmed they had no instrcution to undertaken ASNW assessment. Forest Manager unable to provide landowner agreement or instruction to forest ecologist to undertake survey.</t>
    </r>
  </si>
  <si>
    <t>UKWAS 4.2.1c</t>
  </si>
  <si>
    <t>Adverse ecological impacts of pests, diseases and non-native species shall be identified and inform management.</t>
  </si>
  <si>
    <t xml:space="preserve">RA 2024 The ASNW assessment has been carried out on the 6th and 7th of August 2024 by Tilhill Ecologist (seen email sent by Tilhill Ecologist to the Forest Certification &amp; Development Manager on 13.08.2024). First draft summary was shared during RA which proved that the ASNW was carried out. </t>
  </si>
  <si>
    <r>
      <rPr>
        <b/>
        <sz val="11"/>
        <rFont val="Cambria"/>
        <family val="1"/>
      </rPr>
      <t>Moness</t>
    </r>
    <r>
      <rPr>
        <sz val="11"/>
        <rFont val="Cambria"/>
        <family val="1"/>
      </rPr>
      <t xml:space="preserve"> - Within the certified area, a small area of  broadleaf planting in 1.2m tree tubes required maintenance with a number of tubes leaning or fallen onto the ground and sporadic broadleaf growth out of the tops of the treetubes. The forest manager stated it was not the landowners responsibility for maintaining the trees as it was a compensatory planting for the neighbouring windfarm undertaken by SSE a number of years ago.  The Forest Plan contains no reference to the management responsibility for the maintenance of this area.</t>
    </r>
  </si>
  <si>
    <t>UKWAS 1.1.3c</t>
  </si>
  <si>
    <t>The scope of the owner’s/manager’s legal rights to manage the WMU and to harvest products and/or supply services from within the WMU shall be documented.</t>
  </si>
  <si>
    <t>Copy of Updated UKWAS Plan Section 3 Woodland Operations includes "Note – SSE manage Compartment 34e (1.24ha broadleaves) as part of their mitigation 
works for the planning application associated with the windfarm development. Prior to 
any maintenance works Tilhill will check for contractor competencies." CLOSED AT S4 AUDIT</t>
  </si>
  <si>
    <r>
      <rPr>
        <b/>
        <sz val="11"/>
        <rFont val="Cambria"/>
        <family val="1"/>
      </rPr>
      <t>Moness:</t>
    </r>
    <r>
      <rPr>
        <sz val="11"/>
        <rFont val="Cambria"/>
        <family val="1"/>
      </rPr>
      <t xml:space="preserve"> A visit was made to Cpt 17d, completed 2022 clearfell of storm damage trees. The area is crossed by overhead powerlines with goal posts on the forest track used by local walkers. One of the goal posts was broken with only one upright remaining and the ridged crossbar and the other upright lying within the brash.  The remaining 2 goal posts were leaning and only one warning sign with height information clearly displayed.  The forest manager confirmed the goal posts were the responsibility of the landowner and in interview the forest manager was keen to retain the goal posts for future operations. However the forest manager confirmed there were no plans in place for the maintenance and/ or replacement/ removal of these structures. The goal posts did not currently conform to FISA guide 804 Electricity at Work Forestry.  Update following audit visit a copy of Forest Manager file Note dated 2/10/23 seen entitled "Goal Post Removal" stated  " Goal post (compartment 17f) damaged and to be removed from site when contractors are on adjacnet site (Griffin) doing the replacement planting. Expect this to be December 2023/January 2024 depending on tree availablity."  Finding remains open as no plans for maintenance and/ or replacement/ removal of the remaining two leaning goal posts. </t>
    </r>
  </si>
  <si>
    <t>UKWAS 1.1.2</t>
  </si>
  <si>
    <t>There shall be conformance to the spirit of any relevant codes of practice or good practice guidelines.</t>
  </si>
  <si>
    <t>RA - Email and photographic evidence supplied confirming that the goalposts were taken down as there was no operational need for them to be retained, so the decision was taken to remove not repair.</t>
  </si>
  <si>
    <r>
      <rPr>
        <b/>
        <sz val="11"/>
        <rFont val="Cambria"/>
        <family val="1"/>
      </rPr>
      <t>Lake Vyrnwy</t>
    </r>
    <r>
      <rPr>
        <sz val="11"/>
        <rFont val="Cambria"/>
        <family val="1"/>
      </rPr>
      <t xml:space="preserve">: Interviews were held with contractor undertaking fencing operations which involved removal of cherry laurel growing through the redundant fence. Two of the operators were operating chainsaws.  Inspection of the chainsaw operators personal first aid kits, one operator had a trauma dressing in his personal first aid kit.  A site based first aid kit had no Trauma dressing, Haemostatic guaze or Tourniquet
The first aid provision on site did not conform to FISA guidance (Safety Bulletin First Aid Kits Chainsaw operator revised April 22).  states “Where for example workers are within sight and sound of each other and have effective communication, it is reasonable that they carry a single trauma dressing and a small haemostatic dressing with tourniquets and additional trauma dressings held in an accessible site first aid kit located in a central position, the operator is then able to control blood loss until help arrives.”
</t>
    </r>
  </si>
  <si>
    <t>There shall be:
• Conformance with FISA guidance.</t>
  </si>
  <si>
    <t>Photographic evidence supplied 5/10/23 of contractor with tourniquet and new Bleed Control kit CLOSED AT S4 AUDIT</t>
  </si>
  <si>
    <t>FSC ONLY REQUIREMENT</t>
  </si>
  <si>
    <t>FSC-Pol-20-003 2.2d&amp;e</t>
  </si>
  <si>
    <r>
      <t xml:space="preserve">Areas recorded on group members register do not correspond with area recorded for:
</t>
    </r>
    <r>
      <rPr>
        <b/>
        <sz val="11"/>
        <rFont val="Cambria"/>
        <family val="1"/>
      </rPr>
      <t>Glenavon</t>
    </r>
    <r>
      <rPr>
        <sz val="11"/>
        <rFont val="Cambria"/>
        <family val="1"/>
      </rPr>
      <t xml:space="preserve"> on register area 742.8ha Signed Declaration 787ha
</t>
    </r>
    <r>
      <rPr>
        <b/>
        <sz val="11"/>
        <rFont val="Cambria"/>
        <family val="1"/>
      </rPr>
      <t xml:space="preserve">Inwood on </t>
    </r>
    <r>
      <rPr>
        <sz val="11"/>
        <rFont val="Cambria"/>
        <family val="1"/>
      </rPr>
      <t>register area 47ha Annual Management Summary 93.37ha</t>
    </r>
  </si>
  <si>
    <t xml:space="preserve">SAGCS 10 a iii </t>
  </si>
  <si>
    <t>The Group Entity shall maintain up-to-date records covering all applicable requirements of this standard and the applicable Forest Stewardship Standard. These shall include number and area of management units included in the group;</t>
  </si>
  <si>
    <t xml:space="preserve">RA New signed declaration forms with correct areas seen during audit.  
The CH has also explained that the declarations are re-signed every 5 years. </t>
  </si>
  <si>
    <t>In the GN/UKWAS/13 Pesticide choice guidance for Group members there is no mention of Trico and the ESRA requirement. No evidence of use of Trico on Group members audited at S4.  However Observation raised as potential of a NC if Group members not informed of Trico ESRA requirement.</t>
  </si>
  <si>
    <t>‘The manager should ensure that an Environmental and Social Risk Assessment is completed for all usage of pesticides as specified within the FSC Pesticides  Policy’</t>
  </si>
  <si>
    <t>RA Newsletter and email correspondence14/08/2024  to group members seen, informing them of the need to conduct Trico ESRAs.  All Group members who used / were considering using Trico who were interviewed during RA audit confirmed receipt of this correspondence but there was some lack of clarity regarding whether they needed to conduct ESRAs themselves or whether Tilhill would provide them with a copy of their ESRA.  Some group members interviewed had received a copy via their internal auditor but others had not eg Atholl, who explained during audit that they are considering using Trico, or Eskdalemuir, who had searched for a copy, failed to find it and amended an ESRA for an existing chemical as a 'stopgap' measure.</t>
  </si>
  <si>
    <r>
      <t xml:space="preserve">LTFP for </t>
    </r>
    <r>
      <rPr>
        <b/>
        <sz val="11"/>
        <rFont val="Cambria"/>
        <family val="1"/>
      </rPr>
      <t>Hewisbridge</t>
    </r>
    <r>
      <rPr>
        <sz val="11"/>
        <rFont val="Cambria"/>
        <family val="1"/>
      </rPr>
      <t xml:space="preserve"> states that there are limited remnants of ASNW but these have not been mapped / identified in compartment schedule and the Annual Management Summary it was stated that there is no ASNW. There have been several changes of manager since the LTFP had been created and the current manager, who has been managing the site for a relatively short amount of time was not aware that the LTFP had identified the presence of ASNW. The AWI was checked during audit and it transpired that there was in fact no ASNW in the forest; however there is a danger of future non-compliance ie failure to identify special characteristics and sensitivities of the woodland and to ensure appropriate treatments if management planning documentation has not identified location of such areas </t>
    </r>
  </si>
  <si>
    <t>UKWAS 2.2.1d</t>
  </si>
  <si>
    <t>All areas of WMU should be covered by Management Planning documentation and should incorporate: Identification of special characteristics and sensitivities of the woodland and appropriate treatments</t>
  </si>
  <si>
    <t>RA 2024 - the new management plan is yet to be completed - due for completion by end of 2024.  Obs to remain open</t>
  </si>
  <si>
    <r>
      <rPr>
        <b/>
        <sz val="11"/>
        <rFont val="Cambria"/>
        <family val="1"/>
      </rPr>
      <t>West Buccleuch and Meerlees</t>
    </r>
    <r>
      <rPr>
        <sz val="11"/>
        <rFont val="Cambria"/>
        <family val="1"/>
      </rPr>
      <t xml:space="preserve"> At Cpt.87/88 harvesting site ( extraction completed two weeks prior to audit site visit) it was clear that the harvester and forwarder had crossed two drains in a total of 14 different places.  The Water Management Plan had not identified these drains and no mitigations had been put in place eg to minimise number of crossing points, although it appeared that logs had been put into the drains in some crossing points.  There was running, silty water in both drains during site visit and though it was established that they were not directly connected to watercourses it was not clear whether all silt would have been filtered through the vegetation between the end of the drain and start of the nearby watercourse, especially following high rainfall events such as had occurred recently.  If water management plans omit reference to drains and/ or are not reviewed on discovery of drains or in light of changing weather conditions, there is a clear danger of future non-compliance ie diffuse pollution of watercourse. Something about ‘buffer area of adequate width.’</t>
    </r>
  </si>
  <si>
    <t>The owner/manager should adopt management practices that minimise diffuse pollution arising from woodland operations.</t>
  </si>
  <si>
    <t>RA 2024 - water management at all harvesting sites visited during audit site visits seen to be well managed, with thought being given to the need to cross watercourses and if considered necessary, the number of crossing points. No non compliance noted and managers showed good knowledge of requirements.  These managers included the West Buccleuch and Meerlees manager.</t>
  </si>
  <si>
    <t>Although there is no ban on Tilhill employees negotiating terms and conditions, whether individually or collectively there is no mechanism / forum to enable either individual or collective negotiation of terms and conditions to be undertaken</t>
  </si>
  <si>
    <t>UKWAS 5.6.1 c</t>
  </si>
  <si>
    <t xml:space="preserve"> direct employees should be permitted to negotiate terms and conditions, including grievance procedures, collectively should they wish.</t>
  </si>
  <si>
    <t>RA 2024 HR Business Partner, appointed in January 2024, interviewed during audit.  She confirmed that some changes have been made eg there is now no bar to promotion for staff who have not yet achieved Chartered Forester status.  A Staff Representative Group is to be created in the second half of 2024.  Staff Reps are to be recruited and trained.  Observation to remain open - review at next audit to check progress / effectiveness of new Staff Rep system.</t>
  </si>
  <si>
    <t>Tilhill have recently introduced (Sept 2023) a new system to address number of open CARs dating from 2021 &amp; 2022. An observation has been raised to monitor implementation of Tilhill’s new system of formal monthly reporting of CAR monitoring and closure.  If this new system is not implemented across the Company there is a risk of future non-compliance.</t>
  </si>
  <si>
    <t xml:space="preserve">SAGCS 11.10 </t>
  </si>
  <si>
    <t>The Group Entity should issue corrective action requests to address non-conformities identified during the internal monitoring and follow up their implementation.</t>
  </si>
  <si>
    <t>RA A new system is in place whereby overdue CARS are collated into a monthly report. July 2024 report seen; also evidence that all Findings from 2021 and 2022 audits have been closed.  Of the Findings raised in 2023 audits the only open Findings are those which have not yet reached the 12 month deadline or, if over the 12 month deadline, relate to members who have been suspended pending closure of CARs</t>
  </si>
  <si>
    <t xml:space="preserve">The S3 CAR closure information presented at the audit was found to be incomplete and resulted in additional requests to Forest managers of the required evidence to ensure compliance. As a result of the certification manager being unavailable for 5 out of the 9 audit days due to illness, annual audit records on organisational H&amp;S as well as quality assurance was secured late in the audit programme only on the return of the certification manager.  A lack of awareness and preparation in advance of the audit of all Tilhill staff in their corresponding responsibilty within the group certification scheme could lead to a non-compliance in the future. </t>
  </si>
  <si>
    <t>SAGCS 1.5</t>
  </si>
  <si>
    <t xml:space="preserve">The Group Entity should make sure that all actors in the group demonstrate sufficient knowledge to fulfil their corresponding responsibilities within the group. </t>
  </si>
  <si>
    <t>RA 2024 -'Soil Association audit preparation' guidance was provided to assist managers in preparing for the 2024 RA audit - seen during audit.  The Certification Manager was ready at start of RA audit with evidence of corrective action taken for all open Findings so it was possible on the first day to review this evidence. Managers of sites selected for RA audit were well prepared and aware of their responsibilities.</t>
  </si>
  <si>
    <t>2019.9 row copied</t>
  </si>
  <si>
    <r>
      <rPr>
        <sz val="11"/>
        <color indexed="10"/>
        <rFont val="Cambria"/>
        <family val="1"/>
      </rPr>
      <t xml:space="preserve">RA - various live / recently completed harvesting sites visited during audit, including sites where light branched species had been harvested so little brash to utilise eg at Atholl.  No deep ruts or other poor environmental management noted, with operations having been planned and undertaken at correct time of year and work had been suspended during periods of heavy rain eg seen at Midgehope where the Forwarder Operator showed excellent knowledge / decision - making.S4 10 23: No record provided during audit of Scheduled 2022 audit having been completed.    Follow-up at RA. S3 09 22: At Tilhill surveillance audit (GS/744) of Nov 2021 Tilhill OBS note seen. To follow up at next Tilhill surveillance audit scheduled for Q3/4 2022. To review Survelliance audit findings at S4 audit.   </t>
    </r>
    <r>
      <rPr>
        <sz val="11"/>
        <color indexed="8"/>
        <rFont val="Cambria"/>
        <family val="1"/>
      </rPr>
      <t xml:space="preserve"> S1 - remote audit so no opportunity to check other sites for compliance.  </t>
    </r>
    <r>
      <rPr>
        <b/>
        <sz val="11"/>
        <color indexed="8"/>
        <rFont val="Cambria"/>
        <family val="1"/>
      </rPr>
      <t>S2 Sept 2021</t>
    </r>
    <r>
      <rPr>
        <sz val="11"/>
        <color indexed="8"/>
        <rFont val="Cambria"/>
        <family val="1"/>
      </rPr>
      <t xml:space="preserve"> No further information provided due to covid / change in Certification Managers - the previous Certification Manager moved to his new role some months prior to his replacement being appointed so, although the role was covered by the previous Certification Manager in addition to his new duties, closing of Obs was not considered a priority so no action has been taken re open Obs from previous years. </t>
    </r>
  </si>
  <si>
    <t xml:space="preserve">S4 09 23: Nant Yr Eira: Kronospan SBIs inspected 10/7/23 No. 135012 and 17/7/23 No. 2303867 with incorrect certification code (NC-COC-026801) which related to the Estates sawmill certification code not the Estate forest management code.  No internal Estate invoice supplied to illustrate timber sourced from woodland of origin.
Inspection of Delivery note of load uplifted during audit had the correct certification code ticketed for delivery to Kronospan i.e. SA-FM/COC-004552. 
Copy of email seen from Kronospan 27/1/23 to FM requesting certification certificate, with response from FM to Kronospan 30/1/23.  No further communication seen that the FM had raised with Kronospan the incorrect use of certification code on the SBIs received since January 23.  The use of the incorrect code does not allow timber to be traced back to woodland of origin.  Repeat issue Major 2023.14 (as repeat of minor 2021.6)                                                                                                      </t>
  </si>
  <si>
    <t xml:space="preserve">Audit: 16th to 18th April 2024. Sampled invoices/SBIs and associated delivery notes for the following sites: Scotston South: Invoices 75/275047 7/4/27 and DN 1019402 4/4/24 27.76t Spruce logs. Swingill: Invoice 75/271411 11/2/24 and DN 986166 8/2/24 26.84T SS pulpwood. Buccleuch Woodlands – Queensberry Estate: Invoice FUL0021033 29/2/24 DN 10507 29/1/24 27.4t 3m chipwood. East Buccleugh, Eskdalemuir: Invoice 136883 31/3/24 DN 68338 31/3/24 25.18t spruce pallet. Glenavon: Invoice 778036 30/9/23 DN 1635417 22/9/23 24.72 3m spruce. Moray Estates: Invoice 002036 29/2/24 DN 160399 8/2/24 24.26t 3m biomass MC. Rothes &amp; Rosehaugh (Cawdor): Invoice ROS/325 15/1/24 Weight ticket 11825 1/12/23 24.06t 4.8m O/S logs. Hardmuir no timber uplifts. Copy of Tilhill Group Newsletter Nov 23 circulated to all members (RM &amp; Group) which referenced S4 audit findings including requirements for timber documentation to ensure timber traceability. All invoices and delivery notes had the correct certification claim and code and were compliant. </t>
  </si>
  <si>
    <t>MAJOR CAR Close out audit 16-28 April 2024  
Howparsley, Eskdalemuir (Group Member): Interviews held with harvester and forwarder operators both had site documentation, in date first aid kits &amp; PPE as well as spill kits. Harvester operator’s EFAW+F certificate had expired 26/3/24, however evidence seen of refresher training course booking for the 26/4/24.  Forwarder operator EFAW+F was indate.   All other certificates checked at other sites were in date and as there was one qualified first aider on site this was has been graded as an observation</t>
  </si>
  <si>
    <t>RA - Eskdalemuir visited during audit site visits and first aid certificate for the operator in question checked, confirming training had been undertaken as planned. No non conformance noted during RA site visits.</t>
  </si>
  <si>
    <t>RA 2024 Findings</t>
  </si>
  <si>
    <t>At Balinoe, a stalker’s caravan had been enhanced with the addition of a deer larder, including a generator and wastewater discharge to roadside drains. The caravan and larder were enclosed in a framed and clad wooden structure.  It was not clear whether the structure was compliant with any relevant planning requirements and the manager had not yet sought assurance regarding this.</t>
  </si>
  <si>
    <t>UKWAS 1.1.1</t>
  </si>
  <si>
    <t>There should be compliance with the law</t>
  </si>
  <si>
    <t>The Forest Management Plan of Inwood (2018-2028) has been reviewed 2023. The new version from 2023 is not fully updated, leading to inconsistency in certain sections e.g. still planning activities which were already carried out.</t>
  </si>
  <si>
    <t>UKWAS 2.2.3</t>
  </si>
  <si>
    <t xml:space="preserve">The management planning documentation should be reviewed periodically (at least every ten years), taking into account:
• Monitoring results,
• Results of certification audits,
• Results of stakeholder engagement,
• New research and technical information, and
• Changed environmental, social, or economic circumstances. </t>
  </si>
  <si>
    <t xml:space="preserve">At Dupplin the monitoring programme included some very intensive monitoring eg quarterly monitoring  of PAWS / ASNW and designated sites and biannual checks of cultural heritage features.  As the site had only recently entered certification and the management plan was written in May 2024 no deadlines for monitoring had yet been missed but the manager confirmed that it would be highly unlikely that monitoring at the levels written into the plan would actually be undertaken and it was agreed that it was inappropriate to the scale and intensity of management.  </t>
  </si>
  <si>
    <t>UKWAS 2.15.1a</t>
  </si>
  <si>
    <t>The owner/manager should devise and implement a monitoring programme appropriate to the scale and intensity of management.</t>
  </si>
  <si>
    <t>At Glas Dhoire Cpt. 4 silt netting was still in place and had not been included in the redundant materials plan although the compartment had been felled, mounded and was restocked in April 2024. At Dupplin Jackschairs Wood a pile of used shotgun cartridges and two empty half barrels were found in the wood  area At Strathwiggan Cmpt 26/27 silt netting was still in place and had not been included in the redundant materials plan although the road construction that it was installed as part of had been completed, and the roadside drain it was installed in had revegetated  Minor – temporary lapse</t>
  </si>
  <si>
    <t>UKWAS 3.6.2</t>
  </si>
  <si>
    <t>Lack of manager awareness due to staff changes / new site / silt netting installed by a third party without Tilhill manager knowledge</t>
  </si>
  <si>
    <t>Redundant materials in question to be removed and managers continue to add new redundant materials to plan as they come across them</t>
  </si>
  <si>
    <t>The owner / manager shall prepare and implement a prioritised plan to manage and progressively remove redundant materials.</t>
  </si>
  <si>
    <t>Within 12 months from certificate issue and no later than next surveillance</t>
  </si>
  <si>
    <t>At Raera, Cmpt 64/65 harvesting site, on a wet site in wet weather, drains and their silt traps were running at close to capacity. Close monitoring and maintenance required to avoid potential non-compliance.</t>
  </si>
  <si>
    <t>At Raera, Cmptt 66, a restored PAWS site was seen to contain vigorous SS regeneration, and seeding SS on its boundary. The site was not compromised at the time of the audit, but resources and action are not to ensure that regeneration does not negatively impact on the restored site.</t>
  </si>
  <si>
    <t>UKWAS 4.3.1a</t>
  </si>
  <si>
    <t>The owner/manager should maintain and enhance or restore features and areas of high conservation value within plantations on ancient woodland sites.</t>
  </si>
  <si>
    <t>The area identified for Natural Reserve at Midgehope was less than 1% of the plantation area Minor – temporary lapse</t>
  </si>
  <si>
    <t>UKWAS 4.6.1</t>
  </si>
  <si>
    <t>Manager misunderstanding how to calculate - had excluded a large area of open ground</t>
  </si>
  <si>
    <t>Further areas of natural reserve to be identified - there were plenty of potential areas within the forest.  Manager is now aware of requirements</t>
  </si>
  <si>
    <t>Natural reserves shall:
• Be located where they will deliver the greatest biodiversity benefit
• Constitute a proportion of the WMU equivalent to at least 1% of the plantation area and 5% of the semi-natural woodland area.</t>
  </si>
  <si>
    <t>At Dupplin there are three Scheduled Ancient Monuments in the certified area.  Two were inspected during site visit at Jackschairs wood The last engagement with Historic Environment Scotland (HES) was in 2011, where various management recommendations were made.   Although the SAMs are identified in the 2024 management plan there was no engagement with HES prior to drafting the plan nor assessment of their current condition to ensure measures to maintain and/or enhance them were devised and implemented. Two of the SAMs were inspected during site visit at Jackschairs Wood and it was clear that they would benefit from some management action. area Minor – temporary lapse</t>
  </si>
  <si>
    <t>UKWAS 4.8.1</t>
  </si>
  <si>
    <t>Manager had not reviewed the management plan which had been drafted by another manager. Also missed during acceptance audit</t>
  </si>
  <si>
    <t>HES to be contacted, appropriate management to be agreed and management plan to be updated to ensure implementation</t>
  </si>
  <si>
    <t>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t>
  </si>
  <si>
    <t>At Balinoe, a commissioned roadside tree survey advised the felling of a tree within three months of issue of report. No action was taken to fell the tree or to undertake subsequent survey during that time. Area. At Buccleuch – Borders, although driveby inspections of tree safety had been undertaken and trees needing attention had been identified and made safe, the full scope of the tree safety inspection had not been recorded ie start and finish point.  Were there to have been no dangerous trees identified there would have been no records whatsoever of the inspection having been undertaken. As two related issues were identified in different sites this is raised as a minor under Group standard 11.1 (b) Minor – temporary lapse</t>
  </si>
  <si>
    <t>Group Standard 11.1b</t>
  </si>
  <si>
    <t>Manager not following up; also unrealistic deadline set</t>
  </si>
  <si>
    <t>Felling to be undertaken and deadlines reviewed</t>
  </si>
  <si>
    <t xml:space="preserve">The Group Entity shall implement a documented internal monitoring system that includes at least the following: b)make sure there is continued conformance with the applicable Forest Stewardship Standard in the management units in the group; </t>
  </si>
  <si>
    <t xml:space="preserve">Haulier on operational site at Eskdalemuir was not wearing his hard hat when out of his cab.  Manager at Buccleuch -Borders did not immediately put on his PPE on arrival at a live Forwarding site, instead walking over to the Forwarder Operator with the auditors before returning to his vehicle to put on his PPE. Forwarder operator at Atholl left the cab and moved round on the machine to show the auditor his spill kit without putting on his hard hat. Repeat of previous Major 2022.13 </t>
  </si>
  <si>
    <t>Lapse in compliance during short duration work.  This is an industry wide issue</t>
  </si>
  <si>
    <t>Having identified that this appears to be related to short duration work, toolbox talks / training etc to be developed and targeted accordingly. Consider ways of addressing industry wide</t>
  </si>
  <si>
    <t xml:space="preserve">Before certificate is issued </t>
  </si>
  <si>
    <t>The Group has implemented an internal monitoring system to ensure continued conformance with the standard. This was verified during the Major CAR close out audit and site visits to Eskdalemuir, Bowerhope and Aucheland on 10-11 Dec 2024. It includes (i) creation of toolbox talk for managers / operatives as a reminder of the need and importance of PPE (TT/94). It was issued to all group members, managers, and sub-contractors and requested signatures that they were briefed; (ii) Revised site diary checklist GNFT21 v2 and (iii) Forestry Operations Safety and Assurance (AMS) Inspection Form to include use of PPE.</t>
  </si>
  <si>
    <t>At Conaglen the manager was asked whether the Keepers used chainsaws on the certified area.  He confirmed that this was the case, on occasion. A chainsaw certificate provided as evidence of competence was dated 08/05/2019.  FISA guidance states that 3 yearly refreshers are required for occasional users. When asked for evidence of refresher training the manager stated that he did not agree with FISA requirements and had no intention of sending staff on future refresher training once they had obtained their initial certificate. It is noted a Major CAR would not be appropriate as despite the estate manager’s attitude regarding the need to comply with FISA guidance, it was clear that this was not shared by the forestry consultant (also present at audit) who would be instructing and overseeing all high impact operations.  Minor  the impacts of the nonconformity are limited in their temporal and organizational scale, and  it does not result in a fundamental failure to achieve the objective of the relevant requirement</t>
  </si>
  <si>
    <t>Lack of commitment to UKWAS compliance</t>
  </si>
  <si>
    <t>The estate has been excluded from Tilhill membershipand will need to both obtain relevant certificates / confirm no use of chainsaws within the certified area and convince Tilhill of their commitment to certification before they can be considered for re-entry</t>
  </si>
  <si>
    <t xml:space="preserve">There shall be appropriate competency. </t>
  </si>
  <si>
    <t>At Ceann Reamhar a roading contractor had not been provided with welfare facilities or other welfare arrangements acceptable under FISA.</t>
  </si>
  <si>
    <t>Manager had considered this not to be necessary on the grounds of cost</t>
  </si>
  <si>
    <t>Tilhill to ensure that managers are aware of the requirement to comply with FISA guidance at all times</t>
  </si>
  <si>
    <t>The manager shall ensure that there shall be compliance with health and safety legislation, conformance with associated codes of practice and conformance with FISA guidance</t>
  </si>
  <si>
    <t xml:space="preserve">In the ‘Tilhill Group Certification Scheme The Rules’ document it is stated ‘There is no particular limit to the size of the Scheme as the intention has always been, since 1999, for the management capacity of the Scheme to grow to match the growth of the membership. Present Scheme capacity is for 150 Group Members and 300 Resource Manager Members’ but at time of audit there were 62 Group members and 322 Resource Manager members.  It was clear during audit that management capacity had grown to match the growth of membership, with no evidence of under resourcing but the Rules had not been reviewed to reflect. </t>
  </si>
  <si>
    <t>Group standard 5.1</t>
  </si>
  <si>
    <t>The Group Entity should determine, based on its human and technical capacity, the maximum group size that it can manage, in terms of:
a) number of group members;
b) individual management unit size; and/or
c) total forest area and distribution.</t>
  </si>
  <si>
    <t>FSC Only</t>
  </si>
  <si>
    <t>N/A</t>
  </si>
  <si>
    <t xml:space="preserve">Incorrect use of PEFC trademark on website - PEFC™ used instead of PEFC. </t>
  </si>
  <si>
    <t>PEFC International Standard PEFC ST 2001:2008</t>
  </si>
  <si>
    <t>Lack of awareness of  changes in requirements</t>
  </si>
  <si>
    <t xml:space="preserve">Amend all TM references </t>
  </si>
  <si>
    <t>All promotional trademark designs shall meet PEFC Trademark requirements</t>
  </si>
  <si>
    <t>Choose one option from the drop downs</t>
  </si>
  <si>
    <t>Major - continung over a long time period</t>
  </si>
  <si>
    <t>Major - affects a wide area and/or causes significant damage,</t>
  </si>
  <si>
    <t>Major - absence or a total breakdown of a system,</t>
  </si>
  <si>
    <t>Major - not corrected or adequately responded to by the client once identified.</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</si>
  <si>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</si>
  <si>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Assessment dates</t>
  </si>
  <si>
    <t>Pre-assessment dates</t>
  </si>
  <si>
    <t>Main Assessment dates</t>
  </si>
  <si>
    <t>19 August 2024 - 3 Sept 2024</t>
  </si>
  <si>
    <t>Itinerary</t>
  </si>
  <si>
    <t>19/08 Opening meeting Attended by Rebecca Haskell ( Lead auditor), Ian Rowland (Auditor), Oliviu Iorgu ( Auditor), Marta Crispo ( Auditor in training), Antonia Dunwoody (Auditor in training), Julian Hollingdale ( Tilhill Certification Manager), Harry Stevens (Tilhill Managing Director &amp; Timber Buying Director), Chris Pike ( Tilhill Head of Safety &amp; Assurance), Stephen Tong ( Tilhill contract internal auditor)</t>
  </si>
  <si>
    <t>19/08 Audit: Review of documentation [&amp; Group systems], staff interviews</t>
  </si>
  <si>
    <t>Site visits Rebecca Haskell</t>
  </si>
  <si>
    <t>20/08 Site visits Eskdalemuir Group member Eskdalemuir Forestry Ltd</t>
  </si>
  <si>
    <t>21/08 Site visit Midgehope Greenchip Tilhill Resource managed</t>
  </si>
  <si>
    <t>22/08 Site visit Buccleuch -Borders Group member Buccleuch Estates</t>
  </si>
  <si>
    <t>23/08 Site visit Peel Wood Tilhill Resource Managed</t>
  </si>
  <si>
    <t>26/08 Site visit Conaglen Tilhill Resource Managed</t>
  </si>
  <si>
    <t>27/08 Site visits Tulloch Wood  and Glas Dhoire - both Tilhill Resource Managed</t>
  </si>
  <si>
    <t>28/08 Site visit Atholl Group member Atholl Estate</t>
  </si>
  <si>
    <t>29/08 Site visit Dupplin Tilhill Resource Managed</t>
  </si>
  <si>
    <t>30/08 Site visit Aughingarrich - Tilhill Resource Managed</t>
  </si>
  <si>
    <t>Site visits Ian Rowland</t>
  </si>
  <si>
    <t>19/08 Site visit Balinoe, resource managed</t>
  </si>
  <si>
    <t>20/08 Site visit Raera, resource managed</t>
  </si>
  <si>
    <t>21/08 Site visit Keppochan East and Tulloch, resource managed</t>
  </si>
  <si>
    <t>22/08 Site visit Upper Sonachan; Three Bridges, resource managed</t>
  </si>
  <si>
    <t>23/08 Site visit Bovuy, resource managed.</t>
  </si>
  <si>
    <t>26/08 Site visit Glengennet, resource managed</t>
  </si>
  <si>
    <t>27/08 Site visit Cassanvey, resource managed</t>
  </si>
  <si>
    <t>28/08 Site visit Glenloig, Ceann Reamhar, resource managed</t>
  </si>
  <si>
    <t>29/08 Site visit Brownhills, Strathwiggan, resource managed</t>
  </si>
  <si>
    <t>30/08 Site visit Glenure, resource managed</t>
  </si>
  <si>
    <t>Site visits Oliviu Iorgu</t>
  </si>
  <si>
    <t>03/09 Closing meeting attended by Rebecca Haskell ( Lead auditor), Ian Rowland (Auditor), Oliviu Iorgu ( Auditor), Marta Crispo ( Auditor in training), Antonia Dunwoody (Auditor in training), Julian Hollingdale ( Tilhill Certification Manager), Harry Stevens (Tilhill Managing Director &amp; Timber Buying Director), Chris Pike ( Tilhill Head of Safety &amp; Assurance), Stephen Tong ( Tilhill contract internal auditor)</t>
  </si>
  <si>
    <t>Estimate of person days to implement assessment</t>
  </si>
  <si>
    <t>Summary of person days including time spent on preparatory work, actual audit days, consultation and report writing (excluding travel)</t>
  </si>
  <si>
    <t>3.1a</t>
  </si>
  <si>
    <r>
      <t xml:space="preserve">Any deviation from the audit plan and their reasons? </t>
    </r>
    <r>
      <rPr>
        <sz val="11"/>
        <color indexed="12"/>
        <rFont val="Cambria"/>
        <family val="1"/>
      </rPr>
      <t>N</t>
    </r>
    <r>
      <rPr>
        <sz val="11"/>
        <rFont val="Cambria"/>
        <family val="1"/>
      </rPr>
      <t xml:space="preserve"> If Y describe issues below):</t>
    </r>
  </si>
  <si>
    <t>3.1b</t>
  </si>
  <si>
    <r>
      <t xml:space="preserve">Any significant issues impacting on the audit programme </t>
    </r>
    <r>
      <rPr>
        <sz val="11"/>
        <color indexed="12"/>
        <rFont val="Cambria"/>
        <family val="1"/>
      </rPr>
      <t>N</t>
    </r>
    <r>
      <rPr>
        <sz val="11"/>
        <rFont val="Cambria"/>
        <family val="1"/>
      </rPr>
      <t xml:space="preserve"> (If Y describe issues below):</t>
    </r>
  </si>
  <si>
    <r>
      <t xml:space="preserve">Assessment team </t>
    </r>
    <r>
      <rPr>
        <sz val="11"/>
        <rFont val="Cambria"/>
        <family val="1"/>
      </rPr>
      <t>- See also A15 Checklist for Opening and Closing Meeting</t>
    </r>
  </si>
  <si>
    <t>The assessment team consisted of: (give names and organisation)</t>
  </si>
  <si>
    <t>Rebecca Haskell Soil Association contract auditor</t>
  </si>
  <si>
    <t>Ian Rowland Soil Association contract auditor</t>
  </si>
  <si>
    <t>Oliviu Iorgu Soil Association auditor</t>
  </si>
  <si>
    <t>Antonia Dunwoody Soil Association Senior Certification Manager ( auditor in training)</t>
  </si>
  <si>
    <t>Marta Crispo Soil Association Forestry Technical Manager ( auditor in training)</t>
  </si>
  <si>
    <t>Team members’ c.v.’s are held on file at the SA office.</t>
  </si>
  <si>
    <t>3.2.1</t>
  </si>
  <si>
    <t>Report author</t>
  </si>
  <si>
    <t>Rebecca Haskell</t>
  </si>
  <si>
    <t>Report Peer review</t>
  </si>
  <si>
    <t>The Inspection report and draft Soil Association Certification decision was reviewed by a Peer Review Panel consisting of:</t>
  </si>
  <si>
    <t>1) Please complete "Name, 3 line description of key qualifications and experience"</t>
  </si>
  <si>
    <t>The Inspection report and draft SA Cert decision was also sent to the client for comment.</t>
  </si>
  <si>
    <t>Certification decision</t>
  </si>
  <si>
    <t>See annex 11</t>
  </si>
  <si>
    <t>Rationale for approach to assessment</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</si>
  <si>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</si>
  <si>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Justification for selection of items and places inspected</t>
  </si>
  <si>
    <t>Rebecca Haskell site visits ( with Marta Crispo 20 - 23 Aug)</t>
  </si>
  <si>
    <t xml:space="preserve">20/08/2024 - Eskdalemuir.  Document review; management planning documentation and records reviewed in office with manager.  Site visit included Craighaugh raised bog - discussed monitoring of natural regeneration.  Forest road network driven and various old borrow pits viewed.  Cpts 1 &amp; 2 natural reserve area seen; also various recent restock areas.  LTR and Natural reserve at Dunfedling Hill seen; also native broadleaf area managed for biodiversity - recent clearance of SS regen.  Shared access roads seen and usage / relationships with neigbhours discussed.  Moodlaw - Roman Road SAM seen; also area of mixed conifers and borrow pit.  Blaeberry Hill Natural reserve and LTR seen; also restock areas seen - discussed pest and diseas management.  Lordshill LTR seen from a distance.  Howpasley harvesting site seen and forwarder operator interviewed. </t>
  </si>
  <si>
    <t>21/08 Site visit Midgehope. Document review; management planning documentation and records reviewed in office with manager. Site visit included Cpt. 48 Mixed conifers to be future LTR.  Two private water supplies seen - signage and buffering checked.  Borrow pit inspected.  Cpts 56/57 harvesting site inspected and Forwarder operator interviewed.  Cpts 8/9/15 ground prep visited - riparian buffers inspected.  Cpt. 19 recent restock inspected; also other areas in establishment period - cpts 22, 25 - 27, 5, 12, 7.</t>
  </si>
  <si>
    <t xml:space="preserve">22/08 Site visit Buccleuch -Borders Group member Buccleuch Estates. Site visit included policy woodlands, waymarked riding and walking trails, riparian zones near River Tweed SSSI, roadside tree safety inspection area Ettrickbridge. The Big Wood - drive along road network, quarry and restock area by quarry inspected. Duchess's Drive recently completed harvesting site seen and forwarder operator undertaking secondary forwarding interviewed. </t>
  </si>
  <si>
    <t>23/08 Site visit Peel Wood Tilhill Resource Managed. Document review; management planning documentation and records reviewed in office with manager.  Site visit included Cpt 8511 harvesting site crossing a water body and priority habitat identified, Cpt 8510 LTR</t>
  </si>
  <si>
    <t xml:space="preserve">26/08 Site visit Conaglen - Document review; management planning documentation and records reviewed in office with manager.  No active operations and no operations in previous year. Site visit included Scaddle Block 2 - restock.  Buffer zones checked.  Scaddle Block 1 natural regeneration - establishment discussed.  Inverscaddle Drive rhododendron removal areas seen; also non intervention oak woodland at Cona Glen and general drive along road network - borrow pit seen.  Ardgour Pinewoods SSSI / SAC seen - deer exclosures diccussed.  Conaglen House Back drive - rhododendron clearance area seen. </t>
  </si>
  <si>
    <t>27/08/2024 Site visits Tulloch Wood and Glas Dhoire ( both same Tilhill manager). No active operations at either site Management planning documentation and records reviewed with manager.  Glas Dhoire site visit - shared access driven.  Borrow pit seen.  Cpt 6 recent restock inspected - discussed deer management.  Watercourse buffering inspected.  LTR and natural reserves seen; also Cpt. 8 P 2020 SS planting.  Tulloch Wood -Cpts. 3 recently harvested site inspected - discusse retention of deadwood and clumps of broadleaves.  Cpt. 5 SS and OK planted approx 7 years ago.  High seat inspected.  Area of PAWS inspected and photo monitoring discussed.</t>
  </si>
  <si>
    <t>28/08 Site visit Atholl.  Document review; management planning documentation and records reviewed in office with manager. Site visit included general drive round estate areas on council roads.   Struan woodland creation area and Struan Birch Woodland SSSI - discussed management and liaison with NatureScot.  Dalnamein harvesting site - inspected and both forwarder and harvester operators interviewed.  Auldclune Moss SSSI seen; also Auldclune North PAWS - discussed management</t>
  </si>
  <si>
    <t>29/08 Site visit Auchingarrich. Document review; management planning documentation and records reviewed with manager.  Site visit included shared access road - private water supply and core path seen.  New roading and planning permission requirements / liasion with neighbours discussed in detail. Cpt. 3 borrow pit inspected; also Cpt. 3 LTR.  Cpts 2 &amp; 3 harvesting site walked - not live at time of visit.  Retention of deadwood and native species discussed.  Welfare unit seen  Cpt. 2 Natural reserve seen; also old quarry heritage feature.  Cpt 2/3 area used by beavers - discussed management.  Red squirrel drey retention seen.</t>
  </si>
  <si>
    <t>30/08 Site visit Dupplin.  Document review; management planning documentation and records reviewed with manager.  Site visit included Pond Wood recent thinnings; also pheasant pen and high seat seen and inspected.  Methven Moss SSSI - discussed management.  West Lanberkine - area to be thinned this winter.  East Lamberkine - establishing native species seen; also mature pine - discussed LISS management.  Area by river where giant hogweed control undertaken seen. Jackschairs wood - walked and two SAMs inspected.  General drive round the estate.</t>
  </si>
  <si>
    <t>Ian Rowland site visits</t>
  </si>
  <si>
    <t xml:space="preserve">19/08/2024 - Balinoe, Tilhill Resource Managed. Document review; management planning documentation and records reviewed in office with manager. Site visit included PAWS restoration at Cmpt 12; Fenced compartment to promote growth of DF and BL; deer stalkers caravan and deer larder on the boundary of Cmpts 42 and 29; road construction into Cmpt 28 to discuss road formation and licensing - including mitigations put in place in response to consultation comments; shared access roads seen and usage/relationships with neighbours discussed; waste handling including removal of planting bags from recent restock; permanent welfare arrangements on site for all forest users, including walkers on the non-SAM Coffin Road long distance footpath; arrangements for temporarily re-routing the Coffin Road during site activities; </t>
  </si>
  <si>
    <t xml:space="preserve">20/08 Site visit Raera Tilhill Resource Managed. Document review; management planning documentation and records reviewed in office with manager.  Site visit included restored PAWS in Compt 66, interview with harvester operator and forwarder operator; harvesting site walk over Cmpt 64/65- diffuse pollution issues, drainage; review of redundant materials intentions, Cmpt 66; Oude Link road site of road washouts during heavy rain event </t>
  </si>
  <si>
    <t>21/08 Site visit Keppochan East and Tullich, Tilhill Resource Managed. Document review; management planning documentation and records reviewed in office with manager. No live operations in FMU. Wet and windy weather did not permit spraying. Site visit included visiting a restocking area where remedial site management followed a diffuse pollution incident of public water works in Compt 5, 6,7 and 8 during harvesting operations in 2017/18. Observed red posts that demarcated the water catchment area. Discussed consultation with SW prior to ground preparation and efforts to protect water catchment in Compts 3, 5, 6, 7 and 8 during ground preparation and restocking and subsequent weevil spraying operations on restock sites (Compts 2, 4 and 8). Drove past excluded area (17ha buy out area on 26/04/2023 from SSE for an electricity substation) (C23?) and servitude right (8.95ha which is currently (email: 16/7/24) excised from certification, 25m on either side of centre line). Discussed timeline of works carried out in C23 by SSE. Machines on site for past 3 years. Noted extent of large scale earth works. Drove past a permanent welfare unit on site for all forest users as we headed towards Compts 10 and 11. Observed area where SS was planted on deep peat (location of exposed hags) which yielded low yield class (6 to 8). Area still showing as "productive conifer" on existing plans but to be reviewed as LTR on revision of LTFP. Discussed archaeological features on site: military road (been protected in part by current forest road), drove road and the Neil Munro monument in Compts 1, 3, 9, 22, 35 and 31. Discussed deer control and cull targets. No new deer fencing in place. Planting densities of broadleaves increased to 3k/ha as opposed to use of tubes. Active removal of plastic (redundant materials) tubes in place from FMU. One servitude right of access to local farm. In good relations with farmer (Argyll Estate). Observed PAWS site (Compt 31) and encroaching Himalayan balsam at roadside. Evidence of PAWS assessment seen from 26/6/24.</t>
  </si>
  <si>
    <t>22/08 Site visit Upper Sonachan, Tilhill Resource Managed. Document review; management planning documentation and records reviewed in office with manager.  Site visit included discussion over red squirrels and consultation with the local red squirrel group, private water supply close to forest entrance; Cmpts 1-4, deer fenced; removal of invasive SS; stocking density assessments in Cmpt 7; targeted planting of BLs on richest soils on site to promote vigour; handling of remnant materials; LTRs on poorest and wettest sites in Cmpt 7; ATV tracks.</t>
  </si>
  <si>
    <t>22/08 Site visit Three Bridges, Tilhill Resource Managed. Document review; management planning documentation and records reviewed in office with manager. No live activities. Site visit included visit to site of most recent weeding operations; veterans  and LEPO; deer damage assessment; change of scope for compensatory planting for neighbouring Blahgour windfarm; BL plantings in tubes in Cmpt 5; LEPO on Cmpt 1 and process for restoration over time.</t>
  </si>
  <si>
    <t>23/08 Site visit Bovuy, Tilhill Resource Managed. Document review; management planning documentation and records reviewed in office with manager. No live activities. Site visit included recent spraying sites; site of White-Tailed Sea Eagle nest; area of proposed powerline wayleave; restored PAWS.</t>
  </si>
  <si>
    <t xml:space="preserve">27/08 Site visit Glengennet, Tilhill Resource Managed. Document review; management planning documentation and records reviewed in office with manager.  Not active site; no recent site activities. Site visit included wind turbine footprint to discuss change of scope and excision issues, and low growing BLs around turbine footprint; Cmpt 27 to see and discuss BL establishment, planted and natural regeneration, use of tree tubes and their removal and recycling; stalking and control of deer numbers, provision of access for stalkers. Cmpt 26 planting of BLs between watercourses to minimise need for crossings if planted to conifer crop. High seat for stalkers. Compt 23: inspection racks - discussed required competencies for contractor. Compt 29: LTR - mix of conifer and BL, including eucalyptus and SP. </t>
  </si>
  <si>
    <t>27/08 Site visit Cassenvey, Tilhill Resource Managed. Document review; management planning documentation and records reviewed in office with manager. Not active site; felling recently completed in Cmpts 9 and 10. Site preparation scheduled for late 2024, and restocking early 2025. Site visit include Cmpts 1 and 2, 1.2ha of LTR, some old SS, SP, beech, sycamore. Trees allowed to senesce and contribute to deadwood. Good regeneration in litter layer. Veteran beeches and SP - from former steading. Marked on GIS layer. Cmpt 9 and 10, recently felled SS, retention of deadwood and LTR SP on rocky drumlins, use of low ground pressure machinery; watercourse crossings; site preparation and restocking intentions. Cmpt 3: Bordering open hill ground, indentified as potential black grouse habitat. Promotion of feather edge to BL planting on border.</t>
  </si>
  <si>
    <t>28/08 Site visit Ceann Reamhar, Tilhill Resource Managed. Document review; management planning documentation and records reviewed in office with manager. Site visit included review of blasting site, removal of blasting cables, recent road formation, log stack heights, interview with roading contractor.</t>
  </si>
  <si>
    <t>28/08 Site visit Glenloig, Tilhill Resource Managed. Document review; management planning documentation and records reviewed in office with manager. No activities on site. Site visit included formation of recent spur road. Cmpt 5 where open ground on boundary and waterbody being allowed to undergo natural colonisation with BLs from neighbouring property - being treated as ASNW although not designated as such. Discussions of timings of operations for next year, in light of a preferred nest site for golden eagles on the neighbouring property. Timings of SPHN fellings in light of heavy SPHN burden for FLS on the island and availability of transport for logs off the island. Rhododendron encroachment.</t>
  </si>
  <si>
    <t>29/08 Site visit Brownhills, Tilhill Resource Managed. Document review; management planning documentation and records reviewed in office with manager.  Site visit included chemical weeding sites; restocking sites; Cmpt 306 restock site with drainage planned; Cmpt 401 willow regeneration with BLs planted in tubes; Cmpt 327/8 wide buffers on burn leading into private water supply; Cmpt 331 natural reserve; Cmpt 503 SAMS</t>
  </si>
  <si>
    <t>29/08 Site visit Strathwiggan, Tilhill Resource Managed. Document review; management planning documentation and records reviewed in office with manager. No activities on site. Site visit included viewing BL plantings around base of wind turbines. Cmpt 26/27 remnant materails, silt trap.</t>
  </si>
  <si>
    <t>30/08 Site visit Glenure, Tilhill Resource Managed. Document review; management planning documentation and records reviewed in office with manager. Site visit included deer fencing at Cmpt 75-76, to show stalkers the condition of BLs that is required as a result of their effort; Cmpt 93/94 quarry created from recent blasting; and road created; Cmpt 27 veteran large beech, PAWS area; Cmpt 26 heritage site lead and antimony mine. Cmpt 14/15 and 11, recently completed harvesting; Cmpt 88 ASNW.</t>
  </si>
  <si>
    <t>Oliviu Iorgu Site visits 27-29.08.2024</t>
  </si>
  <si>
    <t xml:space="preserve">27/08 Site visit Wentwood. No harvest on site. Regeneration areas in Cmpt 1a where chemical (Gazelle) was applied spring 2024. Brush cutting in Cmpt 2A and 4A. Cmpt 3A and 3C artificial regeneration established 2019, good vitality.  LTR area - spruce stand, in good health status. </t>
  </si>
  <si>
    <t>27/08 Site visit Inwood. ASNW, SSSI. No harvest on site at the time of the audit. Cmpt 1a%: fenced area, removed diedback ash trees on small areas. Restored with lime, oak, beech, hazel - in addition to the retained existing natural regeneration. Cmpt 1b% - weed control. Recent artificial regenerations fenced + tree shelters installed. Glyphosate applied (2% concentration) on the area of half hectare in June 2024, spot spraying at the basis of the seedlings. Interview with local community resident</t>
  </si>
  <si>
    <t xml:space="preserve">28/08: Site Visit Hartley Maudit. ASNW and SSSI area mainly. No pesticides applied. Coppicing along the track - forest compartment 5, 7b, no worker on site; also coppicing from past years seen; deer control - low level, due to difficul accessibility most of the year - wetsoil. Fenced artificial regenerations; ash dieback - only partly extracted, gradually, as a precautionary approach; last removal in 2020. Compostable tree shelters - experimental use so far. High diversity of species. Biodiversity consrevation - main goal. </t>
  </si>
  <si>
    <t xml:space="preserve">28/08 - Office, review of documents and records, FMPs for Inwood and Hartley Maudit. Inspected FMP, monitoring records, stakeholder consultation records, approvals from statutory bodies etc. </t>
  </si>
  <si>
    <t>29/08: Cowdray Estate. Site visit:
Harvest Cmpt. 0202e - clearfell extraction (interview forwarder operator)
Harvest Cmpt.0201g - pine thinning finished
Cmpt.0202f - harvest in larch stand (interview with harvester operator)
Sweet chestnut coppice from 2021 - Cmpt.0201k 
Cmpt. 0301 a and b: Newlands forest thinning in Norway spruce and clearance in windblow
Verdly Forest  - thinning from 2024 - Cmpt.0901e and Cmpt.  0901d
Douglas fir mature stand Cmpt. 0908a; Cmpt. 0904e; Sweet chestnut stand; butterfly conservation area Cmpt. 0907b ; young stand spruce-douglas: Cmpt. 0903d
Wildlife corridor opened Cmpt. 0907a</t>
  </si>
  <si>
    <t>29/08: Cowdray Estate. Office: review of documents and records, FMPs, maps, monitoring reports, forest operations drelated documents, samples of sales invoices and D/Ns.</t>
  </si>
  <si>
    <t>Audit Objectives, Criteria and Standards used (inc version and date approved)</t>
  </si>
  <si>
    <t>3.7.1</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</si>
  <si>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</si>
  <si>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3.7.2</t>
  </si>
  <si>
    <t>The Audit Criteria are contained in the relevant PEFC Scheme and normative documents, and are effectively reprodcued through the checklists and other elements of this Report Template and Soil Association Certification's Management system.</t>
  </si>
  <si>
    <r>
      <t xml:space="preserve">The forest management was evaluated against the PEFC-endorsed national standard for UK </t>
    </r>
    <r>
      <rPr>
        <sz val="11"/>
        <rFont val="Palatino"/>
      </rPr>
      <t>, entitled UKWAS 4 ( Version 4.0)</t>
    </r>
    <r>
      <rPr>
        <sz val="11"/>
        <rFont val="Palatino"/>
        <family val="1"/>
      </rPr>
      <t>. A copy of the standard is available at www.pefc.org</t>
    </r>
  </si>
  <si>
    <t>AND for groups</t>
  </si>
  <si>
    <r>
      <t xml:space="preserve">The group system was evaluated against the  </t>
    </r>
    <r>
      <rPr>
        <sz val="11"/>
        <rFont val="Cambria"/>
        <family val="1"/>
      </rPr>
      <t xml:space="preserve">Group Certification Standard and Checklist / the PEFC-endorsed national group standard for UK, entitled based on  PEFC UK FOREST MANAGEMENT GROUP CHECKLIST       (based on PEFC UK Scheme and PEFC ST 1002 2018) </t>
    </r>
  </si>
  <si>
    <t xml:space="preserve">AND </t>
  </si>
  <si>
    <t>The ISO 14001 Standard</t>
  </si>
  <si>
    <t>Adaptations/Modifications to standard</t>
  </si>
  <si>
    <t>None</t>
  </si>
  <si>
    <t xml:space="preserve">Stakeholder consultation process </t>
  </si>
  <si>
    <t>3.8.1</t>
  </si>
  <si>
    <t>Summary of stakeholder process</t>
  </si>
  <si>
    <t>260 consultees were contacted</t>
  </si>
  <si>
    <t>5 responses were received</t>
  </si>
  <si>
    <t>Consultation was carried out on 31/07/2024</t>
  </si>
  <si>
    <t>14 interviews with contractors / Tilhill staff other than managers of the sites being audited undertaken during audit</t>
  </si>
  <si>
    <t>See A2 for summary of issues raised by stakeholders and SA response</t>
  </si>
  <si>
    <t>Observations</t>
  </si>
  <si>
    <t>Each non-compliance with the forestry standard and group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</si>
  <si>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ISSUES</t>
  </si>
  <si>
    <t>Where an issue was difficult to assess or contradictory evidence was identified this is discussed in the section below and the conclusions drawn given.</t>
  </si>
  <si>
    <t>Ref</t>
  </si>
  <si>
    <t>Issue</t>
  </si>
  <si>
    <t>WGCS x.x</t>
  </si>
  <si>
    <t>UKWAS x.x,</t>
  </si>
  <si>
    <t>etc</t>
  </si>
  <si>
    <t>RESULTS, CONCLUSIONS AND RECOMMENDATIONS</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</si>
  <si>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</si>
  <si>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A certificate has been issued for the period given on the cover page and will be maintained  subject to successful performance at surveillance assessments.</t>
  </si>
  <si>
    <t>OR</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</si>
  <si>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</si>
  <si>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</si>
  <si>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</si>
  <si>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5.3.1</t>
  </si>
  <si>
    <t>Description of Management System</t>
  </si>
  <si>
    <t>Documented system with  Centralised policies and procedures</t>
  </si>
  <si>
    <t>Tilhill is part of the UK’s largest forestry and timber business, BSW Group, and a member of binderholz – Europe’s leading timber processing operation. As such there are ample technical and human resources available, comprehensive training for both new entrants and existing staff, and access to expert advice whether this be forestry matters, HR, legal or other advice</t>
  </si>
  <si>
    <t>In the case of Multiple FMU's there is a specified person with overall responsibility for the multi-site - this is the Tilhill Certification Manager.</t>
  </si>
  <si>
    <t>5.3.2</t>
  </si>
  <si>
    <t>Management objectives</t>
  </si>
  <si>
    <t>In the case of Multiple FMU's there is a clear system to ensure all sites meet the FSC requirements.</t>
  </si>
  <si>
    <t>System outlined in document 'Tilhill Forestry Certification Scheme The Rules' V8 - seen during audit</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</si>
  <si>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</si>
  <si>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5.4.1</t>
  </si>
  <si>
    <t>Demonstration to  commitment to maintain effectiveness and improvement of the management system in order to enhance overall performance; management system still effective and relevant (accounting for changes and clients objectives)</t>
  </si>
  <si>
    <t>Management review, internal audit, Policies and Procedures all reviewed during audit and seen to contribute towards and effective management system.</t>
  </si>
  <si>
    <t>5.4.2</t>
  </si>
  <si>
    <t>Documented system with Centralised policies and procedures. Group management system is detailed in 'The Rules' which is provided to every member.</t>
  </si>
  <si>
    <t>5.5</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</si>
  <si>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</si>
  <si>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5.5.1</t>
  </si>
  <si>
    <t>Description of System</t>
  </si>
  <si>
    <t>N/A not Sweden or Norway</t>
  </si>
  <si>
    <r>
      <t xml:space="preserve">FIRST SURVEILLANCE - </t>
    </r>
    <r>
      <rPr>
        <b/>
        <i/>
        <sz val="11"/>
        <color indexed="12"/>
        <rFont val="Cambria"/>
        <family val="1"/>
      </rPr>
      <t>edit text in blue as appropriate and change to black text before submitting report for review</t>
    </r>
  </si>
  <si>
    <t>Surveillance Assessment dates</t>
  </si>
  <si>
    <t>(Date) Opening meeting - INCLUDE RECORD OF ATTENDANCE</t>
  </si>
  <si>
    <t>(Date) Audit: Review of documentation [&amp; Group systems], staff interviews</t>
  </si>
  <si>
    <t>(Date) Stakeholder meetings</t>
  </si>
  <si>
    <t>(Date) Site visit [Group member (Name);] FMU (Name)</t>
  </si>
  <si>
    <t>(Date) Document review</t>
  </si>
  <si>
    <t>(Date) Auditors meeting</t>
  </si>
  <si>
    <t>(Date) Closing meeting - INCLUDE RECORD OF ATTENDANCE</t>
  </si>
  <si>
    <t>6.1a</t>
  </si>
  <si>
    <r>
      <t xml:space="preserve">Any deviation from the audit plan and their reasons? </t>
    </r>
    <r>
      <rPr>
        <sz val="11"/>
        <color indexed="12"/>
        <rFont val="Cambria"/>
        <family val="1"/>
      </rPr>
      <t>Y/N</t>
    </r>
    <r>
      <rPr>
        <sz val="11"/>
        <rFont val="Cambria"/>
        <family val="1"/>
      </rPr>
      <t xml:space="preserve"> If Y describe issues below):</t>
    </r>
  </si>
  <si>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</si>
  <si>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</si>
  <si>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t>Estimate of person days to complete surveillance assessment</t>
  </si>
  <si>
    <t>Surveillance Assessment team</t>
  </si>
  <si>
    <t>The assessment team consisted of:</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</si>
  <si>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</si>
  <si>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</si>
  <si>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</si>
  <si>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Team members’ c.v.’s are held on file.</t>
  </si>
  <si>
    <t>6.3.1</t>
  </si>
  <si>
    <t>Audit Objectives, Audit Criteria and Assessment process</t>
  </si>
  <si>
    <t>6.4.1</t>
  </si>
  <si>
    <t>6.4.2</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</si>
  <si>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</si>
  <si>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</si>
  <si>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</si>
  <si>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6.4.3</t>
  </si>
  <si>
    <t>Assessment Process</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</si>
  <si>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</si>
  <si>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Stakeholder consultation</t>
  </si>
  <si>
    <t>x consultees were contacted</t>
  </si>
  <si>
    <t>x responses were received</t>
  </si>
  <si>
    <t>Consultation was carried out on day/month/200x</t>
  </si>
  <si>
    <t>x visits/interviews were held by phone/in person during audit…</t>
  </si>
  <si>
    <t>See A2 for summary of issues raised by stakeholders and SA Certification response</t>
  </si>
  <si>
    <t>Review of corrective actions</t>
  </si>
  <si>
    <t xml:space="preserve">Action taken in relation to previously issued conditions is reviewed given in Section 2 of this report. </t>
  </si>
  <si>
    <t xml:space="preserve">Main sites visited in each FMU </t>
  </si>
  <si>
    <t>E.g. compartment 15 visited 12.5.05, harvesting in progress observed, contractors interviewed, yield control discussed with manager.</t>
  </si>
  <si>
    <t>E.g. management planning documentation and records reviewed in office with manager 13.5.06</t>
  </si>
  <si>
    <t>etc.</t>
  </si>
  <si>
    <t>6.8.</t>
  </si>
  <si>
    <t>Confirmation of scope</t>
  </si>
  <si>
    <t>The assessment team reviewed the current scope of the certificate in terms of certified forest area and products being produced. There was no change since the previous evaluation.</t>
  </si>
  <si>
    <r>
      <t>Changes to management situation</t>
    </r>
    <r>
      <rPr>
        <b/>
        <sz val="11"/>
        <color indexed="10"/>
        <rFont val="Cambria"/>
        <family val="1"/>
      </rPr>
      <t>- results of management review/internal audit
Effectiveness of management system
Description of any continual improvement activities</t>
    </r>
  </si>
  <si>
    <t>The assessment team reviewed the management situation. No material changes to the management situation were noted.</t>
  </si>
  <si>
    <t>6.10.</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</si>
  <si>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</si>
  <si>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</si>
  <si>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rPr>
        <b/>
        <sz val="11"/>
        <color indexed="10"/>
        <rFont val="Cambria"/>
        <family val="1"/>
      </rPr>
      <t>Review of complaints or</t>
    </r>
    <r>
      <rPr>
        <b/>
        <sz val="11"/>
        <rFont val="Cambria"/>
        <family val="1"/>
      </rPr>
      <t xml:space="preserve"> Issues arising</t>
    </r>
  </si>
  <si>
    <t>Where an issue was difficult to assess or contradictory evidence was identified this is discussed in the section below as an Issue and the conclusions drawn given.</t>
  </si>
  <si>
    <t>FSC x.x</t>
  </si>
  <si>
    <r>
      <t xml:space="preserve">SECOND SURVEILLANCE - </t>
    </r>
    <r>
      <rPr>
        <b/>
        <i/>
        <sz val="11"/>
        <color indexed="12"/>
        <rFont val="Cambria"/>
        <family val="1"/>
      </rPr>
      <t>edit text in blue as appropriate and change to black text before submitting report for review</t>
    </r>
  </si>
  <si>
    <t>7.1a</t>
  </si>
  <si>
    <t>7.1b</t>
  </si>
  <si>
    <t>Summary of person days including time spent on preparatory work, actual audit days - state dates/times for opening and closing meetings, and dates/times for each location visited within itinerary, consultation and report writing (excluding travel)</t>
  </si>
  <si>
    <t>7.3.1</t>
  </si>
  <si>
    <t>7.4.1</t>
  </si>
  <si>
    <t>7.4.2</t>
  </si>
  <si>
    <t>7.4.3</t>
  </si>
  <si>
    <t>See A2 for summary of issues raised by stakeholders and SA Cert response</t>
  </si>
  <si>
    <t>7.8.</t>
  </si>
  <si>
    <t>The assessment team reviewed the current scope of the certificate in terms of PEFC certified forest area and products being produced. There was no change since the previous evaluation.</t>
  </si>
  <si>
    <t>7.10.</t>
  </si>
  <si>
    <t>x</t>
  </si>
  <si>
    <t xml:space="preserve">UKWAS x.x, </t>
  </si>
  <si>
    <r>
      <t xml:space="preserve">THIRD SURVEILLANCE - </t>
    </r>
    <r>
      <rPr>
        <b/>
        <i/>
        <sz val="11"/>
        <color indexed="12"/>
        <rFont val="Cambria"/>
        <family val="1"/>
      </rPr>
      <t>edit text in blue as appropriate and change to black text before submitting report for review</t>
    </r>
  </si>
  <si>
    <t>8.1a</t>
  </si>
  <si>
    <t>8.1b</t>
  </si>
  <si>
    <t>8.3.1</t>
  </si>
  <si>
    <t>8.4.1</t>
  </si>
  <si>
    <t>8.4.2</t>
  </si>
  <si>
    <t>8.4.3</t>
  </si>
  <si>
    <t>8.8.</t>
  </si>
  <si>
    <t>8.9.</t>
  </si>
  <si>
    <t>8.10.</t>
  </si>
  <si>
    <r>
      <t xml:space="preserve">FOURTH SURVEILLANCE - </t>
    </r>
    <r>
      <rPr>
        <b/>
        <i/>
        <sz val="11"/>
        <color indexed="12"/>
        <rFont val="Cambria"/>
        <family val="1"/>
      </rPr>
      <t>edit text in blue as appropriate and change to black text before submitting report for review</t>
    </r>
  </si>
  <si>
    <t>9.1a</t>
  </si>
  <si>
    <t>9.1b</t>
  </si>
  <si>
    <t>9.3.1</t>
  </si>
  <si>
    <t>9.4.1</t>
  </si>
  <si>
    <t>9.4.2</t>
  </si>
  <si>
    <t>9.4.3</t>
  </si>
  <si>
    <t>9.8.</t>
  </si>
  <si>
    <t>9.9.</t>
  </si>
  <si>
    <t>9.10.</t>
  </si>
  <si>
    <r>
      <t xml:space="preserve">ANNEX 1 CHECKLIST for : </t>
    </r>
    <r>
      <rPr>
        <b/>
        <sz val="11"/>
        <color indexed="10"/>
        <rFont val="Cambria"/>
        <family val="1"/>
      </rPr>
      <t>(country)</t>
    </r>
  </si>
  <si>
    <t>Standard version:</t>
  </si>
  <si>
    <t>Region/Country:</t>
  </si>
  <si>
    <r>
      <t>PEFC</t>
    </r>
    <r>
      <rPr>
        <b/>
        <i/>
        <sz val="11"/>
        <color indexed="30"/>
        <rFont val="Cambria"/>
        <family val="1"/>
      </rPr>
      <t xml:space="preserve"> (delete as applicable)</t>
    </r>
  </si>
  <si>
    <t>In X (country), the PEFC endorsed national standard (name) is used.</t>
  </si>
  <si>
    <t>A</t>
  </si>
  <si>
    <t>SECTION A: PEFC TRADEMARK REQUIREMENTS 
PEFC International Standard PEFC ST 2001:2008</t>
  </si>
  <si>
    <t>no score</t>
  </si>
  <si>
    <t>A.1.</t>
  </si>
  <si>
    <t xml:space="preserve">All on-product trademark designs seen during audit meet PEFC Trademark requirements 
</t>
  </si>
  <si>
    <t>n/a no on product trademark use to date.</t>
  </si>
  <si>
    <t>n/a</t>
  </si>
  <si>
    <t>A.2.</t>
  </si>
  <si>
    <t xml:space="preserve">All promotional trademark designs seen during audit meet PEFC Trademark requirements.
</t>
  </si>
  <si>
    <t>N Minor CAR 2024.19</t>
  </si>
  <si>
    <t>A.3</t>
  </si>
  <si>
    <t>Does the Certificate Holder have a PEFC trademark license agreement with the National PEFC body and hereinunder a written procedure for use of the PEFC logo?</t>
  </si>
  <si>
    <t xml:space="preserve">Confirmed during audit
</t>
  </si>
  <si>
    <t>Y/N</t>
  </si>
  <si>
    <t xml:space="preserve">Ukwas v4.0 ref </t>
  </si>
  <si>
    <t>FSC ref</t>
  </si>
  <si>
    <t>Legal compliance and UKWAS conformance</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</si>
  <si>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</si>
  <si>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</si>
  <si>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r>
      <t xml:space="preserve">At </t>
    </r>
    <r>
      <rPr>
        <b/>
        <sz val="10"/>
        <rFont val="Cambria"/>
        <family val="2"/>
      </rPr>
      <t>Balinoe,</t>
    </r>
    <r>
      <rPr>
        <sz val="10"/>
        <rFont val="Cambria"/>
        <family val="1"/>
      </rPr>
      <t xml:space="preserve"> a stalker’s caravan had been enhanced with the addition of a deer larder, including a generator and wastewater discharge to roadside drains. The caravan and larder were enclosed in a framed and clad wooden structure.  It was not clear whether the structure was compliant with any relevant planning requirements and the manager had not yet sought assurance regarding this. </t>
    </r>
    <r>
      <rPr>
        <b/>
        <sz val="10"/>
        <rFont val="Cambria"/>
        <family val="2"/>
      </rPr>
      <t>Observation raised All other sites</t>
    </r>
    <r>
      <rPr>
        <sz val="10"/>
        <rFont val="Cambria"/>
        <family val="2"/>
      </rPr>
      <t xml:space="preserve">: no substantiated outstanding claim of non-compliance present. Verified during interview with the Forest Managers. </t>
    </r>
  </si>
  <si>
    <t>Y</t>
  </si>
  <si>
    <t>Obs 2024.2</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</si>
  <si>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</si>
  <si>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r>
      <rPr>
        <b/>
        <sz val="10"/>
        <rFont val="Cambria"/>
        <family val="2"/>
      </rPr>
      <t xml:space="preserve">All sites - </t>
    </r>
    <r>
      <rPr>
        <sz val="10"/>
        <rFont val="Cambria"/>
        <family val="2"/>
      </rPr>
      <t>managers interviewed showed good knowledge and no non compliance noted in document review or during site visits Examples seen included good water management on harvesting sites eg Peel Wood, Midgehope;</t>
    </r>
    <r>
      <rPr>
        <sz val="10"/>
        <rFont val="Cambria"/>
        <family val="1"/>
      </rPr>
      <t xml:space="preserve"> Keppochan East and Tullich: Compliance with forest and water guidelines - buffer zone administered and observed with respect to the water catchment area. Private water supplies seen to be well marked at all sites where relevant eg Midgehope, Auchingarrich</t>
    </r>
    <r>
      <rPr>
        <sz val="10"/>
        <rFont val="Cambria"/>
        <family val="2"/>
      </rPr>
      <t>. Good practices in promoting local species seen in Inwood and Wentwood; precautionary approach in managing sensitive sites in Inwood and Hartley Maudit (on wetland and also in affected ash tree stands)</t>
    </r>
  </si>
  <si>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</si>
  <si>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</si>
  <si>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r>
      <rPr>
        <b/>
        <sz val="10"/>
        <rFont val="Cambria"/>
        <family val="2"/>
      </rPr>
      <t>All sites</t>
    </r>
    <r>
      <rPr>
        <sz val="10"/>
        <rFont val="Cambria"/>
        <family val="1"/>
      </rPr>
      <t xml:space="preserve"> Signed Declaration of commitment seen for all sites confirming ownership.  Long term unchallenged use also applies. </t>
    </r>
    <r>
      <rPr>
        <sz val="10"/>
        <rFont val="Cambria"/>
        <family val="2"/>
      </rPr>
      <t xml:space="preserve">Title deed information also sampled eg Peel Wood Documented in Land Register Scotland Map version date 20.02.2024. </t>
    </r>
  </si>
  <si>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</si>
  <si>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</si>
  <si>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rPr>
        <b/>
        <sz val="10"/>
        <rFont val="Cambria"/>
        <family val="2"/>
      </rPr>
      <t>All sites</t>
    </r>
    <r>
      <rPr>
        <sz val="10"/>
        <rFont val="Cambria"/>
        <family val="1"/>
      </rPr>
      <t xml:space="preserve">: </t>
    </r>
    <r>
      <rPr>
        <sz val="10"/>
        <rFont val="Cambria"/>
        <family val="2"/>
      </rPr>
      <t>legal boundaries marked on maps and also available as GIS layer - seen for all sites.  No challenges noted</t>
    </r>
  </si>
  <si>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</si>
  <si>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</si>
  <si>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rPr>
        <b/>
        <sz val="10"/>
        <rFont val="Cambria"/>
        <family val="2"/>
      </rPr>
      <t xml:space="preserve">All sites </t>
    </r>
    <r>
      <rPr>
        <sz val="10"/>
        <rFont val="Cambria"/>
        <family val="2"/>
      </rPr>
      <t>confirmed no such restrictions.  All sites were currently, or had previously been under Long Term Forest Plans.  All sites owned by the member, with no leasehold areas</t>
    </r>
  </si>
  <si>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</si>
  <si>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</si>
  <si>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rPr>
        <b/>
        <sz val="10"/>
        <rFont val="Cambria"/>
        <family val="2"/>
      </rPr>
      <t xml:space="preserve">All sites </t>
    </r>
    <r>
      <rPr>
        <sz val="10"/>
        <rFont val="Cambria"/>
        <family val="2"/>
      </rPr>
      <t>confirmed no such restrictions.  All sites were currently, or had previously been under Long Term Forest Plans.  All sites owned by the member, with no leasehold areas. Felling licences seen to be in place for all felling activities; also other permissions where relevant eg for new road at Auchingarrich. E.g. approved felling licence 01855642018 in Inwood for 2018-2028</t>
    </r>
  </si>
  <si>
    <t xml:space="preserve">1.1.3 e) </t>
  </si>
  <si>
    <t>1.3.2</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</si>
  <si>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</si>
  <si>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rPr>
        <b/>
        <sz val="10"/>
        <rFont val="Cambria"/>
        <family val="2"/>
      </rPr>
      <t xml:space="preserve">All sites </t>
    </r>
    <r>
      <rPr>
        <sz val="10"/>
        <rFont val="Cambria"/>
        <family val="2"/>
      </rPr>
      <t>no leasehold land so no annual payments.  No requirement for grant repayments as no situation where grant requirements had not been met</t>
    </r>
  </si>
  <si>
    <t>1.1.4 a)</t>
  </si>
  <si>
    <t>1.6.1</t>
  </si>
  <si>
    <t>1.1.4 a) Mechanisms shall be employed to identify, prevent and resolve disputes over tenure claims and use rights through appropriate consultation with interested parties. 
Verifiers: 
Use of dispute resolution mechanism.</t>
  </si>
  <si>
    <r>
      <rPr>
        <b/>
        <sz val="10"/>
        <rFont val="Cambria"/>
        <family val="2"/>
      </rPr>
      <t xml:space="preserve">All sites </t>
    </r>
    <r>
      <rPr>
        <sz val="10"/>
        <rFont val="Cambria"/>
        <family val="1"/>
      </rPr>
      <t>- no such disputes reported but managers explained how these would be resolved should they come about. In all cases, both Resource managed sites and Group member sites, the local manager / agent would speak to the other party and legal team would only be involved if it was not possible to resolve locally</t>
    </r>
  </si>
  <si>
    <t>1.1.4 b)</t>
  </si>
  <si>
    <t>1.6.2</t>
  </si>
  <si>
    <t>1.1.4 b) Where possible, the owner/manager shall seek to resolve disputes out of court and in a timely manner. 
Verifiers: 
Use of dispute resolution mechanism.</t>
  </si>
  <si>
    <t>1.1.5 a)</t>
  </si>
  <si>
    <t>1.8.1</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</si>
  <si>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</si>
  <si>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r>
      <rPr>
        <b/>
        <sz val="10"/>
        <rFont val="Cambria"/>
        <family val="2"/>
      </rPr>
      <t xml:space="preserve">All sites.  </t>
    </r>
    <r>
      <rPr>
        <sz val="10"/>
        <rFont val="Cambria"/>
        <family val="2"/>
      </rPr>
      <t>Declaration of commitment signed by all members includes this.  Additionally, commitment is stated in management planning documentation of all Group member sites and for Resource managed sites, Tilhill 'Forest Certification Policy' , available on the Tilhill website, states commitment.  Contractor instructions also include information regarding certification requirements - standard wording is in the 'contractor workbook', checked during audit and also 'UKWAS requirements explained' toolbox talk seen at Eskdalemuir</t>
    </r>
  </si>
  <si>
    <t>1.1.5 b)</t>
  </si>
  <si>
    <t>1.8.2</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</si>
  <si>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</si>
  <si>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Group members - confirmed this would be available on request.  The Tilhill Forest Certification Policy', stating commitment, is available on their website</t>
  </si>
  <si>
    <t>1.1.6 a)</t>
  </si>
  <si>
    <t>1.7.1</t>
  </si>
  <si>
    <t>1.1.6 a) There shall be conformance to guidance on anti-corruption legislation. 
Verifiers: 
• Discussion with the owner/manager
• Written procedures
• Public statement of policy.</t>
  </si>
  <si>
    <t xml:space="preserve">Stated within management planning documentation eg Procedure included in Peel Wood UKWAS Management Plan April 2024- March 2029 18 April 2024 section 1, Eskdalemuir management plan section 1.5. 'Anti Trust Policy'. Managers interviewed showed good awareness of requirements. Tilhill Bribery Prevention Policy (August 2024 version seen during audit) also applies. </t>
  </si>
  <si>
    <t>1.1.6 b)</t>
  </si>
  <si>
    <t>1.7.2</t>
  </si>
  <si>
    <t xml:space="preserve">1.1.6 b) Large enterprises shall have and implement a publicly available anti-corruption policy which meets or exceeds the requirements of legislation. 
Verifiers: 
• Discussion with the owner/manager
• Written procedures
• Public statement of policy.
</t>
  </si>
  <si>
    <t>Tilhill Bribery Prevention Policy (August 2024 version seen during audit) is available on their website</t>
  </si>
  <si>
    <t xml:space="preserve">1.1.7 </t>
  </si>
  <si>
    <t>1.5.1</t>
  </si>
  <si>
    <t>1.1.7 There shall be compliance with legislation relating to the transportation and trade of forest products, including, where relevant, the EU Timber Regulation (EUTR) and phytosanitary requirements.
Verifiers: 
• Relevant procedures and records.</t>
  </si>
  <si>
    <r>
      <t>All sites -</t>
    </r>
    <r>
      <rPr>
        <sz val="10"/>
        <rFont val="Cambria"/>
        <family val="2"/>
      </rPr>
      <t xml:space="preserve"> all felling undertaken under licence, complying with EUTR requirements.  No live SPHNs at time of audit but managers interviewed showed good knowledge of requirements and confirmed that previous SPHN conditions had been met.</t>
    </r>
  </si>
  <si>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</si>
  <si>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</si>
  <si>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 xml:space="preserve">All sites - managers reported no instances of illegal / unauthorised use other than low level quad / motorbike incursions on occasion at Eskdalemuir.  The majority of sites visited were not close to large communities.  Managers explained that they did assess for likelihood of illegal activities eg Peel Wood: No fly tipping activities registered on site refer to Section 3 of Management Plan confirmed that Peel Wood has assessed the area for fly tipping area since Tilhill took management of the area. Also, verified during interview with Forest Manager and during the site visit at Cmpt 8505 and 8508 and 8510. </t>
  </si>
  <si>
    <t>Genetically modified organisms</t>
  </si>
  <si>
    <t>10.4.1</t>
  </si>
  <si>
    <t xml:space="preserve">1.3.1 Genetically modified organisms (GMOs) shall not be used.
Verifiers: 
• Plant supply records
• Discussion with the owner/manager.
</t>
  </si>
  <si>
    <t>All sites - no GMO use</t>
  </si>
  <si>
    <t>Management planning</t>
  </si>
  <si>
    <t xml:space="preserve">Long term policy and objectives
</t>
  </si>
  <si>
    <t>2.1.1 a)</t>
  </si>
  <si>
    <t>7.1.1</t>
  </si>
  <si>
    <t>2.1.1 a) The owner/manager shall have a long term policy and management objectives which are environmentally sound, socially beneficial and economically viable. 
Verifiers: 
• Discussion with the owner/manager and workers
• Management planning documentation
• Toolbox talks</t>
  </si>
  <si>
    <r>
      <rPr>
        <b/>
        <sz val="10"/>
        <rFont val="Cambria"/>
        <family val="2"/>
      </rPr>
      <t xml:space="preserve">All sites </t>
    </r>
    <r>
      <rPr>
        <sz val="10"/>
        <rFont val="Cambria"/>
        <family val="2"/>
      </rPr>
      <t>long term policy and fully compliant management objectives clearly stated in management planning documentation - seen for each site.</t>
    </r>
  </si>
  <si>
    <t>2.1.1 b)</t>
  </si>
  <si>
    <t>7.1.2</t>
  </si>
  <si>
    <t>2.1.1 b) The policy and objectives, or summaries thereof, shall be proactively communicated to workers consistent with their roles and responsibilities. 
Verifiers: 
• Discussion with the owner/manager and workers
• Management planning documentation
• Toolbox talks</t>
  </si>
  <si>
    <r>
      <rPr>
        <b/>
        <sz val="10"/>
        <color indexed="8"/>
        <rFont val="Cambria"/>
        <family val="2"/>
      </rPr>
      <t>All sites</t>
    </r>
    <r>
      <rPr>
        <sz val="10"/>
        <color indexed="8"/>
        <rFont val="Cambria"/>
        <family val="2"/>
      </rPr>
      <t xml:space="preserve">; management plans clearly state policy and objectives and confirmed during interview that these are well understood by forest managers.  At all sites where live operations were being undertaken, workers were interviewed and their understanding confirmed eg Raera: Understanding verified during interviews held with harvesting contractors as well as forest works manager. As well as site inspection of operations and discussion with forest managers. Pre-commencement information exchange is undertaken and contractor instructions include information as relevant to the work being undertaken.  </t>
    </r>
  </si>
  <si>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</si>
  <si>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</si>
  <si>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r>
      <t xml:space="preserve">All sites - </t>
    </r>
    <r>
      <rPr>
        <sz val="10"/>
        <rFont val="Cambria"/>
        <family val="2"/>
      </rPr>
      <t>fully addressed in management planning documentation</t>
    </r>
  </si>
  <si>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</si>
  <si>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</si>
  <si>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r>
      <rPr>
        <b/>
        <sz val="10"/>
        <rFont val="Cambria"/>
        <family val="2"/>
      </rPr>
      <t>All sites</t>
    </r>
    <r>
      <rPr>
        <sz val="10"/>
        <rFont val="Cambria"/>
        <family val="2"/>
      </rPr>
      <t xml:space="preserve">; Primary focus of management planning is timber production and as such economic viability is well considered. </t>
    </r>
  </si>
  <si>
    <t>2.1.3 b)</t>
  </si>
  <si>
    <t>5.5.2</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</si>
  <si>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</si>
  <si>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r>
      <rPr>
        <b/>
        <sz val="10"/>
        <rFont val="Cambria"/>
        <family val="2"/>
      </rPr>
      <t>All sites:</t>
    </r>
    <r>
      <rPr>
        <sz val="10"/>
        <rFont val="Cambria"/>
        <family val="2"/>
      </rPr>
      <t xml:space="preserve"> Forest Managers interviewed all confirmed strong relationships with owners of resource managed sites, to agree budgets as part of a 3 year rolling programme. Group sites - the forests form part of the wider estate so are a relatively small part of the wider enterprise. No evidence of an inability to secure the necessary investment to implement the management plan noted during document review, manager interviews or site visit.</t>
    </r>
  </si>
  <si>
    <t xml:space="preserve">Documentation
</t>
  </si>
  <si>
    <t>2.2.1 a)</t>
  </si>
  <si>
    <t>7.1.3.1</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</si>
  <si>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</si>
  <si>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r>
      <rPr>
        <b/>
        <sz val="10"/>
        <rFont val="Cambria"/>
        <family val="2"/>
      </rPr>
      <t>All sites</t>
    </r>
    <r>
      <rPr>
        <sz val="10"/>
        <rFont val="Cambria"/>
        <family val="2"/>
      </rPr>
      <t xml:space="preserve"> - Either LTFP template (Scotland) Woodland Management Plan ( FC England) or similar bespoke document for those sites where management is not grant-aided seen to be in place, supported by the UKWAS Appendix include a long term policy for the woodland.</t>
    </r>
  </si>
  <si>
    <t>2.2.1 b)</t>
  </si>
  <si>
    <t>5.1.1</t>
  </si>
  <si>
    <t xml:space="preserve">2.2.1  b) Assessment of relevant components of the woodland resource, including potential products and services which are consistent with the management objectives. 
Verifiers: 
• Management planning documentation 
• Appropriate maps and records.
</t>
  </si>
  <si>
    <r>
      <t xml:space="preserve">All sites </t>
    </r>
    <r>
      <rPr>
        <sz val="10"/>
        <rFont val="Cambria"/>
        <family val="2"/>
      </rPr>
      <t xml:space="preserve"> stated in management planning documents - seen for every site audited</t>
    </r>
  </si>
  <si>
    <t xml:space="preserve">2.2.1  c) </t>
  </si>
  <si>
    <t>6.1.1</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</si>
  <si>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</si>
  <si>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2.2.1  d)</t>
  </si>
  <si>
    <t>7.2.1.4</t>
  </si>
  <si>
    <t>2.2.1  d) Identification of special characteristics and sensitivities of the woodland and appropriate treatments. 
Verifiers: 
• Management planning documentation 
• Appropriate maps and records.</t>
  </si>
  <si>
    <r>
      <t xml:space="preserve">All sites </t>
    </r>
    <r>
      <rPr>
        <sz val="10"/>
        <rFont val="Cambria"/>
        <family val="2"/>
      </rPr>
      <t xml:space="preserve"> stated in management planning documents - seen for every site audited</t>
    </r>
    <r>
      <rPr>
        <b/>
        <sz val="10"/>
        <rFont val="Cambria"/>
        <family val="2"/>
      </rPr>
      <t xml:space="preserve">. </t>
    </r>
    <r>
      <rPr>
        <sz val="10"/>
        <rFont val="Cambria"/>
        <family val="2"/>
      </rPr>
      <t>Regarding open Obs 2023.9 - the new management plan for Hewisbridge is yet to be completed - due for completion by end of 2024.  Obs to remain open</t>
    </r>
  </si>
  <si>
    <t>Obs. 2023.9</t>
  </si>
  <si>
    <t>2.2.1  e)</t>
  </si>
  <si>
    <t>7.2.1.5</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</si>
  <si>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</si>
  <si>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r>
      <rPr>
        <b/>
        <sz val="10"/>
        <rFont val="Cambria"/>
        <family val="2"/>
      </rPr>
      <t xml:space="preserve">All sites </t>
    </r>
    <r>
      <rPr>
        <sz val="10"/>
        <rFont val="Cambria"/>
        <family val="1"/>
      </rPr>
      <t xml:space="preserve">- stated in management planning documentation where such areas exist, with management prescriptions clearly stated eg Keppochan East and Tullich: PAWS restoration carried out in Compt 31. PAWS assessment conducted on 26/6/24. Glenure: Cmpt 27 identified as PAWS, containing veteran large beech and cherry. Too be restored with small fellings allowing regeneration to restore ancient woodland characteristics. 14ha in total, had been 50% larch, removed under SPHN in 2014. Neighbouring Compt 25 planted BL 2019 intended to provide opportunity to allow semi-natural woodland to expand. Dupplin - two SSSIs identified, Conaglen considerable areas of SSSI / SAC and a small amount of PAWS, Atholl 23 SSSIs - all seen to have management prescriptions in place.  </t>
    </r>
  </si>
  <si>
    <t>2.2.1  f)</t>
  </si>
  <si>
    <t>7.2.1.6</t>
  </si>
  <si>
    <t>2.2.1  f) Identification of community and social needs and sensitivities. 
Verifiers: 
• Management planning documentation 
• Appropriate maps and records.</t>
  </si>
  <si>
    <r>
      <rPr>
        <b/>
        <sz val="10"/>
        <rFont val="Cambria"/>
        <family val="2"/>
      </rPr>
      <t>All sites</t>
    </r>
    <r>
      <rPr>
        <sz val="10"/>
        <rFont val="Cambria"/>
        <family val="1"/>
      </rPr>
      <t xml:space="preserve"> - clearly identified in management plans.  The majority of sites are not well used / not near local communities, so the majority of these needs relate to timber traffic, which was seen to be identified in management planning documentation.  Where higher public use, management plans included further detail eg  Keppochan East and Tullich: Neil Munro monument and access route (annual pilgrimage celebrated) protected and managed. Brownhills Cmpt 503, circular walk identified from neighbouring village of Carnphairn. Management of compartment to include improved access to SAMS, Buccleuch and Atholl various waymarked trails</t>
    </r>
  </si>
  <si>
    <t xml:space="preserve">2.2.1  g) </t>
  </si>
  <si>
    <t>7.1.3.2 (objectives) and 7.3.1 (targets)</t>
  </si>
  <si>
    <t>2.2.1  g) Prioritised objectives, with verifiable targets to measure progress. 
Verifiers: 
• Management planning documentation 
• Appropriate maps and records.</t>
  </si>
  <si>
    <r>
      <rPr>
        <b/>
        <sz val="10"/>
        <color indexed="8"/>
        <rFont val="Calibri Light"/>
        <family val="2"/>
      </rPr>
      <t xml:space="preserve">All sites </t>
    </r>
    <r>
      <rPr>
        <sz val="10"/>
        <color indexed="8"/>
        <rFont val="Calibri Light"/>
        <family val="2"/>
      </rPr>
      <t xml:space="preserve">- Management planning documents include prioritised objectives for management with targets </t>
    </r>
  </si>
  <si>
    <t>2.2.1  h)</t>
  </si>
  <si>
    <t>7.2.1.8</t>
  </si>
  <si>
    <t>2.2.1  h) Rationale for management prescriptions
Verifiers: 
• Management planning documentation 
• Appropriate maps and records.</t>
  </si>
  <si>
    <r>
      <rPr>
        <b/>
        <sz val="10"/>
        <rFont val="Cambria"/>
        <family val="2"/>
      </rPr>
      <t>All sites</t>
    </r>
    <r>
      <rPr>
        <sz val="10"/>
        <rFont val="Cambria"/>
        <family val="2"/>
      </rPr>
      <t xml:space="preserve"> - Either LTFP template (Scotland) Woodland Management Plan ( FC England) or similar bespoke document for those sites where management is not grant-aided seen to be in place, supported by the UKWAS Appendix include a rationale for management prescriptions</t>
    </r>
  </si>
  <si>
    <t>2.2.1  i)</t>
  </si>
  <si>
    <t>7.2.1.9</t>
  </si>
  <si>
    <t>2.2.1  i) Outline planned felling and regeneration over the next 20 years. 
Verifiers: 
• Management planning documentation 
• Appropriate maps and records.</t>
  </si>
  <si>
    <r>
      <rPr>
        <b/>
        <sz val="10"/>
        <rFont val="Cambria"/>
        <family val="2"/>
      </rPr>
      <t xml:space="preserve">All sites </t>
    </r>
    <r>
      <rPr>
        <sz val="10"/>
        <rFont val="Cambria"/>
        <family val="1"/>
      </rPr>
      <t>- seen to be in place both in written form and mapped</t>
    </r>
  </si>
  <si>
    <t>2.2.1  j)</t>
  </si>
  <si>
    <t>7.2.1.10</t>
  </si>
  <si>
    <t>2.2.1  j) Where applicable annual allowable harvest of non-timber woodland products (NTWPs). 
Verifiers: 
• Management planning documentation 
• Appropriate maps and records.</t>
  </si>
  <si>
    <r>
      <rPr>
        <b/>
        <sz val="10"/>
        <rFont val="Cambria"/>
        <family val="2"/>
      </rPr>
      <t>All Sites</t>
    </r>
    <r>
      <rPr>
        <sz val="10"/>
        <rFont val="Cambria"/>
        <family val="2"/>
      </rPr>
      <t xml:space="preserve">: Site managers confirmed no such activity undertaken. No NTWP's harvested other than venison as by-product of deer control for crop protection purposes. </t>
    </r>
  </si>
  <si>
    <t xml:space="preserve">2.2.1  k) </t>
  </si>
  <si>
    <t>7.2.1.11</t>
  </si>
  <si>
    <t>2.2.1  k) Rationale for the operational techniques to be used. 
Verifiers: 
• Management planning documentation 
• Appropriate maps and records.</t>
  </si>
  <si>
    <t xml:space="preserve">All sites: addressed in management planning documentation.  Conventional UK operational techniques employed across all sites.  For the majority of the sites focus on clearfell and restocking for the commercial crops and LISS management for non-commercial species.  </t>
  </si>
  <si>
    <t>2.2.1  l)</t>
  </si>
  <si>
    <t>7.2.1.12</t>
  </si>
  <si>
    <t>2.2.1  l) Plans for implementation, first five years in detail.  
Verifiers: 
• Management planning documentation 
• Appropriate maps and records.</t>
  </si>
  <si>
    <r>
      <rPr>
        <b/>
        <sz val="10"/>
        <rFont val="Cambria"/>
        <family val="2"/>
      </rPr>
      <t>All sites</t>
    </r>
    <r>
      <rPr>
        <sz val="10"/>
        <rFont val="Cambria"/>
        <family val="1"/>
      </rPr>
      <t xml:space="preserve"> - confirmed to be in place as part of management planning documentation</t>
    </r>
  </si>
  <si>
    <t xml:space="preserve">2.2.1  m) </t>
  </si>
  <si>
    <t>7.2.1.13</t>
  </si>
  <si>
    <t>2.2.1  m) Appropriate maps.  
Verifiers: 
• Management planning documentation 
• Appropriate maps and records.</t>
  </si>
  <si>
    <r>
      <rPr>
        <b/>
        <sz val="10"/>
        <rFont val="Cambria"/>
        <family val="2"/>
      </rPr>
      <t>All sites</t>
    </r>
    <r>
      <rPr>
        <sz val="10"/>
        <rFont val="Cambria"/>
        <family val="1"/>
      </rPr>
      <t>; Management planning documentation seen to include a wide variety of appropriate maps eg compartments, features, designations, harvesting, restock, constraints, location</t>
    </r>
  </si>
  <si>
    <t>2.2.1  n)</t>
  </si>
  <si>
    <t>7.2.1.14</t>
  </si>
  <si>
    <t>2.2.1  n) Plans to monitor at least those elements identified under section 2.15.1 against the objectives. 
Verifiers: 
• Management planning documentation 
• Appropriate maps and records.</t>
  </si>
  <si>
    <r>
      <rPr>
        <b/>
        <sz val="10"/>
        <rFont val="Cambria"/>
        <family val="2"/>
      </rPr>
      <t>All sites</t>
    </r>
    <r>
      <rPr>
        <sz val="10"/>
        <rFont val="Cambria"/>
        <family val="2"/>
      </rPr>
      <t xml:space="preserve"> fully compliant monitoring plans seen to be in place, though at Dupplin the monitoring programme included some very intensive monitoring eg quarterly monitoring  of PAWS / ASNW and designated sites and biannual checks of cultural heritage features.  As the site had only recently entered certification and the management plan was written in May 2024 no deadlines for monitoring had yet been missed but the manager confirmed that it would be highly unlikely that monitoring at the levels written into the plan would actually be undertaken and it was agreed that it was inappropriate to the scale and intensity of management. Observation raised under 2.15.1a </t>
    </r>
  </si>
  <si>
    <t>Ref Obs 2024.4</t>
  </si>
  <si>
    <t>2.2.2</t>
  </si>
  <si>
    <t>7.5.1</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</si>
  <si>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</si>
  <si>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r>
      <rPr>
        <b/>
        <sz val="10"/>
        <rFont val="Cambria"/>
        <family val="2"/>
      </rPr>
      <t xml:space="preserve">All sites </t>
    </r>
    <r>
      <rPr>
        <sz val="10"/>
        <rFont val="Cambria"/>
        <family val="1"/>
      </rPr>
      <t xml:space="preserve">- confirmed by managers that this information would be made publicly available on request.  </t>
    </r>
  </si>
  <si>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</si>
  <si>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</si>
  <si>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r>
      <rPr>
        <b/>
        <sz val="11"/>
        <color indexed="8"/>
        <rFont val="Cambria"/>
        <family val="2"/>
      </rPr>
      <t xml:space="preserve">All sites  </t>
    </r>
    <r>
      <rPr>
        <sz val="11"/>
        <color indexed="8"/>
        <rFont val="Cambria"/>
        <family val="2"/>
      </rPr>
      <t>all management plans seen to be less than 10 years since last review; however The Forest Management Plan of Inwood (2018-2028) has been reviewed 2023. The new version from 2023 is not fully updated, leading to inconsistency in certain sections e.g. still planning activities which were already carried out.</t>
    </r>
    <r>
      <rPr>
        <b/>
        <sz val="11"/>
        <color indexed="8"/>
        <rFont val="Cambria"/>
        <family val="2"/>
      </rPr>
      <t>Observation raised</t>
    </r>
  </si>
  <si>
    <t>Obs 2023.3</t>
  </si>
  <si>
    <t>Consultation and co-operation</t>
  </si>
  <si>
    <t>2.3.1 a)</t>
  </si>
  <si>
    <t>4.1.1</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</si>
  <si>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</si>
  <si>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rPr>
        <b/>
        <sz val="10"/>
        <rFont val="Cambria"/>
        <family val="2"/>
      </rPr>
      <t xml:space="preserve">All sites </t>
    </r>
    <r>
      <rPr>
        <sz val="10"/>
        <rFont val="Cambria"/>
        <family val="2"/>
      </rPr>
      <t>- where live operations in place, signage seen to be in place and managers provided information regarding further consultation eg with affected neighbours eg private water supply at Auchingarrich which was affected by new road - the manager liaised with the neighbour and plans were amended to reflect.  Upper Sonachan: evidence seen of consultation with the Port Sonachan squirrel group for the 2017 felling coupe, as seen. For the plan revision scoping exercise, signs, posters and concept maps were placed on the entrance to the site. Stakeholder lists seen to be in place and management plan scoping documentation confirmed statutory consultation requirements fully met</t>
    </r>
  </si>
  <si>
    <t>2.3.1 b)</t>
  </si>
  <si>
    <t>4.1.2</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</si>
  <si>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</si>
  <si>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t xml:space="preserve">All sites - </t>
    </r>
    <r>
      <rPr>
        <sz val="10"/>
        <rFont val="Cambria"/>
        <family val="2"/>
      </rPr>
      <t>confirmed that statutory consultation process had been undertaken where required, with full cooperation noted</t>
    </r>
  </si>
  <si>
    <t>2.3.1 c)</t>
  </si>
  <si>
    <t>7.6.1 (general engagement in planning and monitoring processes) and 9.4.2 (HCV monitoring)]</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</si>
  <si>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</si>
  <si>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rPr>
        <b/>
        <sz val="10"/>
        <rFont val="Cambria"/>
        <family val="2"/>
      </rPr>
      <t>All sites -</t>
    </r>
    <r>
      <rPr>
        <sz val="10"/>
        <rFont val="Cambria"/>
        <family val="1"/>
      </rPr>
      <t xml:space="preserve"> in addition to statutory consultation, various other consultation was seen to have taken place eg informing neighbours in person prior to high impact operations, timber haulage Consultation Route consultations; also consultation with specialist organisations eg Upper Sonachan: evidence seen of consultation with the Port Sonachan squirrel group for the 2017 felling coupe. For the plan revision scoping exercise, signs, posters and concept maps were placed on the entrance to the site.</t>
    </r>
  </si>
  <si>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</si>
  <si>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</si>
  <si>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All sites; Communication primarily by email, with responses received similarly, as seen at audit; however other forms of consultation also undertaken as relevant eg use of  signs, posters and concept maps placed on the entrance to the site as part of Upper Sonachan management plan revision</t>
  </si>
  <si>
    <t>2.3.1 e)</t>
  </si>
  <si>
    <t>4.5.1</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</si>
  <si>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</si>
  <si>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r>
      <rPr>
        <b/>
        <sz val="10"/>
        <rFont val="Cambria"/>
        <family val="2"/>
      </rPr>
      <t xml:space="preserve">All sites </t>
    </r>
    <r>
      <rPr>
        <sz val="10"/>
        <rFont val="Cambria"/>
        <family val="2"/>
      </rPr>
      <t>- for the majority of sites no such issues were raised or requests made; however where this had occurred, evidence was provided of  manager response eg Upper Sonachan - evidence of liason with local red squirrel group prior to operations. Glenure - evidence seen of addition of permissive path through site to summit of Cairnsmore of Fleet, allowing a circular route to be taken when used with the existing core path. At the request of Dumfries and Galloway Council, Auchingarrich - roading plans amended following liaison with neighbour regarding water supply</t>
    </r>
  </si>
  <si>
    <t>2.3.1 f)</t>
  </si>
  <si>
    <t>4.1.3</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</si>
  <si>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</si>
  <si>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r>
      <rPr>
        <b/>
        <sz val="10"/>
        <rFont val="Cambria"/>
        <family val="2"/>
      </rPr>
      <t>All Sites:</t>
    </r>
    <r>
      <rPr>
        <sz val="10"/>
        <rFont val="Cambria"/>
        <family val="2"/>
      </rPr>
      <t xml:space="preserve"> comprehensive stakeholder lists and the LTFPs  subject to statutory consultation period.   Soil Association 30 day consultation exercise prior to audit. </t>
    </r>
  </si>
  <si>
    <t>2.3.2 a)</t>
  </si>
  <si>
    <t>6.8.3</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</si>
  <si>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</si>
  <si>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r>
      <rPr>
        <b/>
        <sz val="10"/>
        <rFont val="Cambria"/>
        <family val="2"/>
      </rPr>
      <t xml:space="preserve">All sites </t>
    </r>
    <r>
      <rPr>
        <sz val="10"/>
        <rFont val="Cambria"/>
        <family val="2"/>
      </rPr>
      <t>- managers interviewed showed very good knowledge of their neighbours, though in the majority of cases there was no woodland directly adjoining.  Brownhills and Strathwiggan: neighbouring sites managed by same FM - allowing coordination of restructuring at landscape level. Conaglen - although no adjacent woodland, the manager is an active member of the local deer management group</t>
    </r>
  </si>
  <si>
    <t>2.3.2 b)</t>
  </si>
  <si>
    <t>10.3.4</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</si>
  <si>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</si>
  <si>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r>
      <rPr>
        <b/>
        <sz val="10"/>
        <rFont val="Cambria"/>
        <family val="2"/>
      </rPr>
      <t>All sites</t>
    </r>
    <r>
      <rPr>
        <sz val="10"/>
        <rFont val="Cambria"/>
        <family val="1"/>
      </rPr>
      <t xml:space="preserve"> - no situations where invasive plant species management was required in cooperation with neighbours, but monitoring of invasives seen at all sites where present.  Membership of deer management groups seen eg at Conaglen and Dupplin and at many sites the stalker was also either stalking on neighbouring land or liaising with neighbours stalkers.</t>
    </r>
  </si>
  <si>
    <t>2.3.2 c)</t>
  </si>
  <si>
    <t>6.6.6</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</si>
  <si>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</si>
  <si>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r>
      <t xml:space="preserve">Glenure: evidence seen of FM's involvement in cross landscape efforts to control feral goat populations. Dupplin liaison with neighbours regarding SSSI management.  </t>
    </r>
    <r>
      <rPr>
        <b/>
        <sz val="10"/>
        <rFont val="Cambria"/>
        <family val="2"/>
      </rPr>
      <t>All other sites</t>
    </r>
    <r>
      <rPr>
        <sz val="10"/>
        <rFont val="Cambria"/>
        <family val="2"/>
      </rPr>
      <t xml:space="preserve"> - no such opportunities </t>
    </r>
  </si>
  <si>
    <t>Productive potential of the WMU</t>
  </si>
  <si>
    <t>2.4.1</t>
  </si>
  <si>
    <t>5.2.1</t>
  </si>
  <si>
    <t>2.4.1 The owner/manager shall plan and implement measures to maintain and/or enhance long-term soil and hydrological functions.
Verifiers: 
• Management planning documentation
• Field observation.</t>
  </si>
  <si>
    <r>
      <rPr>
        <b/>
        <sz val="10"/>
        <rFont val="Cambria"/>
        <family val="2"/>
      </rPr>
      <t xml:space="preserve">All sites - </t>
    </r>
    <r>
      <rPr>
        <sz val="10"/>
        <rFont val="Cambria"/>
        <family val="2"/>
      </rPr>
      <t xml:space="preserve">watercourses are marked on maps.  </t>
    </r>
    <r>
      <rPr>
        <sz val="10"/>
        <rFont val="Cambria"/>
        <family val="1"/>
      </rPr>
      <t xml:space="preserve">Keppochan East and Tullich:Following a diffuse pollution incident of public water works in Compt 5, 6,7 and 8 during harvesting operations in 2017/18, a water catchment area was established. Red posts define the boundary of the water catchment area. Scottish Water are consulted prior to ground preparation and efforts to protect water catchment in Compts 3, 5, 6, 7 and 8 during ground preparation and restocking and subsequent weevil spraying operations on restock sites (Compts 2, 4 and 8).  </t>
    </r>
    <r>
      <rPr>
        <b/>
        <sz val="10"/>
        <rFont val="Cambria"/>
        <family val="2"/>
      </rPr>
      <t>All other sites</t>
    </r>
    <r>
      <rPr>
        <sz val="10"/>
        <rFont val="Cambria"/>
        <family val="1"/>
      </rPr>
      <t xml:space="preserve"> - soil / water protection undertaken as standard when undertaking high impact operations, private water supplies identified and buffered, forest and water guidelines observed regarding buffering - all seen during site visits. </t>
    </r>
  </si>
  <si>
    <t>2.4.2 a)</t>
  </si>
  <si>
    <t>5.2.2</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</si>
  <si>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</si>
  <si>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r>
      <rPr>
        <b/>
        <sz val="10"/>
        <rFont val="Cambria"/>
        <family val="2"/>
      </rPr>
      <t>All sites -</t>
    </r>
    <r>
      <rPr>
        <sz val="10"/>
        <rFont val="Cambria"/>
        <family val="2"/>
      </rPr>
      <t xml:space="preserve"> Production planning demonstrates sustainable levels of harvesting maintained. Inventory / production forecast information within management planning documentation and AAC's calculated. No evidence of over cutting noted during document review or site visit</t>
    </r>
  </si>
  <si>
    <t>2.4.2 b)</t>
  </si>
  <si>
    <t>5.2.3</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</si>
  <si>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</si>
  <si>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All sites - no such activities. Production planning demonstrates sustainable levels of harvesting maintained. Inventory / production forecast information within management planning documentation and AAC's calculated.</t>
  </si>
  <si>
    <t>2.4.3</t>
  </si>
  <si>
    <t>5.2.4</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</si>
  <si>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</si>
  <si>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r>
      <rPr>
        <b/>
        <sz val="10"/>
        <rFont val="Cambria"/>
        <family val="2"/>
      </rPr>
      <t>All Sites</t>
    </r>
    <r>
      <rPr>
        <sz val="10"/>
        <rFont val="Cambria"/>
        <family val="2"/>
      </rPr>
      <t>: Forest managers confirmed no authorised NTFP harvesting other than venison as a by-product of deer control for crop protection.</t>
    </r>
  </si>
  <si>
    <t>2.4.4</t>
  </si>
  <si>
    <t>1.5.2</t>
  </si>
  <si>
    <t xml:space="preserve">2.4.4 Priority species shall not be harvested or controlled without the consent of the relevant statutory nature conservation and countryside agency.
Verifiers: 
• Discussion with the owner/manager
• Monitoring records
• Species inventories.
</t>
  </si>
  <si>
    <r>
      <rPr>
        <b/>
        <sz val="10"/>
        <rFont val="Cambria"/>
        <family val="2"/>
      </rPr>
      <t>All Sites:</t>
    </r>
    <r>
      <rPr>
        <sz val="10"/>
        <rFont val="Cambria"/>
        <family val="2"/>
      </rPr>
      <t xml:space="preserve"> Forest managers confirmed no authorised harvesting or control of priority species. None noted during document review or site visit</t>
    </r>
  </si>
  <si>
    <t>Assessment of environmental impacts</t>
  </si>
  <si>
    <t>2.5.1 a)</t>
  </si>
  <si>
    <t>6.2.1</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</si>
  <si>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</si>
  <si>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r>
      <rPr>
        <b/>
        <sz val="10"/>
        <rFont val="Cambria"/>
        <family val="2"/>
      </rPr>
      <t xml:space="preserve">All sites </t>
    </r>
    <r>
      <rPr>
        <sz val="10"/>
        <rFont val="Cambria"/>
        <family val="2"/>
      </rPr>
      <t xml:space="preserve">- Consideration of environmental impacts included in management planning, pre-harvest wildlife survey recently undertaken at Raera prior to significant operations.  Upper Sonachan: evidence of forest manager engaging with local residents prior to operations regarding red squirrels. The only site where new planting had been undertaken was Atholl - well planned, confirmed during site visit </t>
    </r>
  </si>
  <si>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</si>
  <si>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</si>
  <si>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r>
      <rPr>
        <b/>
        <sz val="10"/>
        <rFont val="Cambria"/>
        <family val="2"/>
      </rPr>
      <t xml:space="preserve">All sites </t>
    </r>
    <r>
      <rPr>
        <sz val="10"/>
        <rFont val="Cambria"/>
        <family val="2"/>
      </rPr>
      <t>- Management planning process included various assessments for landscape, habitats, species, archaeology which informed woodland plans to mitigate negative impacts.
Various examples seen during site visit eg Glenure  - Wildlife survey undertaken before harvesting. Inspected ASNW including standing deadwood remaining on sites. Three Bridges: Inspected contractor documentation regarding 2024 weevil spraying. Brownhills: water mitigation measures in form of wide buffer to prevent diffuse pollution into neighbouring micro hydro. Raera: clearfell inspected contractor instruction highlighting watercourses. Inspected log bridges over watercourse. Midgehope - various measures put in place at harvesting site to mitigate against diffuse pollution  - forwarder operator interviewed showed very good knowledge and had been responsible for installing catchpits and other measures.  Buccleuch - extraction routes planned to minimise damage, Eskdalemuir well managed harvesting site. New planting at Atholl - no EIA required by statutory authority</t>
    </r>
  </si>
  <si>
    <t>2.5.2</t>
  </si>
  <si>
    <t>6.7.2</t>
  </si>
  <si>
    <t xml:space="preserve">2.5.2 The impacts of woodland plans shall be considered at a landscape level, taking due account of the interaction with adjoining land and other nearby habitats.
Verifiers: 
• Management planning documentation
• Maps
• Discussion with the owner/manager.
</t>
  </si>
  <si>
    <r>
      <rPr>
        <b/>
        <sz val="10"/>
        <rFont val="Cambria"/>
        <family val="2"/>
      </rPr>
      <t>All sites</t>
    </r>
    <r>
      <rPr>
        <sz val="10"/>
        <rFont val="Cambria"/>
        <family val="2"/>
      </rPr>
      <t xml:space="preserve"> - Landscape assessments inform woodland planning, particularly in the context of restructuring even aged plantations, following landform and integrating open ground/ native broadleaf and riparian corridors eg Peel Wood: this is considered in section 4 of the Management plan where LISS, LTR, Open ground, buffer areas are planned considering SSSI site nearby the certified areas, neighbours water supply and particular birds species (e.g. Golden Eagle, Goshawk).</t>
    </r>
  </si>
  <si>
    <t>2.5.3 a)</t>
  </si>
  <si>
    <t>10.9.1</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</si>
  <si>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</si>
  <si>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All sites - plans include reference to natural hazards including invasives and fire. At Glenure, examples of collaborative working with neighbours and statutory bodies to management impacts of feral goats. Where invasive plant species present, these were seen to have been identified and are being monitored eg rhododendron at Conaglen. Giant Hogweed at Dupplin. Wind, bark beetle; grazing by wildlife in Cowdray Estate - monitoring of the impacted area; removal of fallen/attacked trees; use of tree shelters.</t>
  </si>
  <si>
    <t>2.5.3 b)</t>
  </si>
  <si>
    <t>10.9.2</t>
  </si>
  <si>
    <t>2.5.3 b) Planting and restructuring plans shall be designed to mitigate the risk of damage from natural hazards. 
Verifiers: 
• Management planning documentation
• Discussion with the owner/manager.</t>
  </si>
  <si>
    <r>
      <rPr>
        <b/>
        <sz val="10"/>
        <rFont val="Cambria"/>
        <family val="2"/>
      </rPr>
      <t xml:space="preserve">All sites - </t>
    </r>
    <r>
      <rPr>
        <sz val="10"/>
        <rFont val="Cambria"/>
        <family val="2"/>
      </rPr>
      <t>Management plans include restructuring of even aged compartments and integration of open ground, native broad leaf and riparian buffers, mitigating risk of damage. On a number of sites concern by forest managers over establishment of BLs due to browsing.  For example use of alder due to low palatability. Thinning is only undertaken where windthrow hazard allows. Wentwood: felling program taking into consideration the wind; diseases: gradually replacing the larch - more subject to fungi  and removed the ash (affected by dieback); risk of grazing by fallow dear and muntjac - tree shelters for broadleaves; grey squirrel - no damage yet, but considered for the future. A fire plan is designed for the whole management region and annually reviewed.</t>
    </r>
  </si>
  <si>
    <t>Woodland creation</t>
  </si>
  <si>
    <t>2.6.1</t>
  </si>
  <si>
    <t xml:space="preserve">
6.8.1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</si>
  <si>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</si>
  <si>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r>
      <rPr>
        <b/>
        <sz val="10"/>
        <rFont val="Cambria"/>
        <family val="2"/>
      </rPr>
      <t>All sites:</t>
    </r>
    <r>
      <rPr>
        <sz val="10"/>
        <rFont val="Cambria"/>
        <family val="2"/>
      </rPr>
      <t xml:space="preserve"> no new woodlands except at Atholl -  Struan Woodland Creation visited during site visit - seen to be well designed.  Planted areas include both commercial and non-commercial elements</t>
    </r>
  </si>
  <si>
    <t>Woodland restructuring</t>
  </si>
  <si>
    <t>2.7.1</t>
  </si>
  <si>
    <t>6.8.2</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</si>
  <si>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</si>
  <si>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t>Where relevant, management plans clearly show restructuring has been undertaken / is planned eg Keppochan East and Tullich: LTFP reports 47% of the forest area has been restructured since 2000. There are also plans to increase the area of native broadleaves to meet UKFS requirements, provide a buffer to sensitive areas and habitats, and to improve the forest landscape. Balinoe, Raera, Upper Sonachan, Three Bridges, Bovuy, Glengennet, Cassenvey, Glenloig, Ceann Reamhar, Brownhills, Strathwiggan, Glenure, Eskdalemuir, Auchingarrich, Tulloch, Glas Dhoire, Midgehope, Peel Wood: the focus of silvicultural management is to either commence or continue a programme of felling and restocking to enhance age and species diversity. Atholl, Conaglen, Buccleuch, Dupplin- estate woodlands with good structure, though at Dupplin there is an area of  semi mature SP which is going to be partly managed by clearcut silvicultural system and partly managed by CCF to improve structure</t>
  </si>
  <si>
    <t>Tree species selection</t>
  </si>
  <si>
    <t>2.8.1 a)</t>
  </si>
  <si>
    <t>10.2.1</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</si>
  <si>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</si>
  <si>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r>
      <rPr>
        <b/>
        <sz val="10"/>
        <rFont val="Cambria"/>
        <family val="2"/>
      </rPr>
      <t>All sites:</t>
    </r>
    <r>
      <rPr>
        <sz val="10"/>
        <rFont val="Cambria"/>
        <family val="2"/>
      </rPr>
      <t xml:space="preserve"> Species choice discussed with managers and all showed very good knowledge and justified species choice for next rotation where relevant. Increase in use of diverse conifer (NS, DF, SP) and MBL in restocked areas, particularly around features such as riparian zones, to increase habitat connectivity. Example seen in Upper Sonachan Compts 1-4, deer fenced for DF and BLs.Keppochan East and Tullich: LTFP reports 47% of the forest area has been restructured since 2000. There are also plans to increase the area of native broadleaves to meet UKFS requirements, provide a buffer to sensitive areas and habitats, and to improve the forest landscape. Wentwood: diversification of the property - from 60% norway spruce at the beginning in 2020 to approx 50% currently. Also increase the area of broadleaved by planting birch, alder, sessile oak - especially along rivers, at the edges etc</t>
    </r>
  </si>
  <si>
    <t>2.8.1 b)</t>
  </si>
  <si>
    <t>10.1.1</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</si>
  <si>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</si>
  <si>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t xml:space="preserve">All sites - the majority of regeneration is via restocking. This is undertaken as soon as possible after harvesting, with no prolonged fallow periods - confirmed during site visits eg Eskdalemuir ground prep was being undertaken almost immediately after harvesting had been completed at Cpts. 8,9 &amp; 15. Keppochan East and Tullich: Natural regeneration of Birch in Compt 30 and 31 (PAWS restoration site) is good. Glenure Cmpt 25: restored to NBLs after SS felling (proximity to power line makes management easier with non-intervention NBLs; not PAWS), planted but with adoption of vigourous willow and birch natural colonisation. </t>
  </si>
  <si>
    <t>2.8.1 c)</t>
  </si>
  <si>
    <t>10.2.2</t>
  </si>
  <si>
    <t xml:space="preserve">2.8.1 c) Native species shall be preferred to non-native. If non-native species are used it shall be shown that they will clearly outperform native species in meeting the owner’s objectives or in achieving long-term forest resilience. </t>
  </si>
  <si>
    <r>
      <rPr>
        <b/>
        <sz val="10"/>
        <rFont val="Cambria"/>
        <family val="2"/>
      </rPr>
      <t xml:space="preserve">All sites </t>
    </r>
    <r>
      <rPr>
        <sz val="10"/>
        <rFont val="Cambria"/>
        <family val="1"/>
      </rPr>
      <t>- primary objective of timber production means exotic conifer spp outperform native species and are used across the majority of the FMUs. NBL used to meet biodiversity and landscape objectives.</t>
    </r>
    <r>
      <rPr>
        <sz val="10"/>
        <rFont val="Cambria"/>
        <family val="2"/>
      </rPr>
      <t xml:space="preserve"> Wentwood some douglas fir planted instead of spruce to diversify the species composition and to meet the economic target of the owner. </t>
    </r>
  </si>
  <si>
    <t>Non-native species</t>
  </si>
  <si>
    <t>2.9.1 a)</t>
  </si>
  <si>
    <t>10.3.1</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</si>
  <si>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</si>
  <si>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r>
      <rPr>
        <b/>
        <sz val="10"/>
        <rFont val="Cambria"/>
        <family val="2"/>
      </rPr>
      <t>All sites:</t>
    </r>
    <r>
      <rPr>
        <sz val="10"/>
        <rFont val="Cambria"/>
        <family val="2"/>
      </rPr>
      <t xml:space="preserve"> The forest managers stated that other than tried and tested commercial conifer &amp; broadleaf species, no such introductions have been undertaken. None were identified during stakeholder consultation. Cowdray Estate: main species planted: Douglas fir, Quercus petraea, Abies fraseri; also smaller amounts of Carpinus betulus, Prunus padus, Sorbus torminalis, Sorbus aucuparia. None showing evidence of invasive impact within the FMU.</t>
    </r>
  </si>
  <si>
    <t>2.9.1 b)</t>
  </si>
  <si>
    <t>10.3.2</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</si>
  <si>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</si>
  <si>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r>
      <rPr>
        <b/>
        <sz val="10"/>
        <rFont val="Cambria"/>
        <family val="2"/>
      </rPr>
      <t>All sites</t>
    </r>
    <r>
      <rPr>
        <sz val="10"/>
        <rFont val="Cambria"/>
        <family val="1"/>
      </rPr>
      <t xml:space="preserve"> - no such introductions have been undertaken, though some eg rhododendron were introduced historically and are now subject to control</t>
    </r>
  </si>
  <si>
    <t>2.9.1 c)</t>
  </si>
  <si>
    <t>10.3.3</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</si>
  <si>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</si>
  <si>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r>
      <rPr>
        <b/>
        <sz val="10"/>
        <rFont val="Cambria"/>
        <family val="2"/>
      </rPr>
      <t>All sites</t>
    </r>
    <r>
      <rPr>
        <sz val="10"/>
        <rFont val="Cambria"/>
        <family val="1"/>
      </rPr>
      <t xml:space="preserve"> - no such introductions though on many sites invasive plant species eg rhododendron were already present and are subject to monitoring and control.  At Auchingarrich beavers have appeared on site. They are being closely monitored and the manager is liaising closely with NatureScot and the Scottish Beaver Trust</t>
    </r>
  </si>
  <si>
    <t>Silvicultural systems</t>
  </si>
  <si>
    <t>2.10.1 a)</t>
  </si>
  <si>
    <t>10.5.1</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</si>
  <si>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</si>
  <si>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r>
      <rPr>
        <b/>
        <sz val="10"/>
        <rFont val="Cambria"/>
        <family val="2"/>
      </rPr>
      <t xml:space="preserve">All sites </t>
    </r>
    <r>
      <rPr>
        <sz val="10"/>
        <rFont val="Cambria"/>
        <family val="1"/>
      </rPr>
      <t>- clear fell restock is the predominant silvicultural system, with LISS management of native broadleaf species. Thinning is undertaken where wind risk allows.  Some SP at Dupplin is managed on a mixture of clearcut and CCF systems.</t>
    </r>
  </si>
  <si>
    <t>2.10.1 b)</t>
  </si>
  <si>
    <t>10.5.2</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</si>
  <si>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</si>
  <si>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r>
      <rPr>
        <b/>
        <sz val="10"/>
        <rFont val="Cambria"/>
        <family val="2"/>
      </rPr>
      <t xml:space="preserve">All sites </t>
    </r>
    <r>
      <rPr>
        <sz val="10"/>
        <rFont val="Cambria"/>
        <family val="1"/>
      </rPr>
      <t>- clear fell restock is the predominant silvicultural system, with LISS management of native broadleaf species. Thinning is undertaken where wind risk allows.  Some SP at Dupplin is managed on a mixture of clearcut and CCF systems.</t>
    </r>
    <r>
      <rPr>
        <sz val="10"/>
        <rFont val="Cambria"/>
        <family val="2"/>
      </rPr>
      <t xml:space="preserve"> </t>
    </r>
  </si>
  <si>
    <t>2.10.2 a)</t>
  </si>
  <si>
    <t>10.5.3</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</si>
  <si>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</si>
  <si>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r>
      <rPr>
        <b/>
        <sz val="10"/>
        <rFont val="Cambria"/>
        <family val="2"/>
      </rPr>
      <t>All sites</t>
    </r>
    <r>
      <rPr>
        <sz val="10"/>
        <rFont val="Cambria"/>
        <family val="1"/>
      </rPr>
      <t xml:space="preserve"> - LISS systems in place in all semi natural woodland</t>
    </r>
  </si>
  <si>
    <t>2.10.2 b)</t>
  </si>
  <si>
    <t>10.5.4</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</si>
  <si>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</si>
  <si>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t xml:space="preserve">All sites - no such woodlands or felling E.g. Inwood: less than 2.5% in last 5 years. Planned: 7% for the next 5 year
Hartley Maudit : no felling, removal of dieback  ash, while maintaining the canopy cover. No changes foreseen in the next 5 years. Cowdray estate : 10 accres/year - 2.2% of the certified area is felled. </t>
  </si>
  <si>
    <t>Conservation</t>
  </si>
  <si>
    <t>2.11.1 a)</t>
  </si>
  <si>
    <t>6.5.1</t>
  </si>
  <si>
    <t>2.11.1 a) Management planning shall identify a minimum of 15% of the WMU where management for conservation and enhancement of biodiversity is the primary objective. 
Verifiers: 
• Management planning documentation including maps
• Field observation.</t>
  </si>
  <si>
    <r>
      <rPr>
        <b/>
        <sz val="10"/>
        <rFont val="Cambria"/>
        <family val="2"/>
      </rPr>
      <t>All sites</t>
    </r>
    <r>
      <rPr>
        <sz val="10"/>
        <rFont val="Cambria"/>
        <family val="1"/>
      </rPr>
      <t xml:space="preserve"> - confirmed that at least 15% is managed for conservation and enhancement of biodiversity - this is clearly indicated in management planning documentation. </t>
    </r>
  </si>
  <si>
    <t>2.11.1 b)</t>
  </si>
  <si>
    <t>6.5.2</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</si>
  <si>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</si>
  <si>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r>
      <rPr>
        <b/>
        <sz val="10"/>
        <rFont val="Cambria"/>
        <family val="2"/>
      </rPr>
      <t xml:space="preserve">All sites </t>
    </r>
    <r>
      <rPr>
        <sz val="10"/>
        <rFont val="Cambria"/>
        <family val="1"/>
      </rPr>
      <t>- confirmed that all of the above is included. Management plans include a breakdown of the various components</t>
    </r>
    <r>
      <rPr>
        <sz val="10"/>
        <rFont val="Cambria"/>
        <family val="2"/>
      </rPr>
      <t>. E.g. Inwood; Hartley Maudit: over 90% is managed for conservation and enhancement of biodiversity as the primary objective
Cowdray Estate: Minimum intervention areas, LTR and natural reserves: 298 ha; SSSI: 134 ha - altogether exceeding 15%</t>
    </r>
  </si>
  <si>
    <t>2.11.2 a)</t>
  </si>
  <si>
    <t>9.2.1</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</si>
  <si>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</si>
  <si>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r>
      <rPr>
        <b/>
        <sz val="10"/>
        <rFont val="Cambria"/>
        <family val="2"/>
      </rPr>
      <t xml:space="preserve">All sites </t>
    </r>
    <r>
      <rPr>
        <sz val="10"/>
        <rFont val="Cambria"/>
        <family val="1"/>
      </rPr>
      <t>- management plans include management strategies and actions to ensure the above eg Glenure  - All areas of ancient woodland within the estate are retained as natural reserve. PAWS area has been partially felled as part of an SPHN on larch and re-stocking is with naturally regenerating native broadleaves that made up the other part of the crop. NBL and open ground buffers around watercourses to be integrated during restructuring. Inspected ASNW remnants including standing deadwood remaining on sites. Keppochan East and Tullich: PAWS restoration carried out in Compt 31. PAWS assessment conducted on 26/6/24.</t>
    </r>
  </si>
  <si>
    <t>2.11.2 b)</t>
  </si>
  <si>
    <t>9.2.2</t>
  </si>
  <si>
    <t>2.11.2 b) Management strategies and actions shall be developed in consultation with statutory bodies, interested parties and experts. 
Verifiers: 
• Management planning documentation
• Discussion with the owner/manager
• Specialist surveys.</t>
  </si>
  <si>
    <r>
      <rPr>
        <b/>
        <sz val="10"/>
        <rFont val="Cambria"/>
        <family val="2"/>
      </rPr>
      <t xml:space="preserve">All sites </t>
    </r>
    <r>
      <rPr>
        <sz val="10"/>
        <rFont val="Cambria"/>
        <family val="2"/>
      </rPr>
      <t>- At audit evidence seen of consultation with statutory bodies and relevant experts during management plan scoping/ development/ review. Further consultation seen where required eg consultation with NatureScot regarding appropriate management of beavers at Auchingarrich</t>
    </r>
  </si>
  <si>
    <t>Protection</t>
  </si>
  <si>
    <t>2.12.1</t>
  </si>
  <si>
    <t>10.9.4</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</si>
  <si>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</si>
  <si>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r>
      <rPr>
        <b/>
        <sz val="10"/>
        <rFont val="Cambria"/>
        <family val="2"/>
      </rPr>
      <t xml:space="preserve">All sites </t>
    </r>
    <r>
      <rPr>
        <sz val="10"/>
        <rFont val="Cambria"/>
        <family val="1"/>
      </rPr>
      <t>- deer management plans in place, either as part of the management plan or as a stand-alone document,  with detail appropriate to level of threat</t>
    </r>
    <r>
      <rPr>
        <sz val="10"/>
        <rFont val="Cambria"/>
        <family val="2"/>
      </rPr>
      <t>. In Wentood a professional deer manager is appointed by the owner to manage the deer population</t>
    </r>
  </si>
  <si>
    <t>2.12.2</t>
  </si>
  <si>
    <t>10.9.3</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</si>
  <si>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</si>
  <si>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r>
      <rPr>
        <b/>
        <sz val="10"/>
        <rFont val="Cambria"/>
        <family val="2"/>
      </rPr>
      <t>All sites</t>
    </r>
    <r>
      <rPr>
        <sz val="10"/>
        <rFont val="Cambria"/>
        <family val="1"/>
      </rPr>
      <t xml:space="preserve"> - emergency response plans seen to be in place</t>
    </r>
    <r>
      <rPr>
        <sz val="10"/>
        <rFont val="Cambria"/>
        <family val="2"/>
      </rPr>
      <t>. Plan provided with the work instruction to the contractors</t>
    </r>
  </si>
  <si>
    <t>Conversion</t>
  </si>
  <si>
    <t>2.13.1 a)</t>
  </si>
  <si>
    <t>6.9.1</t>
  </si>
  <si>
    <t xml:space="preserve">2.13.1 a) Woodland identified in sections 4.1-4.3 shall not be converted to plantation or non-forested land. 
Verifiers: 
• No evidence of conversion
• Field observation
• Discussion with the owner/manager
• Management planning documentation.
</t>
  </si>
  <si>
    <r>
      <rPr>
        <b/>
        <sz val="10"/>
        <rFont val="Cambria"/>
        <family val="2"/>
      </rPr>
      <t>All sites</t>
    </r>
    <r>
      <rPr>
        <sz val="10"/>
        <rFont val="Cambria"/>
        <family val="1"/>
      </rPr>
      <t xml:space="preserve"> - no such conversion</t>
    </r>
    <r>
      <rPr>
        <sz val="10"/>
        <rFont val="Cambria"/>
        <family val="2"/>
      </rPr>
      <t xml:space="preserve"> reported or noted during document review, site visit or stakeholder consultation</t>
    </r>
  </si>
  <si>
    <t>2.13.1 b)</t>
  </si>
  <si>
    <t>6.10.1</t>
  </si>
  <si>
    <t xml:space="preserve">2.13.1 b) Areas converted from ancient and other semi-natural woodlands after 1994 shall not normally qualify for certification. </t>
  </si>
  <si>
    <t>2.13.2 a)</t>
  </si>
  <si>
    <t xml:space="preserve"> 6.9.2</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</si>
  <si>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</si>
  <si>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2.13.2 b)</t>
  </si>
  <si>
    <t xml:space="preserve"> 6.9.3</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</si>
  <si>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</si>
  <si>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2.13.3 a)</t>
  </si>
  <si>
    <t>6.9.4</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</si>
  <si>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</si>
  <si>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r>
      <rPr>
        <b/>
        <sz val="10"/>
        <rFont val="Cambria"/>
        <family val="2"/>
      </rPr>
      <t xml:space="preserve">All sites </t>
    </r>
    <r>
      <rPr>
        <sz val="10"/>
        <rFont val="Cambria"/>
        <family val="1"/>
      </rPr>
      <t>- no Christmas tree production</t>
    </r>
  </si>
  <si>
    <t>2.13.3 b)</t>
  </si>
  <si>
    <t>10.5.5</t>
  </si>
  <si>
    <t xml:space="preserve">2.13.3 b) Christmas trees shall be grown using traditional, non-intensive techniques. </t>
  </si>
  <si>
    <t>Implementation, amendment and revision of the plan</t>
  </si>
  <si>
    <t>2.14.1</t>
  </si>
  <si>
    <t>7.2.2</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</si>
  <si>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</si>
  <si>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r>
      <rPr>
        <b/>
        <sz val="10"/>
        <rFont val="Cambria"/>
        <family val="2"/>
      </rPr>
      <t>All sites</t>
    </r>
    <r>
      <rPr>
        <sz val="10"/>
        <rFont val="Cambria"/>
        <family val="1"/>
      </rPr>
      <t xml:space="preserve"> - no deviation from plans other than for reasons beyond the control of managers ie SPHN notices / catastrophic windblow.  Revisions to plans, including where required, forest plan amendments from statutory body, seen to reflect such changes </t>
    </r>
  </si>
  <si>
    <t>Monitoring</t>
  </si>
  <si>
    <t>2.15.1 a)</t>
  </si>
  <si>
    <t>8.1.1</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</si>
  <si>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</si>
  <si>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r>
      <t xml:space="preserve">At Dupplin the monitoring programme included some very intensive monitoring eg quarterly monitoring  of PAWS / ASNW and designated sites and biannual checks of cultural heritage features.  As the site had only recently entered certification and the management plan was written in May 2024 no deadlines for monitoring had yet been missed but the manager confirmed that it would be highly unlikely that monitoring at the levels written into the plan would actually be undertaken and it was agreed that it was inappropriate to the scale and intensity of management.  </t>
    </r>
    <r>
      <rPr>
        <b/>
        <sz val="10"/>
        <color indexed="8"/>
        <rFont val="Cambria"/>
        <family val="2"/>
      </rPr>
      <t>Observation raised</t>
    </r>
    <r>
      <rPr>
        <sz val="10"/>
        <color indexed="8"/>
        <rFont val="Cambria"/>
        <family val="2"/>
      </rPr>
      <t xml:space="preserve"> </t>
    </r>
    <r>
      <rPr>
        <b/>
        <sz val="10"/>
        <color indexed="8"/>
        <rFont val="Cambria"/>
        <family val="2"/>
      </rPr>
      <t xml:space="preserve">All other sites </t>
    </r>
    <r>
      <rPr>
        <sz val="10"/>
        <color indexed="8"/>
        <rFont val="Cambria"/>
        <family val="2"/>
      </rPr>
      <t>appropriate monitoring plans seen to be in place and being implemented</t>
    </r>
  </si>
  <si>
    <t>Obs 2024.4</t>
  </si>
  <si>
    <t>2.15.1 b)</t>
  </si>
  <si>
    <t>8.1.2</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</si>
  <si>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</si>
  <si>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All sites - monitoring plans confirmed to be in place and forming part of the management planning documentation, either within the main plan or the UKWAS appendix</t>
  </si>
  <si>
    <t>2.15.1 c)</t>
  </si>
  <si>
    <r>
      <t xml:space="preserve"> 8.1.3 </t>
    </r>
    <r>
      <rPr>
        <sz val="10"/>
        <rFont val="Cambria"/>
        <family val="1"/>
      </rPr>
      <t xml:space="preserve">(implementation of policies and objectives and achievement of verifiable targets, and implementation of woodland operations) and  </t>
    </r>
    <r>
      <rPr>
        <b/>
        <sz val="10"/>
        <rFont val="Cambria"/>
        <family val="1"/>
      </rPr>
      <t>8.2.1</t>
    </r>
    <r>
      <rPr>
        <sz val="10"/>
        <rFont val="Cambria"/>
        <family val="1"/>
      </rPr>
      <t xml:space="preserve"> (social impacts, environmental impacts, and changes in environmental condition)</t>
    </r>
  </si>
  <si>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</si>
  <si>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r>
      <rPr>
        <b/>
        <sz val="10"/>
        <rFont val="Cambria"/>
        <family val="2"/>
      </rPr>
      <t xml:space="preserve">All sites </t>
    </r>
    <r>
      <rPr>
        <sz val="10"/>
        <rFont val="Cambria"/>
        <family val="1"/>
      </rPr>
      <t xml:space="preserve">- monitoring plans ( and redundant materials plans regarding waste), including all of the above, seen to be in place.  Monitoring records also seen, including the Annual Management Summaries which are submitted to the Certification Manager on an annual basis. </t>
    </r>
  </si>
  <si>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</si>
  <si>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</si>
  <si>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r>
      <rPr>
        <b/>
        <sz val="10"/>
        <rFont val="Cambria"/>
        <family val="2"/>
      </rPr>
      <t xml:space="preserve">All sites </t>
    </r>
    <r>
      <rPr>
        <sz val="10"/>
        <rFont val="Cambria"/>
        <family val="1"/>
      </rPr>
      <t>- fully addressed, where present, in monitoring plans and reported as part of Annual Management Summary exercise</t>
    </r>
  </si>
  <si>
    <t xml:space="preserve">2.15.2 </t>
  </si>
  <si>
    <r>
      <t xml:space="preserve">8.3.1 </t>
    </r>
    <r>
      <rPr>
        <sz val="10"/>
        <rFont val="Cambria"/>
        <family val="1"/>
      </rPr>
      <t xml:space="preserve">(general monitoring) and </t>
    </r>
    <r>
      <rPr>
        <b/>
        <sz val="10"/>
        <rFont val="Cambria"/>
        <family val="1"/>
      </rPr>
      <t>9.4.3</t>
    </r>
    <r>
      <rPr>
        <sz val="10"/>
        <rFont val="Cambria"/>
        <family val="1"/>
      </rPr>
      <t xml:space="preserve"> (HCV monitoring)</t>
    </r>
  </si>
  <si>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</si>
  <si>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r>
      <rPr>
        <b/>
        <sz val="10"/>
        <rFont val="Cambria"/>
        <family val="2"/>
      </rPr>
      <t xml:space="preserve">All sites </t>
    </r>
    <r>
      <rPr>
        <sz val="10"/>
        <rFont val="Cambria"/>
        <family val="1"/>
      </rPr>
      <t>- managers confirmed that findings were taken into account and where management plans had recently been reviewed, this was confirmed to have been undertaken eg Buccleuch.  Various examples seen eg management of beavers at Auchingarrich is being informed by previous monitoring. At Conaglen 'Appendix 8 Record sheet' was seen during audit, providing monitoring findings going as far back as 2005, informing current management</t>
    </r>
  </si>
  <si>
    <t>2.15.3</t>
  </si>
  <si>
    <t xml:space="preserve">
8.4.1</t>
  </si>
  <si>
    <t>2.15.3 Monitoring findings, or summaries thereof, shall be made publicly available upon request.
Verfiers: 
• Written or verbal evidence of responses to requests.</t>
  </si>
  <si>
    <r>
      <rPr>
        <b/>
        <sz val="10"/>
        <rFont val="Cambria"/>
        <family val="2"/>
      </rPr>
      <t>All sites:</t>
    </r>
    <r>
      <rPr>
        <sz val="10"/>
        <rFont val="Cambria"/>
        <family val="2"/>
      </rPr>
      <t xml:space="preserve"> managers confirmed monitoring findings would be made available upon request.</t>
    </r>
  </si>
  <si>
    <t>Woodland operations</t>
  </si>
  <si>
    <t>General</t>
  </si>
  <si>
    <t>3.1.1</t>
  </si>
  <si>
    <t>10.10.1</t>
  </si>
  <si>
    <t>3.1.1 Woodland operations shall conform to forestry best practice guidance. 
Verifiers: 
• Field observation
• Discussion with the owner/manager and workers
• Monitoring and internal audit records.</t>
  </si>
  <si>
    <r>
      <rPr>
        <b/>
        <sz val="10"/>
        <rFont val="Cambria"/>
        <family val="2"/>
      </rPr>
      <t xml:space="preserve">All sites </t>
    </r>
    <r>
      <rPr>
        <sz val="10"/>
        <rFont val="Cambria"/>
        <family val="1"/>
      </rPr>
      <t xml:space="preserve">- managers showed good knowledge of requirements and documentation to aid such management eg pre-operational environmental checks, pre-commencement information exchange seen to be in place. No adverse issues noted during site visits and operators interviewed at live operational sites showed very good knowledge of requirements eg forwarder operator interviewed at Midgehope showed extremely good knowledge of diffuse pollution prevention.  Other examples include </t>
    </r>
    <r>
      <rPr>
        <sz val="10"/>
        <rFont val="Cambria"/>
        <family val="2"/>
      </rPr>
      <t>Keppochan East and Tullich: adhere to Forest and Water Guidelines. Raera: Site visit to active harvesting site showed that best practice was being followed, including threshold signs, timber stacks, extraction routes, safety procedures, environmental protections. Atholl - harvester and forwarder operator interviewed showed very good knowledge</t>
    </r>
  </si>
  <si>
    <t>3.1.2</t>
  </si>
  <si>
    <r>
      <t>6.7.1</t>
    </r>
    <r>
      <rPr>
        <sz val="10"/>
        <rFont val="Cambria"/>
        <family val="1"/>
      </rPr>
      <t xml:space="preserve"> (protect water courses, water bodies and riparian zones) and</t>
    </r>
    <r>
      <rPr>
        <b/>
        <sz val="10"/>
        <rFont val="Cambria"/>
        <family val="1"/>
      </rPr>
      <t xml:space="preserve"> 10.10.2</t>
    </r>
    <r>
      <rPr>
        <sz val="10"/>
        <rFont val="Cambria"/>
        <family val="1"/>
      </rPr>
      <t xml:space="preserve"> (manage infrastructural development, transport activities and silviculture so that water resources and soils are protected)</t>
    </r>
  </si>
  <si>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</si>
  <si>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r>
      <rPr>
        <b/>
        <sz val="10"/>
        <rFont val="Cambria"/>
        <family val="2"/>
      </rPr>
      <t>All sites</t>
    </r>
    <r>
      <rPr>
        <sz val="10"/>
        <rFont val="Cambria"/>
        <family val="1"/>
      </rPr>
      <t xml:space="preserve"> : Felling permissions and associated amendments seen; also planning permission for road at Auchingarrich</t>
    </r>
    <r>
      <rPr>
        <sz val="10"/>
        <rFont val="Cambria"/>
        <family val="2"/>
      </rPr>
      <t xml:space="preserve">. Contractor site packs included all relevant information and operators interviewed showed good knowledge of requirements  </t>
    </r>
  </si>
  <si>
    <t>3.1.3</t>
  </si>
  <si>
    <t>10.10.3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</si>
  <si>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</si>
  <si>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r>
      <rPr>
        <b/>
        <sz val="10"/>
        <rFont val="Cambria"/>
        <family val="2"/>
      </rPr>
      <t>All sites</t>
    </r>
    <r>
      <rPr>
        <sz val="10"/>
        <rFont val="Cambria"/>
        <family val="1"/>
      </rPr>
      <t xml:space="preserve"> Records of pre-commencement seen for a wide range of operations. Harvester and/or  forwarder operators interviewed at a number of live sites eg Raera, Eskdalemuir, Buccleuch, Atholl, Midgehope, showed strong understanding /knowledge,  eg indicating wet areas where machinery access was prohibited.  Ceann Reamhar: excavator operator interviewed showed strong knowledge. Peel wood - examples of information provided included Wildlife Ecology assessment done on 11.06.2024 by Tilhill ecologist. Seen toolbox talk  given to the contracted operators: TT37 for breeding bird e.g. Golden Egle, TT14 red Squirrel; TT36 Badger.</t>
    </r>
    <r>
      <rPr>
        <sz val="10"/>
        <rFont val="Cambria"/>
        <family val="2"/>
      </rPr>
      <t xml:space="preserve"> Cowdray Estate: e.g. preharvesting checklist and site safety paperwork dated 29.05.2024 for Oakreads, Greenhill, Newlands and Parkgate Rough - are provided to workers on site.</t>
    </r>
  </si>
  <si>
    <t>3.1.4</t>
  </si>
  <si>
    <t>9.3.10</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</si>
  <si>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</si>
  <si>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r>
      <rPr>
        <b/>
        <sz val="10"/>
        <rFont val="Cambria"/>
        <family val="2"/>
      </rPr>
      <t>All sites:</t>
    </r>
    <r>
      <rPr>
        <sz val="10"/>
        <rFont val="Cambria"/>
        <family val="2"/>
      </rPr>
      <t xml:space="preserve"> constraints maps seen and both managers and operators interviewed showed very good knowledge as to appropriate action to take should such an issue occur.  In Bovuy there is the possibility that White Tailed Sea Eagles to nest in/near operational sites, so managers and operators are particularly aware of this and could give examples of where work had ceased until the young had fledged. </t>
    </r>
  </si>
  <si>
    <t>Harvest operations</t>
  </si>
  <si>
    <t>3.2.1 a)</t>
  </si>
  <si>
    <t>10.11.1</t>
  </si>
  <si>
    <t>3.2.1 a) Timber and non-timber woodland products (NTWPs) shall be harvested efficiently and with minimum loss or damage to environmental values. 
Verifiers: • Field observation
• Discussion with the owner/manager.</t>
  </si>
  <si>
    <t xml:space="preserve">All sites - all live / recently completed harvesting sites visited were tidy and appeared to have been well planned and executed with no noticeable loss or damage. </t>
  </si>
  <si>
    <t>3.2.1 b)</t>
  </si>
  <si>
    <t>10.11.2</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</si>
  <si>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</si>
  <si>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r>
      <rPr>
        <b/>
        <sz val="10"/>
        <rFont val="Cambria"/>
        <family val="2"/>
      </rPr>
      <t>All sites -</t>
    </r>
    <r>
      <rPr>
        <sz val="10"/>
        <rFont val="Cambria"/>
        <family val="2"/>
      </rPr>
      <t xml:space="preserve"> no such damage noted, though at Raera, Cmpt 64/65 harvesting site, on a wet site in wet weather, drains and their silt traps were running at close to capacity. Close monitoring and maintenance required to avoid potential non-compliance. See OBS raised under 3.7.1</t>
    </r>
  </si>
  <si>
    <t>3.2.2</t>
  </si>
  <si>
    <r>
      <t xml:space="preserve">8.5.1; </t>
    </r>
    <r>
      <rPr>
        <sz val="10"/>
        <rFont val="Cambria"/>
        <family val="1"/>
      </rPr>
      <t xml:space="preserve">see also </t>
    </r>
    <r>
      <rPr>
        <b/>
        <sz val="10"/>
        <rFont val="Cambria"/>
        <family val="1"/>
      </rPr>
      <t xml:space="preserve">
8.5.2 </t>
    </r>
    <r>
      <rPr>
        <sz val="10"/>
        <rFont val="Cambria"/>
        <family val="1"/>
      </rPr>
      <t>and</t>
    </r>
    <r>
      <rPr>
        <b/>
        <sz val="10"/>
        <rFont val="Cambria"/>
        <family val="1"/>
      </rPr>
      <t xml:space="preserve"> 
8.5.3</t>
    </r>
  </si>
  <si>
    <t>3.2.2 Harvesting and sales documentation shall enable all timber and non-timber woodland products (NTWPs) that are to be supplied as certified to be traced back to the woodland of origin.
Verifiers: 
• Harvesting output records
• Contract documents
• Sales documentation.</t>
  </si>
  <si>
    <r>
      <rPr>
        <b/>
        <sz val="10"/>
        <rFont val="Cambria"/>
        <family val="2"/>
      </rPr>
      <t xml:space="preserve">All sites </t>
    </r>
    <r>
      <rPr>
        <sz val="10"/>
        <rFont val="Cambria"/>
        <family val="2"/>
      </rPr>
      <t xml:space="preserve">Where harvesting had been undertaken in the past year / live harvesting where sales documentation had been generated, sales documentation was inspected and seen to include required information. The following invoices were sample and found to be correct:
Balinoe: 260222 dated 28/01/2023; 274430 dated 31/03/24; 267525 dated 03/12/23. Raera: 275334 dated 14/04/24; 276715 dated 05/05/24; 272584 dated 03/03/2024. Cassenvey: 1033876 dated 23/04/24; 1026233 dated 24/04/24; 276367 dated 28/04/24. Eskdalemuir dated 5/8/24, Buccleuch sales invoice 31/3/24, Tulloch Wood SBI 74/278965 dated 9/6/24 and 74/279427 dated 16/6/24, Atholl Invoice BCT02926 dated 30/6/24, Invoice BCT03100 dated 31/7/24, Auchingarrich SBI 75/281844 dated 21/7/24, SBI 75/281390 dated 14/7/24
Cowdray Estate: Invoice 774/274318 from 24.03.2024 Self-billing invoice by Tilhill. Contract no 6170075, correct claim FSC 100% and code SA-FM/COC-004552: 73.74 Tones chipwood </t>
    </r>
  </si>
  <si>
    <t>3.2.3</t>
  </si>
  <si>
    <t>10.11.3</t>
  </si>
  <si>
    <t xml:space="preserve">3.2.3 Whole tree harvesting or stump removal shall be practised only where there is demonstrable management benefit, and where a full consideration of impacts shows that there are not likely to be any significant negative effects.
Verfiers: 
• Discussion with the owner/manager demonstrates awareness that impacts have been considered
• Documented appraisal.
</t>
  </si>
  <si>
    <r>
      <rPr>
        <b/>
        <sz val="10"/>
        <rFont val="Cambria"/>
        <family val="2"/>
      </rPr>
      <t>All sites</t>
    </r>
    <r>
      <rPr>
        <sz val="10"/>
        <rFont val="Cambria"/>
        <family val="1"/>
      </rPr>
      <t xml:space="preserve"> - no whole tree harvesting or stump removal undertaken</t>
    </r>
  </si>
  <si>
    <t>3.2.4</t>
  </si>
  <si>
    <t>10.11.4</t>
  </si>
  <si>
    <t xml:space="preserve">3.2.4 Lop and top shall be burnt only where there is demonstrable management benefit, and where a full consideration of impacts shows that there are not likely to be any significant negative effects.
Verfiers:
• Discussion with the owner/manager demonstrates awareness that impacts have been considered
• Evidence of registration of exempt activity
• Documented appraisal.
</t>
  </si>
  <si>
    <r>
      <rPr>
        <b/>
        <sz val="10"/>
        <rFont val="Cambria"/>
        <family val="2"/>
      </rPr>
      <t xml:space="preserve">All sites </t>
    </r>
    <r>
      <rPr>
        <sz val="10"/>
        <rFont val="Cambria"/>
        <family val="1"/>
      </rPr>
      <t>- no burning of lop and top</t>
    </r>
    <r>
      <rPr>
        <sz val="10"/>
        <rFont val="Cambria"/>
        <family val="2"/>
      </rPr>
      <t>. Cowdray Estate: burning of small quantities of branches/lops and tops of coniferous attacked by Ips spp., under strict control is taken into consideration. This will avoid use of chemicals.</t>
    </r>
  </si>
  <si>
    <t>Forest roads and associated infrastructure</t>
  </si>
  <si>
    <t>3.3.1</t>
  </si>
  <si>
    <t>10.10.4</t>
  </si>
  <si>
    <t xml:space="preserve">3.3.1 All necessary consents shall be obtained for construction, extension and upgrades of:
• Forest roads
• Mineral extraction sites
• Other infrastructure.
Verifiers: 
• Records of consents
• Environmental assessment where required.
</t>
  </si>
  <si>
    <r>
      <t xml:space="preserve">Ceann Reamhar: Permissions seen for blasting undertaken in 2024. Balinoe: Cmpt 2028, consents seen for road construction in 2023. Auchingarrich planning consent for road construction seen.  </t>
    </r>
    <r>
      <rPr>
        <b/>
        <sz val="10"/>
        <rFont val="Cambria"/>
        <family val="2"/>
      </rPr>
      <t xml:space="preserve">All other sites - </t>
    </r>
    <r>
      <rPr>
        <sz val="10"/>
        <rFont val="Cambria"/>
        <family val="2"/>
      </rPr>
      <t>no new roads of other infrastructure</t>
    </r>
  </si>
  <si>
    <t>3.3.2</t>
  </si>
  <si>
    <t>10.10.5</t>
  </si>
  <si>
    <t xml:space="preserve">3.3.2 Roads and timber extraction tracks, visitor access infrastructure and associated drainage shall be designed, created, used and maintained in a manner that minimises their environmental impact.
Verfiers: 
• Documented plans for the design and creation of permanent roads and tracks
• Control systems for the creation and use of temporary tracks and extraction routes
• Field observation
• Documented maintenance plans.
</t>
  </si>
  <si>
    <r>
      <rPr>
        <b/>
        <sz val="10"/>
        <rFont val="Cambria"/>
        <family val="2"/>
      </rPr>
      <t>All sites</t>
    </r>
    <r>
      <rPr>
        <sz val="10"/>
        <rFont val="Cambria"/>
        <family val="1"/>
      </rPr>
      <t xml:space="preserve"> - all such infrastructure seen to be well designed and maintained - no issues noted during document review, site visit or stakeholder consultation</t>
    </r>
  </si>
  <si>
    <t>Pesticides, biological control agents and fertilisers</t>
  </si>
  <si>
    <t>3.4.1 a)</t>
  </si>
  <si>
    <r>
      <t xml:space="preserve">10.6.1 </t>
    </r>
    <r>
      <rPr>
        <sz val="10"/>
        <rFont val="Cambria"/>
        <family val="1"/>
      </rPr>
      <t xml:space="preserve">(fertilisers) and </t>
    </r>
    <r>
      <rPr>
        <b/>
        <sz val="10"/>
        <rFont val="Cambria"/>
        <family val="1"/>
      </rPr>
      <t xml:space="preserve">
10.7.1 </t>
    </r>
    <r>
      <rPr>
        <sz val="10"/>
        <rFont val="Cambria"/>
        <family val="1"/>
      </rPr>
      <t>(pesticides)</t>
    </r>
  </si>
  <si>
    <t xml:space="preserve">3.4.1 a) The use of pesticides and fertilisers shall be avoided where practicable. 
Verifiers: 
• Discussion with the owner/manager
• Pesticide policy or position statement.
</t>
  </si>
  <si>
    <r>
      <rPr>
        <b/>
        <sz val="10"/>
        <rFont val="Cambria"/>
        <family val="2"/>
      </rPr>
      <t>All sites:</t>
    </r>
    <r>
      <rPr>
        <sz val="10"/>
        <rFont val="Cambria"/>
        <family val="2"/>
      </rPr>
      <t xml:space="preserve">  Integrated Pest Management Strategy seen to be in place and a number of chemical decision recording sheets seen, confirming that non-chemical methods are used where feasible. Managers interviewed showed good awareness of requirements. Wentwood: mechanical weed control instead of chemical in certain regenerated areas. Cowdray: removal of trees impacted by Ips spp. to control spread of insects; pheromone traps also used. </t>
    </r>
  </si>
  <si>
    <t>3.4.1 b)</t>
  </si>
  <si>
    <r>
      <t>10.6.2</t>
    </r>
    <r>
      <rPr>
        <sz val="10"/>
        <rFont val="Cambria"/>
        <family val="1"/>
      </rPr>
      <t xml:space="preserve"> (fertilisers), 
</t>
    </r>
    <r>
      <rPr>
        <b/>
        <sz val="10"/>
        <rFont val="Cambria"/>
        <family val="1"/>
      </rPr>
      <t>10.7.2</t>
    </r>
    <r>
      <rPr>
        <sz val="10"/>
        <rFont val="Cambria"/>
        <family val="1"/>
      </rPr>
      <t xml:space="preserve"> (pesticides) and 
</t>
    </r>
    <r>
      <rPr>
        <b/>
        <sz val="10"/>
        <rFont val="Cambria"/>
        <family val="1"/>
      </rPr>
      <t>10.8.1</t>
    </r>
    <r>
      <rPr>
        <sz val="10"/>
        <rFont val="Cambria"/>
        <family val="1"/>
      </rPr>
      <t xml:space="preserve"> (biological control agents)]</t>
    </r>
  </si>
  <si>
    <t>3.4.1 b) The use of pesticides, biological control agents and fertilisers shall be minimised. 
Verifiers: 
• Discussion with the owner/manager
• Pesticide policy or position statement.</t>
  </si>
  <si>
    <r>
      <rPr>
        <b/>
        <sz val="10"/>
        <rFont val="Cambria"/>
        <family val="2"/>
      </rPr>
      <t>All sites:</t>
    </r>
    <r>
      <rPr>
        <sz val="10"/>
        <rFont val="Cambria"/>
        <family val="2"/>
      </rPr>
      <t xml:space="preserve">  Integrated Pest Management Strategy seen to be in place and a number of chemical decision recording sheets seen, confirming that non-chemical methods are used where feasible. Very little fertiliser use -  Balinoe Cmpt 12, SS planted on skeletal soils, use of fertiliser at planting to provide boost to growth in face of weevil damage.  A number of restock areas were visited during audit and weed control discussed eg at Three Bridges an area restocked with broadleaves two years previously was visited and weed control discussed  - mechanical weeding used as a first approach on rushes, to ensure use of a follow up herbicide spray could be minimised.</t>
    </r>
  </si>
  <si>
    <t>3.4.1 c)</t>
  </si>
  <si>
    <r>
      <rPr>
        <b/>
        <sz val="10"/>
        <rFont val="Cambria"/>
        <family val="1"/>
      </rPr>
      <t>10.7.3</t>
    </r>
    <r>
      <rPr>
        <sz val="10"/>
        <rFont val="Cambria"/>
        <family val="1"/>
      </rPr>
      <t xml:space="preserve"> (pesticides) and 
</t>
    </r>
    <r>
      <rPr>
        <b/>
        <sz val="10"/>
        <rFont val="Cambria"/>
        <family val="1"/>
      </rPr>
      <t>10.8.2</t>
    </r>
    <r>
      <rPr>
        <sz val="10"/>
        <rFont val="Cambria"/>
        <family val="1"/>
      </rPr>
      <t xml:space="preserve"> (biological control agents)</t>
    </r>
  </si>
  <si>
    <t>3.4.1 c) Damage to environmental values from pesticide and biological control agent use shall be avoided, mitigated and/or repaired, and steps shall be taken to avoid recurrence. 
Verifiers: 
• Discussion with the owner/manager
• Pesticide policy or position statement.</t>
  </si>
  <si>
    <r>
      <rPr>
        <b/>
        <sz val="10"/>
        <rFont val="Cambria"/>
        <family val="2"/>
      </rPr>
      <t xml:space="preserve">All sites  </t>
    </r>
    <r>
      <rPr>
        <sz val="10"/>
        <rFont val="Cambria"/>
        <family val="1"/>
      </rPr>
      <t>- Integrated Pest Management Strategy and production of ESRAs discussed with FMs at site where spraying had recently happened, or was soon to happen, who showed excellent knowledge of requirements. ESRAs seen to be in place for all chemicals used and other documentation also seen to be in place  eg at Three Bridges, COSHH assessments seen for spraying in April 2024, along with daily risk assessments, pre-comms checks noted in site diaries, evidence of relvant PPE checks. Keppochan East and Tullich: Fertiliser and spraying against weevil avoided in water catchment zone. No damage to environmental values noted at any sites visited</t>
    </r>
  </si>
  <si>
    <t>3.4.2 a)</t>
  </si>
  <si>
    <r>
      <rPr>
        <b/>
        <sz val="10"/>
        <rFont val="Cambria"/>
        <family val="1"/>
      </rPr>
      <t>10.7.4</t>
    </r>
    <r>
      <rPr>
        <sz val="10"/>
        <rFont val="Cambria"/>
        <family val="1"/>
      </rPr>
      <t xml:space="preserve"> (pesticides) and 
</t>
    </r>
    <r>
      <rPr>
        <b/>
        <sz val="10"/>
        <rFont val="Cambria"/>
        <family val="1"/>
      </rPr>
      <t>10.8.3</t>
    </r>
    <r>
      <rPr>
        <sz val="10"/>
        <rFont val="Cambria"/>
        <family val="1"/>
      </rPr>
      <t xml:space="preserve"> (biological control agents)</t>
    </r>
  </si>
  <si>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</si>
  <si>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r>
      <rPr>
        <b/>
        <sz val="10"/>
        <rFont val="Cambria"/>
        <family val="2"/>
      </rPr>
      <t>All sites</t>
    </r>
    <r>
      <rPr>
        <sz val="10"/>
        <rFont val="Cambria"/>
        <family val="2"/>
      </rPr>
      <t xml:space="preserve"> - Integrated Pest Management Strategy seen. Managers interviewed all showed good knowledge eg at Brownhills, site preparation following felling, where FMs showed good knowledge of managing site prep to manage weevil damage potential.</t>
    </r>
  </si>
  <si>
    <t>3.4.2 b)</t>
  </si>
  <si>
    <t>10.7.5</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</si>
  <si>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</si>
  <si>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r>
      <rPr>
        <b/>
        <sz val="10"/>
        <rFont val="Cambria"/>
        <family val="2"/>
      </rPr>
      <t>All sites</t>
    </r>
    <r>
      <rPr>
        <sz val="10"/>
        <rFont val="Cambria"/>
        <family val="2"/>
      </rPr>
      <t>: Integrated Pest Management Strategies (IPMS) specify minimal or no use.</t>
    </r>
  </si>
  <si>
    <t>3.4.2 c)</t>
  </si>
  <si>
    <r>
      <rPr>
        <b/>
        <sz val="10"/>
        <rFont val="Cambria"/>
        <family val="1"/>
      </rPr>
      <t>10.7.6</t>
    </r>
    <r>
      <rPr>
        <sz val="10"/>
        <rFont val="Cambria"/>
        <family val="1"/>
      </rPr>
      <t xml:space="preserve"> (pesticides) and 
</t>
    </r>
    <r>
      <rPr>
        <b/>
        <sz val="10"/>
        <rFont val="Cambria"/>
        <family val="1"/>
      </rPr>
      <t>10.8.4</t>
    </r>
    <r>
      <rPr>
        <sz val="10"/>
        <rFont val="Cambria"/>
        <family val="1"/>
      </rPr>
      <t xml:space="preserve"> (biological control agents)] </t>
    </r>
  </si>
  <si>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</si>
  <si>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r>
      <t xml:space="preserve">All sites </t>
    </r>
    <r>
      <rPr>
        <sz val="10"/>
        <rFont val="Cambria"/>
        <family val="2"/>
      </rPr>
      <t>this is specified in the IPMS.  No use of biological control agents</t>
    </r>
  </si>
  <si>
    <t>3.4.2 d)</t>
  </si>
  <si>
    <r>
      <t xml:space="preserve">10.7.7 </t>
    </r>
    <r>
      <rPr>
        <sz val="10"/>
        <rFont val="Cambria"/>
        <family val="1"/>
      </rPr>
      <t>(pesticides) and</t>
    </r>
    <r>
      <rPr>
        <b/>
        <sz val="10"/>
        <rFont val="Cambria"/>
        <family val="1"/>
      </rPr>
      <t xml:space="preserve"> 
10.8.5</t>
    </r>
    <r>
      <rPr>
        <sz val="10"/>
        <rFont val="Cambria"/>
        <family val="1"/>
      </rPr>
      <t xml:space="preserve"> (biological control agents)</t>
    </r>
  </si>
  <si>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</si>
  <si>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r>
      <t xml:space="preserve">All sites - </t>
    </r>
    <r>
      <rPr>
        <sz val="10"/>
        <rFont val="Cambria"/>
        <family val="2"/>
      </rPr>
      <t>usage records are provided to Tilhill Certification Manager on an annual basis and are held centrally, indefinitely. This information was also confirmed to be held at site level, and '40 year' records of usage seen during document review on site eg at Atholl.</t>
    </r>
  </si>
  <si>
    <t>3.4.3</t>
  </si>
  <si>
    <r>
      <t xml:space="preserve">10.7.8 </t>
    </r>
    <r>
      <rPr>
        <sz val="10"/>
        <rFont val="Cambria"/>
        <family val="1"/>
      </rPr>
      <t xml:space="preserve">(pesticides) and 
</t>
    </r>
    <r>
      <rPr>
        <b/>
        <sz val="10"/>
        <rFont val="Cambria"/>
        <family val="1"/>
      </rPr>
      <t>10.8.6</t>
    </r>
    <r>
      <rPr>
        <sz val="10"/>
        <rFont val="Cambria"/>
        <family val="1"/>
      </rPr>
      <t xml:space="preserve"> (biological control agents)</t>
    </r>
  </si>
  <si>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</si>
  <si>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r>
      <rPr>
        <b/>
        <sz val="10"/>
        <rFont val="Cambria"/>
        <family val="2"/>
      </rPr>
      <t>All sites</t>
    </r>
    <r>
      <rPr>
        <sz val="10"/>
        <rFont val="Cambria"/>
        <family val="1"/>
      </rPr>
      <t xml:space="preserve"> where pesticides have been used in the past year - all of the above information seen to be in place.  No use of biological agents</t>
    </r>
  </si>
  <si>
    <t>3.4.4 a)</t>
  </si>
  <si>
    <r>
      <t>10.7.9</t>
    </r>
    <r>
      <rPr>
        <sz val="10"/>
        <rFont val="Cambria"/>
        <family val="1"/>
      </rPr>
      <t xml:space="preserve"> (pesticides) and 
</t>
    </r>
    <r>
      <rPr>
        <b/>
        <sz val="10"/>
        <rFont val="Cambria"/>
        <family val="1"/>
      </rPr>
      <t xml:space="preserve">10.8.7 </t>
    </r>
    <r>
      <rPr>
        <sz val="10"/>
        <rFont val="Cambria"/>
        <family val="1"/>
      </rPr>
      <t>(biological control agents)</t>
    </r>
  </si>
  <si>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</si>
  <si>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r>
      <rPr>
        <b/>
        <sz val="10"/>
        <rFont val="Cambria"/>
        <family val="2"/>
      </rPr>
      <t xml:space="preserve">All sites </t>
    </r>
    <r>
      <rPr>
        <sz val="10"/>
        <rFont val="Cambria"/>
        <family val="1"/>
      </rPr>
      <t>where chemicals used - confirmed by managers and verified via document review that only approved pesticides had been used.  Chemical stores checked at Oban, Dumfries, Jedburgh - no unapproved chemicals.  Managers were familiar with the changing requirements regarding weevil spraying ie at time of audit acetamiprid could no longer be used, so cypermethrin would be used if a second weevil spray is required later in the season</t>
    </r>
  </si>
  <si>
    <t>3.4.4 b)</t>
  </si>
  <si>
    <t>10.7.10</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</si>
  <si>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</si>
  <si>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r>
      <rPr>
        <b/>
        <sz val="10"/>
        <rFont val="Cambria"/>
        <family val="2"/>
      </rPr>
      <t>All sites</t>
    </r>
    <r>
      <rPr>
        <sz val="10"/>
        <rFont val="Cambria"/>
        <family val="1"/>
      </rPr>
      <t xml:space="preserve"> - no such pesticides used or stored</t>
    </r>
  </si>
  <si>
    <t>3.4.5 a)</t>
  </si>
  <si>
    <t>10.6.3</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</si>
  <si>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</si>
  <si>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r>
      <t xml:space="preserve">Keppochan East and Tullich, Three Bridges and Eskdalemuir: Slow release fertiliser (10g / plant) administered during planting. </t>
    </r>
    <r>
      <rPr>
        <b/>
        <sz val="10"/>
        <rFont val="Cambria"/>
        <family val="2"/>
      </rPr>
      <t>All other sites</t>
    </r>
    <r>
      <rPr>
        <sz val="10"/>
        <rFont val="Cambria"/>
        <family val="2"/>
      </rPr>
      <t xml:space="preserve"> - no fertiliser usage</t>
    </r>
  </si>
  <si>
    <t>3.4.5 b)</t>
  </si>
  <si>
    <t>10.6.4</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</si>
  <si>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</si>
  <si>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r>
      <rPr>
        <b/>
        <sz val="10"/>
        <rFont val="Cambria"/>
        <family val="2"/>
      </rPr>
      <t>All sites:</t>
    </r>
    <r>
      <rPr>
        <sz val="10"/>
        <rFont val="Cambria"/>
        <family val="2"/>
      </rPr>
      <t xml:space="preserve"> The IPMS includes reference to national standards, and where fertilisers applied, e.g. Three Bridges, documentation seen to promote legal requirements and best practices, and checks to confirm they are followed.</t>
    </r>
  </si>
  <si>
    <t>3.4.5 c)</t>
  </si>
  <si>
    <t>10.6.5</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</si>
  <si>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</si>
  <si>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r>
      <rPr>
        <b/>
        <sz val="10"/>
        <rFont val="Cambria"/>
        <family val="2"/>
      </rPr>
      <t>All sites</t>
    </r>
    <r>
      <rPr>
        <sz val="10"/>
        <rFont val="Cambria"/>
        <family val="1"/>
      </rPr>
      <t xml:space="preserve"> where fertiliser applied - confirmed no such application</t>
    </r>
  </si>
  <si>
    <t>3.4.5 d)</t>
  </si>
  <si>
    <t>10.6.6</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</si>
  <si>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</si>
  <si>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r>
      <rPr>
        <b/>
        <sz val="10"/>
        <rFont val="Cambria"/>
        <family val="2"/>
      </rPr>
      <t xml:space="preserve">All sites </t>
    </r>
    <r>
      <rPr>
        <sz val="10"/>
        <rFont val="Cambria"/>
        <family val="1"/>
      </rPr>
      <t>- no such use</t>
    </r>
  </si>
  <si>
    <t>3.4.5 e)</t>
  </si>
  <si>
    <t>10.6.7</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</si>
  <si>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</si>
  <si>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r>
      <rPr>
        <b/>
        <sz val="10"/>
        <rFont val="Cambria"/>
        <family val="2"/>
      </rPr>
      <t xml:space="preserve">All sites </t>
    </r>
    <r>
      <rPr>
        <sz val="10"/>
        <rFont val="Cambria"/>
        <family val="1"/>
      </rPr>
      <t>where fertiliser used - usage records seen to be kept.  These are also collated centrally via the Annual Management Summary</t>
    </r>
  </si>
  <si>
    <t>Fencing</t>
  </si>
  <si>
    <t xml:space="preserve">3.5.1 </t>
  </si>
  <si>
    <t>10.9.5</t>
  </si>
  <si>
    <t xml:space="preserve">3.5.1 Where appropriate, wildlife management and control shall be used in preference to fencing.
Verifiers: 
• Discussion with the owner/manager. 
</t>
  </si>
  <si>
    <r>
      <rPr>
        <b/>
        <sz val="10"/>
        <rFont val="Cambria"/>
        <family val="2"/>
      </rPr>
      <t>All sites</t>
    </r>
    <r>
      <rPr>
        <sz val="10"/>
        <rFont val="Cambria"/>
        <family val="1"/>
      </rPr>
      <t xml:space="preserve"> - deer control is the first option but fencing is used where further protection is required eg Use of deer fences seen at Glenure Cmpt 75-76 and Upper Sonachan Cmpt 104  - at both places justified on the grounds of promoting BL regeneration and success of planted material. At Glenure specifically, fencing chosen to allow rates of recolonisation possible to be shown to stalking tenant. </t>
    </r>
    <r>
      <rPr>
        <sz val="10"/>
        <rFont val="Cambria"/>
        <family val="2"/>
      </rPr>
      <t>New planting at Atholl deer fenced as deer management without fencing would not be feasible. Wentwood: no fencing of newly regenerated areas, only individual tree protection (tree shelters)</t>
    </r>
  </si>
  <si>
    <t>3.5.2</t>
  </si>
  <si>
    <t>10.9.6</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</si>
  <si>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</si>
  <si>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r>
      <rPr>
        <b/>
        <sz val="10"/>
        <rFont val="Cambria"/>
        <family val="2"/>
      </rPr>
      <t xml:space="preserve">All sites </t>
    </r>
    <r>
      <rPr>
        <sz val="10"/>
        <rFont val="Cambria"/>
        <family val="2"/>
      </rPr>
      <t>- no such impacts noted. Fences seen to be well aligned</t>
    </r>
  </si>
  <si>
    <t>Waste</t>
  </si>
  <si>
    <t>3.6.1</t>
  </si>
  <si>
    <t>10.12.1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</si>
  <si>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</si>
  <si>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t xml:space="preserve">All sites - no illegal waste disposal noted.  Tilhill waste carrier licence inspected at Jedburgh office and a range of waste transfer notes seen. Waste carrier licensing also seen for group members ( Conaglen and Buccleuch) where waste removal had been undertaken.   Balinoe: Waste Transfer Note seen for Argyll Resource Group, for the uplift of planting bags in August 2024. For Cmpt 66 at Raera, tree tubes currently used to protect BLs seen to be noted with the redundant materials plan of the UKWAS Appendix. Wentwood: one case of waste dumping at the edge of the forestland identified recently, with support from local people. The road is blocked by a barrier, with information on the forest manager, including contact (phone number). The wastes were removed. </t>
  </si>
  <si>
    <t>3.6.2</t>
  </si>
  <si>
    <t>10.12.2</t>
  </si>
  <si>
    <t xml:space="preserve">3.6.2 The owner/manager shall prepare and implement a prioritised plan to manage and progressively remove redundant materials.
Verfiers: 
• Field observation
• Removal plan
• Budget.
</t>
  </si>
  <si>
    <r>
      <rPr>
        <b/>
        <sz val="10"/>
        <color indexed="8"/>
        <rFont val="Cambria"/>
        <family val="2"/>
      </rPr>
      <t xml:space="preserve">All sites </t>
    </r>
    <r>
      <rPr>
        <sz val="10"/>
        <color indexed="8"/>
        <rFont val="Cambria"/>
        <family val="2"/>
      </rPr>
      <t xml:space="preserve">redundant materials plans seen to be in place and being implemented; however At Glas Dhoire Cpt. 4 silt netting was still in place and had not been included in the redundant materials plan although the compartment had been felled, mounded and was restocked in April 2024. At Dupplin Jackschairs Wood a pile of used shotgun cartridges and two empty half barrels were found in the wood  area At Strathwiggan Cmpt 26/27 silt netting was still in place and had not been included in the redundant materials plan although the road construction that it was installed as part of had been completed, and the roadside drain it was installed in had revegetated  </t>
    </r>
    <r>
      <rPr>
        <b/>
        <sz val="10"/>
        <color indexed="8"/>
        <rFont val="Cambria"/>
        <family val="2"/>
      </rPr>
      <t>Minor CAR raised</t>
    </r>
  </si>
  <si>
    <t>N</t>
  </si>
  <si>
    <t>Minor CAR 2024.5</t>
  </si>
  <si>
    <t>Pollution</t>
  </si>
  <si>
    <t>6.3.2</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</si>
  <si>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</si>
  <si>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r>
      <rPr>
        <b/>
        <sz val="10"/>
        <color indexed="8"/>
        <rFont val="Cambria"/>
        <family val="2"/>
      </rPr>
      <t>All sites</t>
    </r>
    <r>
      <rPr>
        <sz val="10"/>
        <color indexed="8"/>
        <rFont val="Cambria"/>
        <family val="2"/>
      </rPr>
      <t xml:space="preserve"> - good practice seen during site visits where live operations being undertaken, and operators interviewed showed good knowledge; however at Raera, Cmpt 64/65 harvesting site, on a wet site in wet weather, drains and their silt traps were running at close to capacity. Close monitoring and maintenance required to avoid potential non-compliance.</t>
    </r>
    <r>
      <rPr>
        <b/>
        <sz val="10"/>
        <color indexed="8"/>
        <rFont val="Cambria"/>
        <family val="2"/>
      </rPr>
      <t>Obs raised</t>
    </r>
  </si>
  <si>
    <t>Obs 2024.6</t>
  </si>
  <si>
    <t>6.3.3</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</si>
  <si>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</si>
  <si>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Spill kits available at all chemical stores inspected.  At all live sites, machinery operators were able to show spill kits in place, in cabs and fuel bowsers.</t>
  </si>
  <si>
    <t>Natural, historical and cultural environment</t>
  </si>
  <si>
    <t>Statutory designated sites and protected species</t>
  </si>
  <si>
    <t>4.1.1 a)</t>
  </si>
  <si>
    <t>9.1.1</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</si>
  <si>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</si>
  <si>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rPr>
        <b/>
        <sz val="10"/>
        <rFont val="Cambria"/>
        <family val="2"/>
      </rPr>
      <t>All sites:</t>
    </r>
    <r>
      <rPr>
        <sz val="10"/>
        <rFont val="Cambria"/>
        <family val="2"/>
      </rPr>
      <t xml:space="preserve"> all such areas are identified within LTFPs and/or management plans and mapped in the GIS system - verified during audit.  This included both designated sites within the FMU eg at Conaglen, Atholl and those with a SSSI directly bordering the forest, e.g. North Arran Moors SSSI marching with Ceann Reamhar. Evidence was seen of liaison with relevant organisations in the management of the sites, including Ceann Reamhar eg. the feathering of hardwood edges towards open ground at Cassenvey, and the monitoring of SS regrowth outside the certificated area. Statutory agencies are consultees in the forest management plan consulation process so have the opportunity to provide advice at this stage - examples of scoping responses seen. All managers showed excellent knowledge and a proactive approach.</t>
    </r>
  </si>
  <si>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</si>
  <si>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</si>
  <si>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rPr>
        <b/>
        <sz val="10"/>
        <rFont val="Cambria"/>
        <family val="2"/>
      </rPr>
      <t xml:space="preserve">All sites - </t>
    </r>
    <r>
      <rPr>
        <sz val="10"/>
        <rFont val="Cambria"/>
        <family val="2"/>
      </rPr>
      <t>confirmed that all identified areas are at least being maintained if not enhanced eg removal of natural regeneration at Dupplin the Methven Moss SSSI.  At Atholl there are 23 SSSIs - manager showed very good awareness of requirements.  SSSI condition statements sampled - no instances of a decline noted.  A number of sites had the possibility of presence of high conservation value species, including White Tailed Sea Eagles which had nested in recent years at Bovuy, and a site where golden eagles had nested close to the boundary of Glenloig. Such situations were seen to be clearly represented in management planning documentation, and portrayed in documentation shared with contractors undertaking site activities. FMs showed awareness of requirements for buffering, licencising, and stopping work if required. At Conaglen the Doire Donn SSSI had been in unfavourable condition three years ago, so deer exclosures have been put in place and some planting has also been undertaken, which has led to an improvement.  This was undertaken following liason with NatureScot. Hartley Maudit: forest management plan endorsed by regulatory conservation bodies; low intensity operations (e.g. small areas of coppice along the road, enlarging the Open Gorund percentage) planned in July-September, to avoid nesting period restriction period and to accommodate to the wet ground specificity of the site.</t>
    </r>
  </si>
  <si>
    <t>4.1.1 c)</t>
  </si>
  <si>
    <t>9.1.2</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</si>
  <si>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</si>
  <si>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rPr>
        <b/>
        <sz val="10"/>
        <rFont val="Cambria"/>
        <family val="2"/>
      </rPr>
      <t xml:space="preserve">All sites </t>
    </r>
    <r>
      <rPr>
        <sz val="10"/>
        <rFont val="Cambria"/>
        <family val="1"/>
      </rPr>
      <t>- all such organisations are consulted as part of management plan statutory consultation process.  Further to this, additional consultation / liasion has occurred where required eg at Auchnigarrich regarding beaver population, both NatureScot and Scottish Beaver Trust have been consulted and a site meeting was held 20/11/23.</t>
    </r>
    <r>
      <rPr>
        <sz val="10"/>
        <rFont val="Cambria"/>
        <family val="2"/>
      </rPr>
      <t xml:space="preserve"> At Atholl various correspondence with Scottish Wildlife Trust regarding Shinglebanks SSSI seen confirming a close working relationship. At Conaglen there are three nesting Golden Eagles and two Sea Eagles which are constantly monitored by RSPB during the breeding season. Also at Conaglen the Doire Donn SSSI had been in unfavourable condition three years ago, so deer exclosures have been put in place and some planting has also been undertaken, which has led to an improvement.  This was undertaken following liason with NatureScot. E.g. in Wentwood the following statutory bodies contacted: Natural Resources Wales; Woodland Trust; Glamorgan archaelogical Trust etc.; Inwood, Hartley Maudit: Forestry Commission; Natural England, Wiltshire Council Archaeology, Wiltshire Council Rights of Way etc., besides other stakeholders.</t>
    </r>
  </si>
  <si>
    <t>4.1.1 d)</t>
  </si>
  <si>
    <t>9.3.2</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</si>
  <si>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</si>
  <si>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rPr>
        <b/>
        <sz val="10"/>
        <rFont val="Cambria"/>
        <family val="2"/>
      </rPr>
      <t>All sites</t>
    </r>
    <r>
      <rPr>
        <sz val="10"/>
        <rFont val="Cambria"/>
        <family val="1"/>
      </rPr>
      <t xml:space="preserve"> - where such sites occur, management seen to be in accordance with agreed plans and sites seen to be marked on the maps eg Conaglen, considerable correspondence with NatureScot seen regarding management of the SSSIs and at Atholl various correspondence with Scottish Wildlife Trust regarding Shinglebanks SSSI seen confirming a close working relationship</t>
    </r>
  </si>
  <si>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</si>
  <si>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r>
      <rPr>
        <b/>
        <sz val="10"/>
        <rFont val="Cambria"/>
        <family val="2"/>
      </rPr>
      <t>All sites</t>
    </r>
    <r>
      <rPr>
        <sz val="10"/>
        <rFont val="Cambria"/>
        <family val="1"/>
      </rPr>
      <t xml:space="preserve"> - any species / habitats identified are included in management planning documentation, with management prescriptions and associated monitoring eg at Eskdalemuir an area of raised bog at Craighaugh was seen during site visit - this had been cleared of regeneration some years previously and is now being monitored.  At Atholl the estate used to undertake grey squirrel control as part of a wider initiative but this is no longer required as there is no longer a known grey squirrel presence.</t>
    </r>
    <r>
      <rPr>
        <sz val="10"/>
        <rFont val="Cambria"/>
        <family val="2"/>
      </rPr>
      <t xml:space="preserve"> Cowdray Estate: where badger setts identified, an exclusion zone of 20 m secured. </t>
    </r>
  </si>
  <si>
    <t>Conservation of ancient semi-natural woodlands (ASNW)</t>
  </si>
  <si>
    <t>4.2.1 a)</t>
  </si>
  <si>
    <t>9.1.3</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</si>
  <si>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</si>
  <si>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r>
      <rPr>
        <b/>
        <sz val="10"/>
        <rFont val="Cambria"/>
        <family val="2"/>
      </rPr>
      <t xml:space="preserve">All sites </t>
    </r>
    <r>
      <rPr>
        <sz val="10"/>
        <rFont val="Cambria"/>
        <family val="1"/>
      </rPr>
      <t>- where present, ASNW has been identified and is recorded in management plans and associated maps</t>
    </r>
  </si>
  <si>
    <t>4.2.1 b)</t>
  </si>
  <si>
    <t>9.3.3</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</si>
  <si>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</si>
  <si>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r>
      <rPr>
        <b/>
        <sz val="10"/>
        <rFont val="Cambria"/>
        <family val="2"/>
      </rPr>
      <t xml:space="preserve">All sites </t>
    </r>
    <r>
      <rPr>
        <sz val="10"/>
        <rFont val="Cambria"/>
        <family val="1"/>
      </rPr>
      <t>with ASNW - appropriate management is in place eg control of invasive rhododendron at Conaglen and Glenure</t>
    </r>
  </si>
  <si>
    <t>4.2.1 c)</t>
  </si>
  <si>
    <t>9.3.4</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</si>
  <si>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</si>
  <si>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 xml:space="preserve">At Glenure, the presence of feral goats was seen to be being addressed as a cross-landscape initiative, with evidence of the support and involvement of the FM. At sites where invasive plant species ( predominantly rhododendron) are present, these have been identified and control measures / monitoring are in place. </t>
  </si>
  <si>
    <t>Management of plantations on ancient woodland sites (PAWS)</t>
  </si>
  <si>
    <t>4.3.1 a)</t>
  </si>
  <si>
    <r>
      <t>9.1.4</t>
    </r>
    <r>
      <rPr>
        <sz val="10"/>
        <rFont val="Cambria"/>
        <family val="1"/>
      </rPr>
      <t xml:space="preserve"> (assess and record presence and status of HCVs) and</t>
    </r>
    <r>
      <rPr>
        <b/>
        <sz val="10"/>
        <rFont val="Cambria"/>
        <family val="1"/>
      </rPr>
      <t xml:space="preserve"> 
9.3.5 </t>
    </r>
    <r>
      <rPr>
        <sz val="10"/>
        <rFont val="Cambria"/>
        <family val="1"/>
      </rPr>
      <t>(implement strategies and actions)</t>
    </r>
  </si>
  <si>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</si>
  <si>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r>
      <rPr>
        <b/>
        <sz val="10"/>
        <color indexed="8"/>
        <rFont val="Cambria"/>
        <family val="2"/>
      </rPr>
      <t>All sites</t>
    </r>
    <r>
      <rPr>
        <sz val="10"/>
        <color indexed="8"/>
        <rFont val="Cambria"/>
        <family val="2"/>
      </rPr>
      <t xml:space="preserve"> with PAWS - these areas have been identified and plans are underway to maintain, enhance or restore.  eg at Tulloch PAWS restoration has been undertaken and photo monitoring is now in place; however at Raera, Cmptt 66, a restored PAWS site was seen to contain vigorous SS regeneration, and seeding SS on its boundary, with no committed resource for ensuring that regeneration does not negatively impact on the restored site.</t>
    </r>
    <r>
      <rPr>
        <b/>
        <sz val="10"/>
        <color indexed="8"/>
        <rFont val="Cambria"/>
        <family val="2"/>
      </rPr>
      <t>Obs raised</t>
    </r>
  </si>
  <si>
    <t>Obs 2024.7</t>
  </si>
  <si>
    <t>4.3.1 b)</t>
  </si>
  <si>
    <r>
      <t xml:space="preserve">9.1.5 </t>
    </r>
    <r>
      <rPr>
        <sz val="10"/>
        <rFont val="Cambria"/>
        <family val="1"/>
      </rPr>
      <t>(identify and evaluate remnant features/threats and prioritise actions) and</t>
    </r>
    <r>
      <rPr>
        <b/>
        <sz val="10"/>
        <rFont val="Cambria"/>
        <family val="1"/>
      </rPr>
      <t xml:space="preserve"> 
9.3.6</t>
    </r>
    <r>
      <rPr>
        <sz val="10"/>
        <rFont val="Cambria"/>
        <family val="1"/>
      </rPr>
      <t xml:space="preserve"> (implement actions)</t>
    </r>
  </si>
  <si>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</si>
  <si>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r>
      <t xml:space="preserve">All sites </t>
    </r>
    <r>
      <rPr>
        <sz val="10"/>
        <rFont val="Cambria"/>
        <family val="2"/>
      </rPr>
      <t>with PAWS - PAWS assessments seen to have been undertaken and management prescriptions in place.  Confirmed during site inspections eg at Tulloch, Conaglen.</t>
    </r>
  </si>
  <si>
    <t>Protection of conservation values in other woodlands and semi-natural habitats</t>
  </si>
  <si>
    <t>4.4.1 a)</t>
  </si>
  <si>
    <t>6.5.3</t>
  </si>
  <si>
    <t xml:space="preserve">4.4.1 a) Areas, species and features of conservation value in other woodlands shall be identified. 
Verifiers: 
• Field observation
• Discussion with the owner/manager
• Management planning documentation
• Historical maps
• Monitoring records.
</t>
  </si>
  <si>
    <r>
      <rPr>
        <b/>
        <sz val="10"/>
        <rFont val="Cambria"/>
        <family val="2"/>
      </rPr>
      <t xml:space="preserve">All sites </t>
    </r>
    <r>
      <rPr>
        <sz val="10"/>
        <rFont val="Cambria"/>
        <family val="2"/>
      </rPr>
      <t>where present these areas have been identified in management planning documentation with appropriate management prescriptions applied eg raised bog area at Eskdalemuir has been cleared of natural regeneration and photo monitoring is in place and at Glenure, areas of remnant heather moorland were seen to have been retained within the FMU, and identified in management plans, maps and monitoring schedules.  At Auchingarrich areas colonised by beavers have been mapped and have been left for the beavers to manage</t>
    </r>
  </si>
  <si>
    <t>4.4.1 b)</t>
  </si>
  <si>
    <t>6.5.4</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</si>
  <si>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</si>
  <si>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r>
      <rPr>
        <b/>
        <sz val="10"/>
        <rFont val="Cambria"/>
        <family val="2"/>
      </rPr>
      <t xml:space="preserve">All sites </t>
    </r>
    <r>
      <rPr>
        <sz val="10"/>
        <rFont val="Cambria"/>
        <family val="2"/>
      </rPr>
      <t>where present these areas have been identified in management planning documentation with appropriate management prescriptions applied eg raised bog area at Eskdalemuir has been cleared of natural regeneration and photo monitoring is in place - inspected during site visits. At Glenure, areas of remnant heather moorland were seen to have been retained within the FMU, and identified in management plans, maps and monitoring schedules.   At Auchingarrich areas colonised by beavers have been mapped and have been left for the beavers to manage ie to enhance the habitat by their activities - seen during site visit to be very effective</t>
    </r>
  </si>
  <si>
    <t>4.4.1 c)</t>
  </si>
  <si>
    <t>6.5.5</t>
  </si>
  <si>
    <t xml:space="preserve">4.4.1 c) Adverse ecological impacts shall be identified and inform management.
Verifiers: 
• Field observation
• Discussion with the owner/manager
• Management planning documentation
• Historical maps
• Monitoring records.
</t>
  </si>
  <si>
    <r>
      <rPr>
        <b/>
        <sz val="10"/>
        <color indexed="8"/>
        <rFont val="Calibri Light"/>
        <family val="2"/>
      </rPr>
      <t xml:space="preserve">All sites </t>
    </r>
    <r>
      <rPr>
        <sz val="10"/>
        <color indexed="8"/>
        <rFont val="Calibri Light"/>
        <family val="2"/>
      </rPr>
      <t>Monitoring of invasive species eg rhododendron is undertaken, which drives management eg at Conaglen. At Raera, Cmptt 66, a restored PAWS site was seen to contain vigorous SS regeneration, and seeding SS on its boundary, with no committed resource for ensuring that regeneration does not negatively impact on the restored site. See OBS 2024.7 under under 4.3.1a</t>
    </r>
  </si>
  <si>
    <t>Ref Obs 2024.7</t>
  </si>
  <si>
    <t>4.4.2 a)</t>
  </si>
  <si>
    <t>6.5.6</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</si>
  <si>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</si>
  <si>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r>
      <rPr>
        <b/>
        <sz val="10"/>
        <rFont val="Cambria"/>
        <family val="2"/>
      </rPr>
      <t>All sites</t>
    </r>
    <r>
      <rPr>
        <sz val="10"/>
        <rFont val="Cambria"/>
        <family val="2"/>
      </rPr>
      <t xml:space="preserve"> - where present these have been identified and included in management plans eg at Cassanvey Cmpt 9 and 10, recent felling shown to have left areas of SP on drier knolls across the coupe, as LTR. Wentwood, Cowdray Estate: LTR identified, mapped and managed accordingly. </t>
    </r>
  </si>
  <si>
    <t>4.4.2 b)</t>
  </si>
  <si>
    <t>6.5.7</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</si>
  <si>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</si>
  <si>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r>
      <rPr>
        <b/>
        <sz val="10"/>
        <rFont val="Cambria"/>
        <family val="2"/>
      </rPr>
      <t xml:space="preserve">All sites </t>
    </r>
    <r>
      <rPr>
        <sz val="10"/>
        <rFont val="Cambria"/>
        <family val="1"/>
      </rPr>
      <t>- pre-operational surveys are undertaken to identify any features to be protected prior to potentially damaging operations.  These are then mapped and protection measures eg buffering put in place.  This information is passed on to contractors eg via work instructions, pre-commencement meetings and monitored as part of operational monitoring.  No instances of adverse ecological impacts noted during document review or site visits, with buffer zones in place.</t>
    </r>
  </si>
  <si>
    <t>4.4.3</t>
  </si>
  <si>
    <t>6.5.8</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</si>
  <si>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</si>
  <si>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r>
      <t xml:space="preserve">All sites </t>
    </r>
    <r>
      <rPr>
        <sz val="10"/>
        <rFont val="Cambria"/>
        <family val="2"/>
      </rPr>
      <t>confirmed that at least 5% of the FMU is semi natural habitat.  This information is recorded in management planning documentation</t>
    </r>
    <r>
      <rPr>
        <b/>
        <sz val="10"/>
        <rFont val="Cambria"/>
        <family val="2"/>
      </rPr>
      <t xml:space="preserve"> - </t>
    </r>
    <r>
      <rPr>
        <sz val="10"/>
        <rFont val="Cambria"/>
        <family val="2"/>
      </rPr>
      <t>seen for all sites</t>
    </r>
  </si>
  <si>
    <t>Watershed management and erosion control</t>
  </si>
  <si>
    <t>4.5.1 a)</t>
  </si>
  <si>
    <t>9.1.6</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</si>
  <si>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</si>
  <si>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r>
      <t xml:space="preserve">Keppochan East and Tullich: Scottish Water consulted prior to forest operations within water catchment zone. </t>
    </r>
    <r>
      <rPr>
        <b/>
        <sz val="10"/>
        <rFont val="Cambria"/>
        <family val="2"/>
      </rPr>
      <t>All other sites</t>
    </r>
    <r>
      <rPr>
        <sz val="10"/>
        <rFont val="Cambria"/>
        <family val="2"/>
      </rPr>
      <t xml:space="preserve"> - no such areas</t>
    </r>
  </si>
  <si>
    <t>4.5.1 b)</t>
  </si>
  <si>
    <t>9.3.7</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</si>
  <si>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</si>
  <si>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Maintenance of biodiversity and ecological functions</t>
  </si>
  <si>
    <t>4.6.1</t>
  </si>
  <si>
    <t>6.6.1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</si>
  <si>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</si>
  <si>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r>
      <t xml:space="preserve">The area identified for Natural Reserve at Midgehope was less than 1% of the plantation area </t>
    </r>
    <r>
      <rPr>
        <b/>
        <sz val="10"/>
        <color indexed="8"/>
        <rFont val="Cambria"/>
        <family val="2"/>
      </rPr>
      <t xml:space="preserve">Minor All other sites - </t>
    </r>
    <r>
      <rPr>
        <sz val="10"/>
        <color indexed="8"/>
        <rFont val="Cambria"/>
        <family val="2"/>
      </rPr>
      <t>natural reserves identified in management plans and associated maps and seen to constitute at least 1% of plantation area and 5% of semi-natural area</t>
    </r>
  </si>
  <si>
    <t>Minor CAR 2024.8</t>
  </si>
  <si>
    <t>4.6.2</t>
  </si>
  <si>
    <t>6.6.2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</si>
  <si>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</si>
  <si>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r>
      <rPr>
        <b/>
        <sz val="10"/>
        <rFont val="Cambria"/>
        <family val="2"/>
      </rPr>
      <t xml:space="preserve">All sites </t>
    </r>
    <r>
      <rPr>
        <sz val="10"/>
        <rFont val="Cambria"/>
        <family val="2"/>
      </rPr>
      <t>- LTR mapped, managed appropriately and constitute at least 1% of the FMU.</t>
    </r>
  </si>
  <si>
    <t>4.6.3</t>
  </si>
  <si>
    <t>6.6.3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</si>
  <si>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</si>
  <si>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r>
      <rPr>
        <b/>
        <sz val="10"/>
        <rFont val="Cambria"/>
        <family val="2"/>
      </rPr>
      <t>All sites -</t>
    </r>
    <r>
      <rPr>
        <sz val="10"/>
        <rFont val="Cambria"/>
        <family val="1"/>
      </rPr>
      <t xml:space="preserve"> where present, veteran trees/ areas containing veteran trees eg Policy Woodlands / LEPO have been identified and are managed under LISS systems to ensure continuity.  In addition to this, future veterans are identified during harvesting operations and retained eg clumps of existing native broadleaves in conifer harvesting sites.  Very good examples of this seen during audit eg at Tulloch Cpt. 3 harvesting site </t>
    </r>
  </si>
  <si>
    <t>4.6.4 a)</t>
  </si>
  <si>
    <t>6.6.4</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</si>
  <si>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</si>
  <si>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r>
      <rPr>
        <b/>
        <sz val="10"/>
        <rFont val="Cambria"/>
        <family val="2"/>
      </rPr>
      <t xml:space="preserve">All sites </t>
    </r>
    <r>
      <rPr>
        <sz val="10"/>
        <rFont val="Cambria"/>
        <family val="1"/>
      </rPr>
      <t>- management plans include deadwood management.  Considerable deadwood seen in natural reserves / areas managed for conservation and on harvesting sites standing deadwood seen to be left in the majority of cases, and fallen deadwood in all cases.</t>
    </r>
    <r>
      <rPr>
        <sz val="10"/>
        <rFont val="Cambria"/>
        <family val="2"/>
      </rPr>
      <t xml:space="preserve"> Operator instructions seen to include retention of deadwood and harvester operator interviewed at Atholl showed good knowledge</t>
    </r>
  </si>
  <si>
    <t>4.6.4 b)</t>
  </si>
  <si>
    <t>6.6.5</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</si>
  <si>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</si>
  <si>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Maintenance of local native seed sources</t>
  </si>
  <si>
    <t>4.7.1 a)</t>
  </si>
  <si>
    <t>10.2.3</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</si>
  <si>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</si>
  <si>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r>
      <rPr>
        <b/>
        <sz val="10"/>
        <rFont val="Cambria"/>
        <family val="2"/>
      </rPr>
      <t xml:space="preserve">All sites - </t>
    </r>
    <r>
      <rPr>
        <sz val="10"/>
        <rFont val="Cambria"/>
        <family val="2"/>
      </rPr>
      <t>no recent planting in such areas but managers showed good awareness of requirements.  Glenure: only natural recolonisation used in restoration of PAWS at Cmpt 27 and at Tulloch PAWS restoration is via natural regeneration</t>
    </r>
  </si>
  <si>
    <t>4.7.1 b)</t>
  </si>
  <si>
    <t>10.2.4</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</si>
  <si>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</si>
  <si>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 xml:space="preserve">All sites - no recent planting in such areas but managers showed good awareness of requirements.  </t>
  </si>
  <si>
    <t>Cultural and historical features/sites</t>
  </si>
  <si>
    <t>4.8.1</t>
  </si>
  <si>
    <r>
      <t xml:space="preserve">4.7.1 </t>
    </r>
    <r>
      <rPr>
        <sz val="10"/>
        <rFont val="Cambria"/>
        <family val="1"/>
      </rPr>
      <t>(identify sites and features through engagement with local people),</t>
    </r>
    <r>
      <rPr>
        <b/>
        <sz val="10"/>
        <rFont val="Cambria"/>
        <family val="1"/>
      </rPr>
      <t xml:space="preserve"> 
9.1.7 </t>
    </r>
    <r>
      <rPr>
        <sz val="10"/>
        <rFont val="Cambria"/>
        <family val="1"/>
      </rPr>
      <t>(identify sites and features, and assess their condition),</t>
    </r>
    <r>
      <rPr>
        <b/>
        <sz val="10"/>
        <rFont val="Cambria"/>
        <family val="1"/>
      </rPr>
      <t xml:space="preserve"> 
9.2.3</t>
    </r>
    <r>
      <rPr>
        <sz val="10"/>
        <rFont val="Cambria"/>
        <family val="1"/>
      </rPr>
      <t xml:space="preserve"> (devise measures) and</t>
    </r>
    <r>
      <rPr>
        <b/>
        <sz val="10"/>
        <rFont val="Cambria"/>
        <family val="1"/>
      </rPr>
      <t xml:space="preserve"> 
9.3.8 </t>
    </r>
    <r>
      <rPr>
        <sz val="10"/>
        <rFont val="Cambria"/>
        <family val="1"/>
      </rPr>
      <t>(implement measures)</t>
    </r>
  </si>
  <si>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</si>
  <si>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r>
      <t xml:space="preserve">At Dupplin there are three Scheduled Ancient Monuments in the certified area.  Two were inspected during site visit at Jackschairs wood The last engagement with Historic Environment Scotland (HES) was in 2011, where various management recommendations were made.   Although the SAMs are identified in the 2024 management plan there was no engagement with HES prior to drafting the plan nor assessment of their current condition to ensure measures to maintain and/or enhance them were devised and implemented. Two of the SAMs were inspected during site visit at Jackschairs Wood and it was clear that they would benefit from some management action. area </t>
    </r>
    <r>
      <rPr>
        <b/>
        <sz val="10"/>
        <color indexed="8"/>
        <rFont val="Cambria"/>
        <family val="2"/>
      </rPr>
      <t xml:space="preserve">Minor All other sites </t>
    </r>
    <r>
      <rPr>
        <sz val="10"/>
        <color indexed="8"/>
        <rFont val="Cambria"/>
        <family val="2"/>
      </rPr>
      <t>- where present, SAMS have been identified and statutory agency advice, provided via management plan scoping exercise and, if required, further liaison, has been used to inform management eg . Brownhills: Cmpt 503 Kings Cairn SAM identified and given buffer. Some windthrow approaching edge of monument, and some SS regeneration within buffer. Correspondence seen with HES requesting advice on permission on management going forward as planning felling for the surrounding couple in Q1 2026.</t>
    </r>
  </si>
  <si>
    <t>Minor 2024.9</t>
  </si>
  <si>
    <t>Game and fisheries management</t>
  </si>
  <si>
    <t>4.9.1</t>
  </si>
  <si>
    <t>6.6.7</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</si>
  <si>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</si>
  <si>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r>
      <t xml:space="preserve">All sites </t>
    </r>
    <r>
      <rPr>
        <sz val="10"/>
        <rFont val="Cambria"/>
        <family val="2"/>
      </rPr>
      <t>no fishing on any sites and no game rearing and release or shooting undertaken on the majority of sites.  Where shoots were operating eg Dupplin,  pheasant pens were inspected and managers interviewed regarding size of shoot / liaison with the shoot. No poor practice noted - pheasant pens and feed rides were located in appropriate areas and no environmental damage noted.</t>
    </r>
    <r>
      <rPr>
        <b/>
        <sz val="10"/>
        <rFont val="Cambria"/>
        <family val="2"/>
      </rPr>
      <t xml:space="preserve"> </t>
    </r>
    <r>
      <rPr>
        <sz val="10"/>
        <rFont val="Cambria"/>
        <family val="2"/>
      </rPr>
      <t>Cowdray Estate: deer management - carried out for forest management purposes. Licece sissued by the land agent; location, size - adapted to the forest management by the forest manager.</t>
    </r>
  </si>
  <si>
    <t>People, communities and workers</t>
  </si>
  <si>
    <t>Woodland access and recreation including traditional and permissive use rights</t>
  </si>
  <si>
    <t>5.1.1 a)</t>
  </si>
  <si>
    <t>4.1.4</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</si>
  <si>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</si>
  <si>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r>
      <rPr>
        <b/>
        <sz val="10"/>
        <rFont val="Cambria"/>
        <family val="2"/>
      </rPr>
      <t>All sites</t>
    </r>
    <r>
      <rPr>
        <sz val="10"/>
        <rFont val="Cambria"/>
        <family val="1"/>
      </rPr>
      <t xml:space="preserve"> - all such uses are mapped and respected.  No traditional uses noted - just core paths / public rights of way.  Gates seen in deer fences to allow public access</t>
    </r>
  </si>
  <si>
    <t>5.1.1 b)</t>
  </si>
  <si>
    <t>9.3.9</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</si>
  <si>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</si>
  <si>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r>
      <rPr>
        <b/>
        <sz val="10"/>
        <rFont val="Cambria"/>
        <family val="2"/>
      </rPr>
      <t>All sites</t>
    </r>
    <r>
      <rPr>
        <sz val="10"/>
        <rFont val="Cambria"/>
        <family val="1"/>
      </rPr>
      <t xml:space="preserve"> - where present water supplies are marked on constraints maps, identified in contractor information where operations are undertaken in the area,  and buffer zones in place during operations.  At Auchingarrich the proposed path of a new road was altered to protect a private water supply and at  Brownhills: Cmpt 327/8 - very wide buffers maintained on burn leading into private water supply just outside boundary. </t>
    </r>
  </si>
  <si>
    <t>5.1.2 a)</t>
  </si>
  <si>
    <t>4.4.1</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</si>
  <si>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</si>
  <si>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r>
      <rPr>
        <b/>
        <sz val="10"/>
        <rFont val="Cambria"/>
        <family val="2"/>
      </rPr>
      <t>All sites</t>
    </r>
    <r>
      <rPr>
        <sz val="10"/>
        <rFont val="Cambria"/>
        <family val="1"/>
      </rPr>
      <t xml:space="preserve"> - no bar to public access.  Core paths / rights of way are marked on maps. In addition to this waymarked routes are in place in areas with high access eg Buccleuch - Borders. </t>
    </r>
    <r>
      <rPr>
        <sz val="10"/>
        <rFont val="Cambria"/>
        <family val="2"/>
      </rPr>
      <t>Glenure: additional path to summit of Cairnsmore of Fleet, in addition to existing core parth - at request of Dumfries and Galloway council. Brownhills: Carnsphairn community walking trail along forest roads and tracks, advertised in community forums.  Most sites visited were remote  with very little demand for public access</t>
    </r>
  </si>
  <si>
    <t>5.1.2 b)</t>
  </si>
  <si>
    <t>4.4.2</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</si>
  <si>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</si>
  <si>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Glenure: additional path to summit of Cairnsmore of Fleet, in addition to existing core parth - at request of Dumfries and Galloway council. Brownhills: Carnsphairn community walking trail along forest roads and tracks, advertised in community forums. At Buccleuch - Borders, as well as waymarked riding and walking trails, the estate's Visitor Services team organises activities such as fungus foray, and there are events such as orienteering.  At Atholl there are waymarked trails eg to Falls of Bruar and an interpretation board is in place at the Struan woodland creation site</t>
  </si>
  <si>
    <t>Minimising adverse impacts</t>
  </si>
  <si>
    <t>4.5.2</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</si>
  <si>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</si>
  <si>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r>
      <t xml:space="preserve">At Balinoe, a commissioned roadside tree survey advised the felling of a tree within three months of issue of report. No action was taken to fell the tree or to undertake subsequent survey during that time.  </t>
    </r>
    <r>
      <rPr>
        <b/>
        <sz val="10"/>
        <color indexed="8"/>
        <rFont val="Cambria"/>
        <family val="2"/>
      </rPr>
      <t xml:space="preserve">
</t>
    </r>
    <r>
      <rPr>
        <sz val="10"/>
        <color indexed="8"/>
        <rFont val="Cambria"/>
        <family val="2"/>
      </rPr>
      <t xml:space="preserve">At Buccleuch – Borders, although driveby inspections of tree safety had been undertaken and trees needing attention had been identified and made safe, the full scope of the tree safety inspection had not been recorded ie start and finish point.  Were there to have been no dangerous trees identified there would have been no records whatsoever of the inspection having been undertaken. As two related issues were identified in different sites this is raised as a minor under Group standard 11.1 (b) </t>
    </r>
    <r>
      <rPr>
        <b/>
        <sz val="10"/>
        <color indexed="8"/>
        <rFont val="Cambria"/>
        <family val="2"/>
      </rPr>
      <t xml:space="preserve">
All sites - </t>
    </r>
    <r>
      <rPr>
        <sz val="10"/>
        <color indexed="8"/>
        <rFont val="Cambria"/>
        <family val="2"/>
      </rPr>
      <t>signage seen to be in place around live operations and high seats, where present, seen to be mapped, inspected and signage in place</t>
    </r>
  </si>
  <si>
    <t>Ref Minor 2024.10 raised under Group Standard 11.1b</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</si>
  <si>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</si>
  <si>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r>
      <rPr>
        <b/>
        <sz val="10"/>
        <rFont val="Cambria"/>
        <family val="2"/>
      </rPr>
      <t>All sites</t>
    </r>
    <r>
      <rPr>
        <sz val="10"/>
        <rFont val="Cambria"/>
        <family val="1"/>
      </rPr>
      <t xml:space="preserve"> - no complaints received but managers showed good awareness of procedure to follow should a complaint be received</t>
    </r>
  </si>
  <si>
    <t>Rural economy</t>
  </si>
  <si>
    <r>
      <t>4.3.1</t>
    </r>
    <r>
      <rPr>
        <sz val="10"/>
        <rFont val="Cambria"/>
        <family val="1"/>
      </rPr>
      <t xml:space="preserve"> (providing local people with equitable opportunities for employment and to supply goods and services), </t>
    </r>
    <r>
      <rPr>
        <b/>
        <sz val="10"/>
        <rFont val="Cambria"/>
        <family val="1"/>
      </rPr>
      <t xml:space="preserve">5.1.2 </t>
    </r>
    <r>
      <rPr>
        <sz val="10"/>
        <rFont val="Cambria"/>
        <family val="1"/>
      </rPr>
      <t xml:space="preserve">(making the best use of the woodland’s potential products and services consistent with other objectives) and 
</t>
    </r>
    <r>
      <rPr>
        <b/>
        <sz val="10"/>
        <rFont val="Cambria"/>
        <family val="1"/>
      </rPr>
      <t>5.4.1</t>
    </r>
    <r>
      <rPr>
        <sz val="10"/>
        <rFont val="Cambria"/>
        <family val="1"/>
      </rPr>
      <t xml:space="preserve"> (providing local people with equitable opportunities to supply goods and services)</t>
    </r>
  </si>
  <si>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</si>
  <si>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r>
      <t xml:space="preserve">All sites - </t>
    </r>
    <r>
      <rPr>
        <sz val="10"/>
        <rFont val="Cambria"/>
        <family val="2"/>
      </rPr>
      <t>local labour sourced for many operations, especially forest management eg</t>
    </r>
    <r>
      <rPr>
        <b/>
        <sz val="10"/>
        <rFont val="Cambria"/>
        <family val="2"/>
      </rPr>
      <t xml:space="preserve"> </t>
    </r>
    <r>
      <rPr>
        <sz val="10"/>
        <rFont val="Cambria"/>
        <family val="2"/>
      </rPr>
      <t>Keppochan East and Tullich: employ local farmer on fencing contracts. Spraying team also local company. At Auchingarrich the local farmer was contracted to supply and fit gates following roading works</t>
    </r>
    <r>
      <rPr>
        <b/>
        <sz val="10"/>
        <rFont val="Cambria"/>
        <family val="2"/>
      </rPr>
      <t xml:space="preserve">. </t>
    </r>
    <r>
      <rPr>
        <sz val="10"/>
        <rFont val="Cambria"/>
        <family val="2"/>
      </rPr>
      <t>Cowdray Estate: Charcoal - goes to farmshop; sawntimber - all goes local; standing chestnut sales - local enterprises. Local people may collect NTFPs (mushrooms, berries). Local contractors used whenever possible.</t>
    </r>
  </si>
  <si>
    <t>Health and safety</t>
  </si>
  <si>
    <t>5.4.1 a)</t>
  </si>
  <si>
    <t>2.3.1</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</si>
  <si>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</si>
  <si>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r>
      <t xml:space="preserve">Haulier on operational site at Eskdalemuir was not wearing his hard hat when out of his cab.  Manager at Buccleuch did not immediately put on his PPE on arrival at a live Forwarding site, instead walking over to the Forwarder Operator with the auditors before returning to his vehicle to put on his PPE. Forwarder operator at Atholl left the cab and moved round on the machine to show the auditor his spill kit without putting on his hard hat. </t>
    </r>
    <r>
      <rPr>
        <b/>
        <sz val="10"/>
        <color indexed="8"/>
        <rFont val="Cambria"/>
        <family val="2"/>
      </rPr>
      <t xml:space="preserve">Ref Major repeat of C018469/2023.13, Major, which was a repeat of Minor 2022.13 - but now raised under Group Checklist 11.1b </t>
    </r>
    <r>
      <rPr>
        <sz val="10"/>
        <color indexed="8"/>
        <rFont val="Cambria"/>
        <family val="2"/>
      </rPr>
      <t xml:space="preserve">
At Conaglen the manager was asked whether the Keepers used chainsaws on the certified area.  He confirmed that this was the case, on occasion. A chainsaw certificate provided as evidence of competence was dated 08/05/2019.  FISA guidance states that 3 yearly refreshers are required for occasional users. When asked for evidence of refresher training the manager stated that he did not agree with FISA requirements and had no intention of sending staff on future refresher training once they had obtained their initial certificate. It is noted a Major CAR would not be appropriate as despite the estate manager’s attitude regarding the need to comply with FISA guidance, it was clear that this was not shared by the forestry consultant (also present at audit) who would be instructing and overseeing all high impact operations.</t>
    </r>
    <r>
      <rPr>
        <b/>
        <sz val="10"/>
        <color indexed="8"/>
        <rFont val="Cambria"/>
        <family val="2"/>
      </rPr>
      <t xml:space="preserve"> ref Minor raised under 5.4.1c</t>
    </r>
    <r>
      <rPr>
        <sz val="10"/>
        <color indexed="8"/>
        <rFont val="Cambria"/>
        <family val="2"/>
      </rPr>
      <t xml:space="preserve">
At Ceann Reamhar a roading contractor had not been provided with welfare facilities or other welfare arrangements acceptable under FISA.</t>
    </r>
    <r>
      <rPr>
        <b/>
        <sz val="10"/>
        <color indexed="8"/>
        <rFont val="Cambria"/>
        <family val="2"/>
      </rPr>
      <t>Minor</t>
    </r>
    <r>
      <rPr>
        <sz val="10"/>
        <color indexed="8"/>
        <rFont val="Cambria"/>
        <family val="2"/>
      </rPr>
      <t xml:space="preserve"> </t>
    </r>
    <r>
      <rPr>
        <b/>
        <sz val="10"/>
        <color indexed="8"/>
        <rFont val="Cambria"/>
        <family val="2"/>
      </rPr>
      <t>CAR 2024.14</t>
    </r>
    <r>
      <rPr>
        <sz val="10"/>
        <color indexed="8"/>
        <rFont val="Cambria"/>
        <family val="2"/>
      </rPr>
      <t xml:space="preserve">
</t>
    </r>
    <r>
      <rPr>
        <b/>
        <sz val="10"/>
        <color indexed="8"/>
        <rFont val="Cambria"/>
        <family val="2"/>
      </rPr>
      <t xml:space="preserve">All other sites / operations - </t>
    </r>
    <r>
      <rPr>
        <sz val="10"/>
        <color indexed="8"/>
        <rFont val="Cambria"/>
        <family val="2"/>
      </rPr>
      <t>conformance with best practice noted, welfare provision in place, PPE worn and both managers and contractors showed good knowledge of best practice</t>
    </r>
  </si>
  <si>
    <t xml:space="preserve"> Minor CAR 2024.14. Also ref ref Major CAR 2024.12 raised under Group Checklist 11.1b, Ref  Minor CAR 2024.13 raised under 5.4.1 c</t>
  </si>
  <si>
    <t>5.4.1 b)</t>
  </si>
  <si>
    <t>2.3.2</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</si>
  <si>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</si>
  <si>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r>
      <rPr>
        <b/>
        <sz val="10"/>
        <rFont val="Cambria"/>
        <family val="2"/>
      </rPr>
      <t>All sites</t>
    </r>
    <r>
      <rPr>
        <sz val="10"/>
        <rFont val="Cambria"/>
        <family val="2"/>
      </rPr>
      <t xml:space="preserve"> Emergency response plans were seen for all live sites, and recent active sites, including mounding, restocking, harvesting, spraying, stalking, civil engineering works .</t>
    </r>
  </si>
  <si>
    <t>5.4.1 c)</t>
  </si>
  <si>
    <t>2.3.3</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</si>
  <si>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</si>
  <si>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r>
      <rPr>
        <b/>
        <sz val="10"/>
        <rFont val="Cambria"/>
        <family val="2"/>
      </rPr>
      <t xml:space="preserve">All sites </t>
    </r>
    <r>
      <rPr>
        <sz val="10"/>
        <rFont val="Cambria"/>
        <family val="2"/>
      </rPr>
      <t>- operational and first aid competencies were checked and seen to be in place for all live operations and sampled at each site for recent operations , including mounding, restocking, harvesting, spraying, stalking, civil engineering works .  
At</t>
    </r>
    <r>
      <rPr>
        <b/>
        <sz val="10"/>
        <rFont val="Cambria"/>
        <family val="2"/>
      </rPr>
      <t xml:space="preserve"> Conaglen</t>
    </r>
    <r>
      <rPr>
        <sz val="10"/>
        <rFont val="Cambria"/>
        <family val="2"/>
      </rPr>
      <t xml:space="preserve"> the manager was asked whether the Keepers used chainsaws on the certified area.  He confirmed that this was the case, on occasion. A chainsaw certificate provided as evidence of competence was dated 08/05/2019.  FISA guidance states that 3 yearly refreshers are required for occasional users. When asked for evidence of refresher training the manager stated that he did not agree with FISA requirements and had no intention of sending staff on future refresher training once they had obtained their initial certificate. </t>
    </r>
  </si>
  <si>
    <t>Minor CAR 2024.13</t>
  </si>
  <si>
    <t>Training and continuing development</t>
  </si>
  <si>
    <t>2.5.1</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</si>
  <si>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</si>
  <si>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All sites - operational and first aid competencies were checked and seen to be in place for all live operations and sampled at each site for recent operations , including mounding, restocking, harvesting, spraying, stalking, civil engineering works. Managers interviewed all confirmed that they receive the training they require to fulfil their roles.  At Conaglen the manager was asked whether the Keepers used chainsaws on the certified area.  He confirmed that this was the case, on occasion. A chainsaw certificate provided as evidence of competence was dated 08/05/2019.  FISA guidance states that 3 yearly refreshers are required for occasional users. When asked for evidence of refresher training the manager stated that he did not agree with FISA requirements and had no intention of sending staff on future refresher training once they had obtained their initial certificate. Ref Minor CAR raised under 5.4.1a</t>
  </si>
  <si>
    <t>ref Minor CAR 2024.13</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</si>
  <si>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</si>
  <si>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Interviews with two assistant Forest Managers selected for the graduate programme working at Tilhill and one Assistant Forester working for a Group member.  Regarding the Tilhill staff, one explained he chose this program as he considers it the best one in the country and so far, both felt that the program is meeting expectations. Both also found the environment very encouraging and supporting since the beginning. The program is structured in a way that over the 2/3 years the trainee will gain all the skills and knowledge need to become a FM. The expertise and competencies will be gained gradually by shadowing a FM at first and then gradually being witness by the FM on all different activity to gain more and more confidence in the job. The course also involves face-to face and e-learning training with both external and internal experts of the field. The assistant FM's will also have a mentor that will support them over the 2/3 years programme. The Group member new member of staff explained that she was well supported, with plenty of training and mentoring in place. Wentood: training matrix available, for each job position. Professional  specific: chemical use training certificate; participating in training organised by regulatory bodies, forestry organisations;  ICF members - training every year onlyne by connecting to the ICF website; training organised by Royal Forest Society; FC - regular updates and organise meetings. Examples of participating in seminaries, discussions groups, other trainings seen from 01.03; 06.03; 17.04.2024 (EC)</t>
  </si>
  <si>
    <t>Workers’ rights</t>
  </si>
  <si>
    <t>5.6.1 a)</t>
  </si>
  <si>
    <r>
      <t>2.1.1</t>
    </r>
    <r>
      <rPr>
        <sz val="10"/>
        <rFont val="Cambria"/>
        <family val="1"/>
      </rPr>
      <t xml:space="preserve"> (workers’ rights legislation) and 
</t>
    </r>
    <r>
      <rPr>
        <b/>
        <sz val="10"/>
        <rFont val="Cambria"/>
        <family val="1"/>
      </rPr>
      <t xml:space="preserve">2.2.1 </t>
    </r>
    <r>
      <rPr>
        <sz val="10"/>
        <rFont val="Cambria"/>
        <family val="1"/>
      </rPr>
      <t>(equality legislation)</t>
    </r>
  </si>
  <si>
    <t>5.6.1 a) There shall be compliance with workers’ rights legislation, including equality legislation. 
Verifiers: 
• Discussion with workers
• Documented policies.</t>
  </si>
  <si>
    <r>
      <rPr>
        <b/>
        <sz val="10"/>
        <rFont val="Cambria"/>
        <family val="2"/>
      </rPr>
      <t>All sites</t>
    </r>
    <r>
      <rPr>
        <sz val="10"/>
        <rFont val="Cambria"/>
        <family val="1"/>
      </rPr>
      <t xml:space="preserve"> - no issues reported or noted</t>
    </r>
  </si>
  <si>
    <t>5.6.1 b)</t>
  </si>
  <si>
    <t>5.6.1 b) Workers shall not be deterred from joining a trade union or employee association.
Verifiers: 
• Discussion with workers
• Documented policies.</t>
  </si>
  <si>
    <t xml:space="preserve">Manager interviews confirmed no such deterrence. Tihill HR Business Partner appointed in January 2024, interviewed during audit.  She confirmed that some changes have been made eg there is now no bar to promotion for staff who have not yet achieved Chartered Forester status.  A Staff Representative Group is to be created in the second half of 2024.  Staff Reps are to be recruited and trained. All contractors were self employed and not union members. </t>
  </si>
  <si>
    <t>5.6.1 c)</t>
  </si>
  <si>
    <r>
      <t xml:space="preserve">2.1.3 </t>
    </r>
    <r>
      <rPr>
        <sz val="10"/>
        <rFont val="Cambria"/>
        <family val="1"/>
      </rPr>
      <t xml:space="preserve">(collective bargaining) and 
</t>
    </r>
    <r>
      <rPr>
        <b/>
        <sz val="10"/>
        <rFont val="Cambria"/>
        <family val="1"/>
      </rPr>
      <t xml:space="preserve">2.6.1 </t>
    </r>
    <r>
      <rPr>
        <sz val="10"/>
        <rFont val="Cambria"/>
        <family val="1"/>
      </rPr>
      <t>(grievance procedures)</t>
    </r>
  </si>
  <si>
    <t>5.6.1 c) Direct employees shall be permitted to negotiate terms and conditions, including grievance procedures, collectively should they so wish. 
Verifiers: 
• Discussion with workers
• Documented policies.</t>
  </si>
  <si>
    <t>Tilhill HR Business Partner appointed in January 2024, interviewed during audit.  She confirmed that some changes have been made eg there is now no bar to promotion for staff who have not yet achieved Chartered Forester status.  A Staff Representative Group is to be created in the second half of 2024.  Staff Reps are to be recruited and trained. Observation 2023.11 to remain open - review at next audit to check progress / effectiveness of new Staff Rep system</t>
  </si>
  <si>
    <t>5.6.1 d)</t>
  </si>
  <si>
    <t>2.6.2</t>
  </si>
  <si>
    <t>5.6.1 d) Workers shall have recourse to mechanisms for resolving grievances which meet the requirements of statutory codes of practice. 
Verifiers: 
• Discussion with workers
• Documented policies.</t>
  </si>
  <si>
    <r>
      <rPr>
        <b/>
        <sz val="10"/>
        <rFont val="Cambria"/>
        <family val="2"/>
      </rPr>
      <t>All sites</t>
    </r>
    <r>
      <rPr>
        <sz val="10"/>
        <rFont val="Cambria"/>
        <family val="1"/>
      </rPr>
      <t xml:space="preserve"> - grievance procedures in place, though no person interviewed had needed to use these or was aware of anyone who had</t>
    </r>
  </si>
  <si>
    <t>5.6.1 e)</t>
  </si>
  <si>
    <t>5.6.1 e) Wages paid to workers shall meet or exceed the statutory national living wage. 
Verifiers: 
• Discussion with workers
• Documented policies.</t>
  </si>
  <si>
    <t>The wage of the  lowest paid member of staff  checked with Tilhill HR dept and for all Group members - all confirmed to be above statutory national living wage.  Also confirmed by contractors interviewed. National living wage: 11.44 GBP/hour = approx 23000 GBP / year. Cowdray: all wages clearly higher, according to interviewed manager and workers</t>
  </si>
  <si>
    <t>Insurance</t>
  </si>
  <si>
    <t>5.7.1</t>
  </si>
  <si>
    <t>2.6.3</t>
  </si>
  <si>
    <t>5.7.1 The owner/manager and workers shall be covered by adequate public liability and employer’s liability insurance.
Verifiers: 
• Insurance documents
• Self-insurance with a policy statement.</t>
  </si>
  <si>
    <t>Valid PLI and ELI certificates seen displayed at both Dumfries, Jedburgh, Dunblane and Oban offices. PLI and ELI certificates viewed for a range of contractors or other forest users (e.g. non-staff stalkers, and syndicates) currently or recently active and all seen to be in date</t>
  </si>
  <si>
    <t>INSERT THE INDICATIVE 5-YEAR AUDIT PROGRAMME HERE - CREATED BY SA STAFF USING HEADINGS FROM THE RELEVANT CHECKLIST</t>
  </si>
  <si>
    <t>Indicative Audit Programme for Certfication Cycle
NOTE - This Programme will be subject to change. Some Indicators will be audited more than once, due to CARs, presence of High Conservation Factors, etc</t>
  </si>
  <si>
    <t>RA</t>
  </si>
  <si>
    <t>●</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</si>
  <si>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</si>
  <si>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</si>
  <si>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</si>
  <si>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</si>
  <si>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</si>
  <si>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</si>
  <si>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</si>
  <si>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</si>
  <si>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</si>
  <si>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Local council</t>
  </si>
  <si>
    <t>Provide services - no issues raised</t>
  </si>
  <si>
    <t>Noted</t>
  </si>
  <si>
    <t>Conservation charity - Tilhill manage some of their woods on contract</t>
  </si>
  <si>
    <t>1. They deal with enquiries in a timely efficient manner checking in with us to make sure their responses are in line with our policies. 2. They carry out tree safety assessments and those surveys where sites are difficult / going to take more work, have open discussions with us around costs and solutions. Their management of ash dieback is in line with our policies. 3. RAMS when asked for are always appropriate to the work. 4. They are attentive to those working for them in terms of H&amp;S and welfare, including the odd angry member of the public when doing tree works. 5. The works are to a reasonable standard, we generally don’t get complaints coming our way regarding the sites and communication between them and us is working well for both contracts.</t>
  </si>
  <si>
    <t>User group</t>
  </si>
  <si>
    <t>Haveragh</t>
  </si>
  <si>
    <t xml:space="preserve">Horse riders not allowed access to Haveragh </t>
  </si>
  <si>
    <t>On investigation it transpired that the site was a Forestry England site, not Tilhill. Stakeholder contacted by email to advise of this</t>
  </si>
  <si>
    <t>Statutory consultee regarding management of Scheduled Ancient Monuments in Scotland</t>
  </si>
  <si>
    <t>Scottish Sites</t>
  </si>
  <si>
    <t>Detailed comments provided regarding general management requirements for SAMs and positive feedback provided regarding Tilhill's management</t>
  </si>
  <si>
    <t>Noted and comments passed to Tilhill</t>
  </si>
  <si>
    <t>National Park Authority</t>
  </si>
  <si>
    <t>English Sites</t>
  </si>
  <si>
    <t>Support Tilhill Forestry Ltd managing woodlands sustainably and responsibly, by meeting Forest Stewardship Council (FSC) and UK Woodland Assurance Scheme (UKWAS) standards.</t>
  </si>
  <si>
    <t>Recently appointed staff</t>
  </si>
  <si>
    <t>Interviews with two assistant Forest Managers selected for the graduate programme working at Tilhill and one Assistant Forester working for a Group member.  Regarding the Tilhill staff, one explained he chose this program as he considers it the best one in the country and so far, both felt that the program is meeting expectations. Both also found the environment very encouraging and supporting since the beginning. The program is structured in a way that over the 2/3 years the trainee will gain all the skills and knowledge need to become a FM. The expertise and competencies will be gained gradually by shadowing a FM at first and then gradually being witness by the FM on all different activity to gain more and more confidence in the job. The course also involves face-to face and e-learning training with both external and internal experts of the field. The assistant FM's will also have a mentor that will support them over the 2/3 years programme. The Group member new member of staff explained that she was well supported, with plenty of training and mentoring in place</t>
  </si>
  <si>
    <t>None required</t>
  </si>
  <si>
    <t>Machine operators</t>
  </si>
  <si>
    <t>Interviews with Forwarder Operators and Harvester Operator during site visits.  All reported that they received clear instructions, with constraints fully identified, and that their work was monitored regularly by the FWM / Tilhill / Group manager.</t>
  </si>
  <si>
    <t>Ref Major CAR 2024.12 re Forwarder operator failing to wear hard hat</t>
  </si>
  <si>
    <t>Haulier</t>
  </si>
  <si>
    <t>Eskdalemuir</t>
  </si>
  <si>
    <t>Confirmed instructions regarding the wearing of PPE</t>
  </si>
  <si>
    <t>Ref Major CAR 2024.12 re Haulier failing to wear hard hat</t>
  </si>
  <si>
    <t>Forwarder op</t>
  </si>
  <si>
    <t xml:space="preserve">for 14 years with the FMU, received training, incl.professional  refreshing course, happy with the payment received, no issues raised. Travels home daily. Received work instructions. </t>
  </si>
  <si>
    <t>Harvester op</t>
  </si>
  <si>
    <t xml:space="preserve">Local contractor, working for long time with the FMU. Consider himself as part of the FMU team. The FMU is supporting him in attending the required professional training courses at no cost. The FMU personnel is monitoring frenquently the forest operation areas. </t>
  </si>
  <si>
    <t>Local resident</t>
  </si>
  <si>
    <t>As a member of local community uses the forest for recreation/walks. Foresters promptly responded to the issue he raised in relation to one case of waste disposal at the border of the forestland.</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</si>
  <si>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</si>
  <si>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</si>
  <si>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</si>
  <si>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English Name</t>
  </si>
  <si>
    <t>Latin Name</t>
  </si>
  <si>
    <t>Tick if within scope</t>
  </si>
  <si>
    <t>Main COMMERCIAL Species</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</si>
  <si>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</si>
  <si>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</si>
  <si>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</si>
  <si>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</si>
  <si>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</si>
  <si>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</si>
  <si>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</si>
  <si>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</si>
  <si>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</si>
  <si>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</si>
  <si>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</si>
  <si>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</si>
  <si>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</si>
  <si>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</si>
  <si>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</si>
  <si>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</si>
  <si>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</si>
  <si>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</si>
  <si>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</si>
  <si>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</si>
  <si>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</si>
  <si>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</si>
  <si>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</si>
  <si>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</si>
  <si>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</si>
  <si>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</si>
  <si>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</si>
  <si>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</si>
  <si>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</si>
  <si>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</si>
  <si>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</si>
  <si>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</si>
  <si>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</si>
  <si>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</si>
  <si>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</si>
  <si>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</si>
  <si>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</si>
  <si>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</si>
  <si>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</si>
  <si>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</si>
  <si>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</si>
  <si>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</si>
  <si>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</si>
  <si>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</si>
  <si>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</si>
  <si>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</si>
  <si>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</si>
  <si>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</si>
  <si>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</si>
  <si>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</si>
  <si>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</si>
  <si>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</si>
  <si>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</si>
  <si>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</si>
  <si>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</si>
  <si>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</si>
  <si>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</si>
  <si>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</si>
  <si>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</si>
  <si>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</si>
  <si>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</si>
  <si>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</si>
  <si>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</si>
  <si>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A6b-01 FSC and PEFC UK Group Checklist 
This is a JOINT FSC/PEFC Checklist for UK and UKWAS. The PEFC fields will largely generate themselves and fill automatically from the FSC entries. 
Highlighted fields in PEFC will need to be typed manually</t>
  </si>
  <si>
    <t>ANNEX 6 FOREST MANAGEMENT GROUPS CHECKLIST (based on FSC-STD-30-005 V2-0)</t>
  </si>
  <si>
    <t>NB - this checklist should be used in conjunction with the verifiers and guidance in the SA Cert Group Certification Standard</t>
  </si>
  <si>
    <t xml:space="preserve">ANNEX 6 PEFC UK FOREST MANAGEMENT GROUP CHECKLIST       (based on PEFC UK Scheme - weblink
</t>
  </si>
  <si>
    <t>PEFC UK Scheme</t>
  </si>
  <si>
    <t>and PEFC ST 1002 2018 - weblink</t>
  </si>
  <si>
    <t>PEFC International STD</t>
  </si>
  <si>
    <t>Std Ref/
Audit</t>
  </si>
  <si>
    <t>Requirement</t>
  </si>
  <si>
    <t>CAR</t>
  </si>
  <si>
    <t>PART I Establishment of forest management groups</t>
  </si>
  <si>
    <t xml:space="preserve"> Requirements for Group Entities </t>
  </si>
  <si>
    <t xml:space="preserve">The Group Entity shall be a person or group of persons registered as one independent legal entity. </t>
  </si>
  <si>
    <t>Tilhill Forestry Limited is a limited company registered in the UK.  Company registration no. 03242286.   The group scheme is part of the company.</t>
  </si>
  <si>
    <t xml:space="preserve">The Group Entity shall comply with the applicable legal obligations, such as registration and payment of relevant fees and taxes. </t>
  </si>
  <si>
    <t>Company Tax reference number 7931385029397   The group scheme is part of the company. FSC / PEFC fees collected by Soil Association. Companies House listing checked and last accounts made up to 31/12/2022</t>
  </si>
  <si>
    <t xml:space="preserve">When a Group Entity manages more than one group, it shall have enough capacity and resources to manage more than one certificate. </t>
  </si>
  <si>
    <t xml:space="preserve">NOTE: Each group will result in one certificate. In any one group, either all members are FSC FM/CoC, or all members are CW/FM; if some members are certified according to FM standards and others according to CW standards, then these would be two different groups. </t>
  </si>
  <si>
    <t>NOTE: Each group will result in one certificate.</t>
  </si>
  <si>
    <t>N/A Only one Group</t>
  </si>
  <si>
    <t xml:space="preserve">The Group Entity shall be responsible for conformance with this standard. </t>
  </si>
  <si>
    <t>Overall management of the Scheme rests with the Tilhill Forestry Managing Director who has delegated this role to the Head of Safety and Assurance. Day to day management is undertaken by the Forest Certification &amp; Development Manager supported by the Certification Administrator.</t>
  </si>
  <si>
    <t xml:space="preserve">The Group Entity shall make sure that all actors in the group demonstrate sufficient knowledge to fulfil their corresponding responsibilities within the group. </t>
  </si>
  <si>
    <t>Overall management of the Scheme rests with the Tilhill Forestry Managing Director who has delegated this role to the Head of Safety and Assurance. Day to day management is undertaken by the Forest Certification &amp; Development Manager  supported by the Certification Administrator. Individual responsibilities are stated in the document 'The Rules' V8 seen.</t>
  </si>
  <si>
    <t xml:space="preserve">Requirements for group members </t>
  </si>
  <si>
    <t xml:space="preserve">A declaration of consent shall be signed by each member wishing to join a group. In the declaration, the member shall: 
a) commit to follow the applicable Forest Stewardship Standard and the Group Rules; 
b) declare that the management units they are bringing into the group are not included in another FSC certificate; 
c) agree to allow the Group Entity, the certification body, FSC and ASI to fulfill their responsibilities; 
d) agree that the Group Entity will be the main contact for certification. 
</t>
  </si>
  <si>
    <t xml:space="preserve">A declaration of consent shall be signed by each member wishing to join a group. In the declaration, the member shall: 
a) commit to follow UKWAS and the Group Rules; 
b) declare that the management units they are bringing into the group are not included in another PEFC  certificate; 
c) agree to allow the Group Entity, the certification body, and PEFC UK to fulfill their responsibilities; 
d) agree that the Group Entity will be the main contact for certification. 
</t>
  </si>
  <si>
    <t xml:space="preserve">NOTE: The declaration of consent does not have to be an individual document. It can be part of a contract or any other document (e.g. meeting minutes) that specifies the relationship agreed between the member and the Group Entity. 
NOTE 2: For Communities, the declaration may also be some other form of agreement such as assembly minutes, forest management contracts, tribal agreements for Indigenous communities, recordings of interviews in case of oral agreements, etc. </t>
  </si>
  <si>
    <t xml:space="preserve">NOTE: The declaration of consent does not have to be an individual document. It can be part of a contract or any other document (e.g. meeting minutes) that specifies the relationship agreed between the member and the Group Entity. 
</t>
  </si>
  <si>
    <t>Each member, or their appointed Agent, is required to make a Declaration of Commitment prior to initial certification and renewed at re-certification. Inspected copies of signed "declaration of commitment" for all sites audited.</t>
  </si>
  <si>
    <t xml:space="preserve">2.1.1 The declaration shall be signed either by the group member or by their representative (e.g. Resource Manager or consultant). </t>
  </si>
  <si>
    <t>All members sign a 'declaration of commitment' document agreeing to the above.  Declarations of commitment signed by either the group member themselves or their representative seen for all sites being audited.</t>
  </si>
  <si>
    <t xml:space="preserve">2.1.2 When the member is represented by another party (e.g. Resource Manager or consultant), the declaration shall also include a verifiable agreement (legal or otherwise) between the member and their representative. </t>
  </si>
  <si>
    <t xml:space="preserve">NOTE: The requirement for the agreement to be verifiable means that the representatives must be able to prove that they have been authorised by the member to act on their behalf. </t>
  </si>
  <si>
    <t>Appointed agents &amp; Tilhill resource managers are authorised to sign on behalf of the landowner as the responsible person under the IACS land registration system.</t>
  </si>
  <si>
    <t xml:space="preserve">Division of responsibilities </t>
  </si>
  <si>
    <t xml:space="preserve">The Group Entity can divide the responsibilities among the different actors in the group (e.g. Group Entity, members, contractors, etc.). </t>
  </si>
  <si>
    <t xml:space="preserve">NOTE: The Group Entity is free to determine at what level implementation of requirements is carried out as long as conformance is demonstrated for each management unit (as per Clause 4.1). </t>
  </si>
  <si>
    <t>Covered within The Rules V8 document under Responsibilities of the Scheme and Responsibilities of the Members.</t>
  </si>
  <si>
    <t xml:space="preserve">The Group Entity shall define and document the division of key responsibilities within the group, as described in Clause 3.1. </t>
  </si>
  <si>
    <t xml:space="preserve">Resource Manager and Resource Management Unit </t>
  </si>
  <si>
    <t xml:space="preserve">Some or all members of a group may choose to transfer the responsibility to ensure conformance with the applicable Forest Stewardship Standard in their management unit(s) to one Resource Manager, and may be grouped into one Resource Management Unit (RMU). </t>
  </si>
  <si>
    <t xml:space="preserve">Some or all members of a group may choose to transfer the responsibility to ensure conformance with UKWAS in their management unit(s) to one Resource Manager, and may be grouped into one Resource Management Unit (RMU). </t>
  </si>
  <si>
    <t xml:space="preserve">3.3.1 The Resource Manager of an RMU shall assume the responsibility to conform with the applicable Forest Stewardship Standard and to follow the Group Rules on behalf of all members within their RMU. </t>
  </si>
  <si>
    <t xml:space="preserve">3.3.1 The Resource Manager of an RMU shall assume the responsibility to conform with the UKWAS and to follow the Group Rules on behalf of all members within their RMU.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</si>
  <si>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the applicable Forest Stewardship Standard remains with the Resource Manager.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</si>
  <si>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UKWAS remains with the Resource Manager. </t>
  </si>
  <si>
    <t xml:space="preserve"> 'The Rules' document clearly states Resource Manager responsibilities.  </t>
  </si>
  <si>
    <t xml:space="preserve">Conformance across management units </t>
  </si>
  <si>
    <t xml:space="preserve">Conformance with all requirements of the applicable Forest Stewardship Standard shall be demonstrated for each management unit within the scope of the FSC FM/CoC or CW/FM group certificate, except as provided for in Clause 4.2. </t>
  </si>
  <si>
    <t>Conformance with all requirements of UKWAS shall be demonstrated for each management unit within the scope of the PEFC  FM group certificate.</t>
  </si>
  <si>
    <t>The Rules V8 states when joining both Group &amp; Resource Manager (RM) members undergo an Acceptance audit prior to submission to the scheme. "A regime of internal Surveillance Audits and Recertification Audits is directed by the Certification Manager and is carried out by the internal auditor team. Auditors are to be independent of the management of the woodland being audited.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  Acceptance audit &amp;/ or internal audit reports for all audit sites seen.</t>
  </si>
  <si>
    <t xml:space="preserve">Conformance with area thresholds in the applicable Forest Stewardship Standard with regards to Criterion 6.5, can be demonstrated across management units rather than at the level of the individual management unit for FM/CoC SLIMF management units. </t>
  </si>
  <si>
    <t xml:space="preserve">Conformance with area thresholds in UKWAS with regards to Criterion 6.5, can be demonstrated across management units rather than at the level of the individual management unit for FM/CoC SLIMF management units. </t>
  </si>
  <si>
    <t xml:space="preserve">These thresholds are assessed  and demonstrated for each Group member, both Group and RM sites and whether SLIMF or Non-SLIMF, at acceptance and internal audits. </t>
  </si>
  <si>
    <t>Not Applicable to PEFC in UK</t>
  </si>
  <si>
    <t xml:space="preserve">4.2.1 In groups with SLIMF and non-SLIMF management units, the non-SLIMF management units may support SLIMF management units to conform with such requirement, partially or fully. </t>
  </si>
  <si>
    <t xml:space="preserve">NOTE: Non-SLIMF management units always need to conform with Criterion 6.5 in each management unit. </t>
  </si>
  <si>
    <t xml:space="preserve">These thresholds are assessed on every Group member, both Group and RM sites, at acceptance and internal audits. </t>
  </si>
  <si>
    <t xml:space="preserve">Group size </t>
  </si>
  <si>
    <t xml:space="preserve">The Group Entity shall determine, based on its human and technical capacities, the maximum group size that it can manage, in terms of: 
a) number of group members; 
b) individual management unit size; and/or 
c) total forest area and distribution.
</t>
  </si>
  <si>
    <t xml:space="preserve">In the ‘Tilhill Group Certification Scheme The Rules’ document it is stated ‘There is no particular limit to the size of the Scheme as the intention has always been, since 1999, for the management capacity of the Scheme to grow to match the growth of the membership. Present Scheme capacity is for 150 Group Members and 300 Resource Manager Members’ but at time of audit there were 62 Group members and 322 Resource Manager members.  It was clear during audit that management capacity had grown to match the growth of membership, with no evidence of under resourcing but the Rules had not been reviewed to reflect. </t>
  </si>
  <si>
    <t>Obs 2024.15</t>
  </si>
  <si>
    <t xml:space="preserve">The Group Entity shall develop a group management system (as per Part II of this standard) that allows the continuous and effective management of all members of the group. </t>
  </si>
  <si>
    <t>Group management system summarised in The Rules, which also state Members Steering Group (MSG) comprises up to six Group Members who act to represent Members’ interests in reviewing significant changes to the Scheme Rules periodically and arbitrating on unresolved disputes between Members and the Certification Manager. Any Group Member may offer to join the MSG: if the MSG capacity is exceeded then a vote will be conducted by email.</t>
  </si>
  <si>
    <t xml:space="preserve">Multinational groups </t>
  </si>
  <si>
    <t xml:space="preserve">FM/CoC and CW/FM groups shall only be established at a national level, except in the cases described in clause 6.2. </t>
  </si>
  <si>
    <t>Not a multinational group - the scheme only operates in the UK</t>
  </si>
  <si>
    <t xml:space="preserve">In cases where homogeneous conditions between countries allow for an effective and credible multinational implementation of the group management system, the Group Entity shall request formal approval from FSC International through their certification body to allow certification of such a group. </t>
  </si>
  <si>
    <t>Not a multinational group</t>
  </si>
  <si>
    <t xml:space="preserve">PART II Group management system </t>
  </si>
  <si>
    <t xml:space="preserve">Adding new members to the group </t>
  </si>
  <si>
    <t xml:space="preserve">The Group Entity shall evaluate every applicant who wishes to join the group and ensure that there are no major non-conformities with the applicable Forest Stewardship Standard, nor with membership requirements, before adding the new member to the group. </t>
  </si>
  <si>
    <t xml:space="preserve">The Group Entity shall evaluate every applicant who wishes to join the group and ensure that there are no major non-conformities with UKWAS, nor with membership requirements, before adding the new member to the group. </t>
  </si>
  <si>
    <t xml:space="preserve"> There is a clear procedure for evaluating new members and for checking that existing members continue to meet requirements.  New members are assessed using the 'Acceptance Audit Checklist' and existing members are periodically checked, frequency depending on whether resource - managed or group members. Acceptance audit and 'recertification audit' checklists seen for members forming this year's audit sample.</t>
  </si>
  <si>
    <t xml:space="preserve">7.1.1 The Group Entity shall conduct a field evaluation to conform with Clause 7.1, except for applicants meeting the SLIMF eligibility criteria or the definition of Communities in this standard, whose evaluation may be done through a desk audit. </t>
  </si>
  <si>
    <t xml:space="preserve">6.1.1 The Group Entity shall conduct a field evaluation to conform with Clause 6.1. </t>
  </si>
  <si>
    <t>Field evaluation undertaken for all applicants whether SLIMF or non-SLIMF - described in the Rules and confirmed to conform with Clause 7.1</t>
  </si>
  <si>
    <t xml:space="preserve">7.1.2 When a member wants to move from one group to another group managed by the same Group Entity, the Group Entity shall implement this evaluation to allow for the move. </t>
  </si>
  <si>
    <t xml:space="preserve">6.1.2 When a member wants to move from one group to another group managed by the same Group Entity, the Group Entity shall implement this evaluation to allow for the move. </t>
  </si>
  <si>
    <t>Group Entity manages only one FM Group Scheme.</t>
  </si>
  <si>
    <t>Provision of Information</t>
  </si>
  <si>
    <t xml:space="preserve">The Group Entity shall provide each member with information, or access to information, about how the group works. The information shall include: 
a) The Group Rules and the applicable Forest Stewardship Standard, and an explanation of how to conform with them. The Group Entity shall provide access to other applicable normative documents upon request; 
b) An explanation of the certification body’s evaluation process; 
c) An explanation that the certification body, FSC and ASI have the right to access the members' management unit(s) and documentation; 
d) An explanation that the certification body will publish a public summary of their evaluation report; ASI may publish a public summary of their evaluation; and FSC will include information about the group in its database; 
e) Explanation of any costs associated with joining the group. </t>
  </si>
  <si>
    <t xml:space="preserve">The Group Entity shall provide each member with information, or access to information, about how the group works. The information shall include: 
a) The Group Rules and UKWAS, and an explanation of how to conform with them. The Group Entity shall provide access to other applicable normative documents upon request; 
b) An explanation of the certification body’s evaluation process; 
c) An explanation that the certification body and PEFC have the right to access the members' management unit(s) and documentation; 
d) An explanation that the certification body will publish a public summary of their evaluation report and PEFC  will include information about the group in its database; 
e) Explanation of any costs associated with joining the group. </t>
  </si>
  <si>
    <t xml:space="preserve">8.1.1 When the Group Entity provides members with a summary of these items, it shall make available the full documentation upon request from the members. </t>
  </si>
  <si>
    <t xml:space="preserve">7.1.1 When the Group Entity provides members with a summary of these items, it shall make available the full documentation upon request from the members. </t>
  </si>
  <si>
    <t xml:space="preserve">8.1.2 The information shall be presented in a way that is understandable for members. </t>
  </si>
  <si>
    <t xml:space="preserve">7.1.2 The information shall be presented in a way that is understandable for members. </t>
  </si>
  <si>
    <r>
      <t xml:space="preserve">Most of this information is clearly stated within 'The Rules'. </t>
    </r>
    <r>
      <rPr>
        <b/>
        <sz val="11"/>
        <rFont val="Cambria"/>
        <family val="1"/>
      </rPr>
      <t xml:space="preserve"> </t>
    </r>
    <r>
      <rPr>
        <sz val="11"/>
        <rFont val="Cambria"/>
        <family val="1"/>
      </rPr>
      <t xml:space="preserve">Information on costs is provided in a separate document 'Tilhill Certification Scheme Price Guide' -  2024 version seen.  Both these documents are provided to members.  In the Rules under External Audits it states "The CB, FSC and PEFC have the right to access Members’ woodlands and documentation for the purpose of evaluation and monitoring. </t>
    </r>
  </si>
  <si>
    <t>Group Rules</t>
  </si>
  <si>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FSC-certified forest products produced by the group members up to the defined ‘forest gate’, in conformance with Criterion 8.5 of the applicable Forest Stewardship Standard; 
h) Requirements related to marketing or sales of products; 
i) Rules setting out how to use the FSC trademarks and the trademark license code. </t>
  </si>
  <si>
    <r>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PEFC -certified forest products produced by the group members up to the defined ‘forest gate’, in conformance with </t>
    </r>
    <r>
      <rPr>
        <b/>
        <sz val="11"/>
        <rFont val="Cambria"/>
        <family val="2"/>
      </rPr>
      <t>Criterion 3.2.2 of UKWAS</t>
    </r>
    <r>
      <rPr>
        <b/>
        <sz val="11"/>
        <rFont val="Cambria"/>
        <family val="1"/>
      </rPr>
      <t xml:space="preserve">; 
h) Requirements related to marketing or sales of products; 
i) Rules setting out how to use the PEFC  trademarks and the trademark license code. </t>
    </r>
  </si>
  <si>
    <t>NOTE: The reference to the scale and complexity of the group refers to the fact that larger and more complex groups, with higher associated risk, might require more comprehensive procedures to ensure the protection of environmental and social values, such as High Conservation Values, Indigenous Peoples, Rare and Threatened Species, etc. Smaller groups, with less associated risk, may develop simpler procedures, but still need to develop all the mentioned Group Rules.</t>
  </si>
  <si>
    <t>NOTE: The reference to the scale and complexity of the group refers to the fact that larger and more complex groups, with higher associated risk, might require more comprehensive procedures to ensure the protection of environmental and social values, such as High (Nature) Conservation Values, Rare and Threatened Species, etc. Smaller groups, with less associated risk, may develop simpler procedures, but still need to develop all the mentioned Group Rules.</t>
  </si>
  <si>
    <t>On joining Group &amp; RM members provided with Tilhill The Rules which includes all the above.</t>
  </si>
  <si>
    <t>Group records</t>
  </si>
  <si>
    <t xml:space="preserve">The Group Entity shall maintain up-to-date records covering all applicable requirements of this standard and the applicable Forest Stewardship Standard. These shall include: </t>
  </si>
  <si>
    <t xml:space="preserve">The Group Entity shall maintain up-to-date records covering all applicable requirements of this standard and UKWAS. These shall include: </t>
  </si>
  <si>
    <t xml:space="preserve">a) A list of the members of the group, including for each member: 
i. name and contact details; 
ii. the date of entering the group and, where relevant, the date of leaving the group, and the reason for leaving; 
iii. number and area of management units included in the group; 
iv. geographical location (e.g. coordinates) of each management unit included in the group, supported by a map or documentation; 
v. type of forest ownership per member (e.g. privately owned; state managed; communal management; etc.); 
vi. main products; 
vii. the sub-certificate codes where these have been issued. </t>
  </si>
  <si>
    <t xml:space="preserve">NOTE: The Group Entity must fulfil data protection responsibilities when gathering this information. </t>
  </si>
  <si>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f) Records of the actual or estimated annual harvesting volume of the group and actual annual FSC sales volume of the group. </t>
  </si>
  <si>
    <r>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t>
    </r>
    <r>
      <rPr>
        <b/>
        <sz val="11"/>
        <color indexed="10"/>
        <rFont val="Cambria"/>
        <family val="2"/>
      </rPr>
      <t xml:space="preserve">f) Records of the actual or estimated annual harvesting volume of the group and actual annual PEFC  sales volume of the group. </t>
    </r>
  </si>
  <si>
    <t xml:space="preserve">NOTE: The amount of records maintained centrally by the Group Entity may vary from case to case. In order to reduce costs and increase the efficiency of evaluations by the certification body, and subsequent monitoring by FSC and/or ASI, records should be stored centrally or be accessible digitally whenever possible. </t>
  </si>
  <si>
    <t xml:space="preserve">NOTE: The amount of records maintained centrally by the Group Entity may vary from case to case. In order to reduce costs and increase the efficiency of evaluations by the certification body, and subsequent monitoring by PEFC, records should be stored centrally or be accessible digitally whenever possible. </t>
  </si>
  <si>
    <t xml:space="preserve">Details relating to a above are held within the 'Master Register' page on Sharepoint for each site include unique code, forest name, area, manager, forest type, grid reference, longitude / latitude; also date of entry into scheme and exit date if relevant - site list with this information can be seen on Tab 7 Site list.  In addition to this, site by site records are held, which include information regarding b-f above.  Annual management summaries are collated centrally for each site, summarising harvesting volumes, pesticide use, cull records and monitoring. Records of internal audits seen for all sites visited. Areas checked for all sites visited ( including Inwood) and also checked for Glenavon and confirmed to  correspond with other area records held.   Records held for at least five years. </t>
  </si>
  <si>
    <t>The Group Entity shall retain group records for at least five (5) years.</t>
  </si>
  <si>
    <t>Stated in section responsibility of members in Tilhill The Rules.</t>
  </si>
  <si>
    <t xml:space="preserve">In countries where FSC International has determined that there is a high risk of false claims involving material harvested from groups, the Group Entity shall maintain up-to-date records of the harvesting and FSC sales volumes of each management unit in the group. </t>
  </si>
  <si>
    <t xml:space="preserve">NOTE: For management units in the group where the harvesting and sales are carried out by a contractor, the Group Entity should verify that the volumes sold by the contractor correspond to the estimated volumes bought from its group. For this purpose, the contract between the forest owner and the contractor should include a requirement for the contractor to communicate to the forest owner and the Group Entity the actual (measured) volume harvested and sold. </t>
  </si>
  <si>
    <t>N/A UK not high risk</t>
  </si>
  <si>
    <t>Internal monitoring</t>
  </si>
  <si>
    <t xml:space="preserve">The Group Entity shall implement a documented internal monitoring system that includes at least the following: 
a)A description of the internal monitoring system, sufficient to: 
b)make sure there is continued conformance with the applicable Forest Stewardship Standard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</si>
  <si>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 xml:space="preserve">The Group Entity shall implement a documented internal monitoring system that includes at least the following: 
a)A description of the internal monitoring system, sufficient to: 
b)make sure there is continued conformance with UKWAS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</si>
  <si>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Stated in 'The Rules' as follows: 'A regime of internal Surveillance Audits and Recertification Audits is directed by the Certification Manager and is carried out by the internal auditor team. Auditors are to be independent of the management of the woodland being audited.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  Internal audit regime for 2023 and 2024 progress checked. 2023 audits were all completed and 2024 are completed to date; however Haulier on operational site at Eskdalemuir was not wearing his hard hat when out of his cab.  Manager at Buccleuch -Borders did not immediately put on his PPE on arrival at a live Forwarding site, instead walking over to the Forwarder Operator with the auditors before returning to his vehicle to put on his PPE. Forwarder operator at Atholl left the cab and moved round on the machine to show the auditor his spill kit without putting on his hard hat. This is a MAJOR against Group Standard 11.1 (b) as it is repeated across 3 sites and is a repeat of previous Major raised under 5.4.1a  At Balinoe, a commissioned roadside tree survey advised the felling of a tree within three months of issue of report. No action was taken to fell the tree or to undertake subsequent survey during that time. At Buccleuch – Borders, although driveby inspections of tree safety had been undertaken and trees needing attention had been identified and made safe, the full scope of the tree safety inspection had not been recorded ie start and finish point.  Were there to have been no dangerous trees identified there would have been no records whatsoever of the inspection having been undertaken. As two related issues were identified in different sites this is raised as a minor under Group standard 11.1 (b)</t>
  </si>
  <si>
    <t>Major 2024.12, Minor 2024.10</t>
  </si>
  <si>
    <t xml:space="preserve">The Group Entity shall select the requirements from the applicable Forest Stewardship Standard to be monitored at each internal evaluation according to the scale, intensity and risk. </t>
  </si>
  <si>
    <t xml:space="preserve">The Group Entity shall select the requirements from UKWAS to be monitored at each internal evaluation according to the scale, intensity and risk. </t>
  </si>
  <si>
    <t xml:space="preserve">NOTE: The Group Entity may focus their monitoring during a particular internal evaluation on specific elements of the applicable Forest Stewardship Standard, with the provision that all aspects of the Forest Stewardship Standard are evaluated for the group, through the sampled management units, during the period of validity of the certificate. </t>
  </si>
  <si>
    <t xml:space="preserve">NOTE: The Group Entity may focus their monitoring during a particular internal evaluation on specific elements of UKWAS, with the provision that all aspects of UKWAS are evaluated for the group, through the sampled management units, during the period of validity of the certificate. </t>
  </si>
  <si>
    <t>Standard templates are in place for Acceptance audit, Reassessment audit and Surveillance audit, each focussing on a different combination of UKWAS sections. In the header on each page of the internal audit document there is a statement " This checklist should be used alongside the UKWAS as some clauses are abbreviated and summarised for brevity."</t>
  </si>
  <si>
    <t xml:space="preserve">The Group Entity shall specify what constitutes an active management unit for the group and justify the classification of activities as active or inactive management. </t>
  </si>
  <si>
    <t>All members are considered to be active management units</t>
  </si>
  <si>
    <t>11.4, 11.5, 17.1</t>
  </si>
  <si>
    <t xml:space="preserve">The minimum sample of management units to be visited annually for internal monitoring shall be calculated according to requirements 11.4, 11.5, 17.1 of the standard. 
Use the table below completing column C </t>
  </si>
  <si>
    <t xml:space="preserve">The minimum sample of management units to be visited annually for internal monitoring shall be calculated according to requirements of the PEFC 1002 2018 standard sections 9.3.2 to 9.3.5:
9.3.2 Determination of the sample size
9.3.2.1 The sample size shall be calculated for the participants of the group organisation.
9.3.2.2 The size of the sample generally should be the square root of the number of participants: (y=√x), rounded to the upper whole number.
9.3.2.3 The size of the sample may be adapted by a standard taking into account one or more of the following indicators:
a) results of a risk assessment. In this case deviations of sample sizes in case of low or high risk for individual categories shall be defined;
b) results of internal audits or previous certification audits;
c) quality / level of confidence of the internal monitoring programme;
d) use of technologies allowing the gathering of information concerning specified requirements;
Note: Such technologies may be e.g. the use of satellite data or drones and allow compliance statements for specific requirements of a sustainability standard or support the risk based sampling.
e) based on other means of gathering information about activities on the ground.
Note: One way could be a survey with participants who provide some information about their activities on the ground.
</t>
  </si>
  <si>
    <t>Column A</t>
  </si>
  <si>
    <t>Column B</t>
  </si>
  <si>
    <t>Column C</t>
  </si>
  <si>
    <t>9.3.3 Determination of sample categories
9.3.3.1 The sample categories shall be established based on the results of a risk assessment. The indicators used in the risk assessment shall reflect the geographical scope of the standard.
The following non exhaustive list of indicators may be used for the risk assessment:
a) ownership type (e.g. state forest, communal forest, private forest);
b) size of management units (different size classes);
c) biogeographic region (e.g. lowlands, low mountain range, high mountain range);
d) operations, processes and products of potential group participants;
e) deforestation and forest conversion;
f) rotation period(s);
g) richness of biological diversity;
h) recreation and other socio-economic functions of the forest;
i) dependence of and interaction with local communities and indigenous people;
j) available resources for administration, operations, training and research;
k) governance and law enforcement.
9.3.3.2 Conditions which constitute risk for each indicator on low, medium and high level and the respective consequences for the sampling shall be defined.
9.3.4 Distribution of the sample
The sample shall be distributed to the categories according to the result of the risk assessment.
9.3.5 Selection of the participants
9.3.5.1 At least 25% of the sample should be selected at random.
9.3.5.2 A risk-based procedure for the selection of the participants shall be specified.</t>
  </si>
  <si>
    <t>Size class</t>
  </si>
  <si>
    <t># of MUs</t>
  </si>
  <si>
    <t>Internal monitoring (at minimum)</t>
  </si>
  <si>
    <t>Active management units &gt; 1,000 ha</t>
  </si>
  <si>
    <t>Active management units ≤ 1,000 ha AND
SLIMF management units and Communities AND 
Active MUs where outsourced services are carried out only by forestry contractrors in the group</t>
  </si>
  <si>
    <t>Inactive management units</t>
  </si>
  <si>
    <t>Management units in Resource Management Units</t>
  </si>
  <si>
    <t>At the discretion of the
Group Entity</t>
  </si>
  <si>
    <t>Specified in The Rules that Resource Manager Members will, in general, be visited for audit on the basis of a 20% sample of the RM Register that includes those Members required to undergo a recertification audit. Group Members will, in general, be visited annually, with scope for a reduced frequency where high levels of compliance are recorded or where management activity is low.' Internal audit records seen to confirm this intensity</t>
  </si>
  <si>
    <t xml:space="preserve">Inactive management units may be monitored remotely if the necessary information is available (e.g. remote sensing, digital imagery, phone interviews, documents proving payments/sales/provision of material and training). </t>
  </si>
  <si>
    <t>No inactive management units</t>
  </si>
  <si>
    <t xml:space="preserve">The Group Entity may lower the minimum sample defined in Clause 11.4 based on the regular analysis of the results of the monitoring as per Clause 11.1 c). </t>
  </si>
  <si>
    <t xml:space="preserve">The Group Entity may lower the minimum sample defined in 10.4 based on the regular analysis of the results of the monitoring as per 9.3.3.1 of PEFC Standard 1002 2018 </t>
  </si>
  <si>
    <t>The Rules state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t>
  </si>
  <si>
    <t xml:space="preserve">The Group Entity shall increase the calculated minimum sample when high risks are identified (e.g. unresolved substantiated land tenure or use rights disputes, High Conservation Values (HCVs) are threatened, substantiated stakeholder complaints, etc.). </t>
  </si>
  <si>
    <t>As stated above, sampling intensity is already higher than minimum sample requirements</t>
  </si>
  <si>
    <t xml:space="preserve">The Group Entity should visit different management units during the internal monitoring from the ones previously visited by the certification body, unless there are pending corrective actions, complaints or risk factors that require a revisit of the same units. </t>
  </si>
  <si>
    <t>This is factored in to the sample, though in the case of Group members these are visited annually regardless of external monitoring</t>
  </si>
  <si>
    <t>11.10</t>
  </si>
  <si>
    <t>10.10</t>
  </si>
  <si>
    <t xml:space="preserve">NOTE: Non-conformities identified at the level of a group member may result in non-conformities at the Group Entity level when the non-conformities are determined to be the result of the Group Entity’s performance. </t>
  </si>
  <si>
    <t>Checked previous audits - all CARs raised in 2021 and 2022 had been closed and no 2023 audit CARS open beyond the 12 month deadline other than where members have been suspended for failing to close by deadline.</t>
  </si>
  <si>
    <t>Chain of custody</t>
  </si>
  <si>
    <t xml:space="preserve">The Group Entity shall implement a tracking and tracing system for FSC-certified products, to ensure that they are not mixed with non-certified material. </t>
  </si>
  <si>
    <t xml:space="preserve">The Group Entity shall implement a tracking and tracing system for PEFC -certified products, to ensure that they are not mixed with non-certified material. </t>
  </si>
  <si>
    <t>The Rules section Chain of Custody. Sampled sales documentation at all sites where harvesting had been undertaken within the last 12 months</t>
  </si>
  <si>
    <t xml:space="preserve">The Group Entity shall ensure that all invoices for sales of FSC-certified material include the required information (as per the applicable Forest Stewardship Standard). </t>
  </si>
  <si>
    <t xml:space="preserve">The Group Entity shall ensure that all invoices for sales of PEFC -certified material include the required information (as per UKWAS 3.2.2 and PEFC COC Standard 2002). </t>
  </si>
  <si>
    <t>The Rules section Chain of Custody. Sampled sales documentation at all sites where harvesting had been undertaken within the last 12 months. All documentation included correct certificate code and claim.</t>
  </si>
  <si>
    <t>The Group Entity shall ensure that all uses of the FSC trademarks are approved by their certification body in advance.</t>
  </si>
  <si>
    <t>The Group Entity shall ensure that all uses of the PEFC  trademarks are approved by PEFC UK in advance.</t>
  </si>
  <si>
    <t>Trademark usage checked during audit and no usage noted which had not had prior approval</t>
  </si>
  <si>
    <t xml:space="preserve">The Group Entity shall not issue any kind of certificates to their members that could be confused with FSC certificates. </t>
  </si>
  <si>
    <t xml:space="preserve">The Group Entity shall not issue any kind of certificates to their members that could be confused with PEFC  certificates. </t>
  </si>
  <si>
    <t>NOTE: To prove that certain management units are covered by the group certificate, the member can use the list of the members of the group or a member certificate issued by the certification body. It is important that none of these documents are confused with the FSC certificate of the group held by the Group Entity.</t>
  </si>
  <si>
    <t>NOTE: To prove that certain management units are covered by the group certificate, the member can use the list of the members of the group or a member certificate issued by the certification body. It is important that none of these documents are confused with the PEFC  certificate of the group held by the Group Entity.</t>
  </si>
  <si>
    <t>Confirmed no such certificates issued</t>
  </si>
  <si>
    <t>PART III Optional Inclusion of Forestry Contractors in Groups</t>
  </si>
  <si>
    <t>END OF PEFC CHECKLIST</t>
  </si>
  <si>
    <t>Part III</t>
  </si>
  <si>
    <t>Does the group include any Forestry contractor? If YES, then complete the section below; if NO, stop here. Please, confirm at every audit, by choosing from the Drop Down Lists in Column B</t>
  </si>
  <si>
    <t>No</t>
  </si>
  <si>
    <t>NO CONTRACTORS ARE NOT INCLUDED, STOP HERE</t>
  </si>
  <si>
    <t>CHOOSE FROM DROP DOWN LIST</t>
  </si>
  <si>
    <t>Requirements for forestry contractors</t>
  </si>
  <si>
    <t xml:space="preserve">Forestry contractors may only join an FSC FM/CoC group. </t>
  </si>
  <si>
    <t xml:space="preserve">NOTE: Forestry contractors can join more than one group, and operate under the FSC group certificate(s) but only in the management units of the group(s) that they have joined.  
NOTE 2: Forestry contractors can have a separate CoC certificate to operate in management units outside the group. 
NOTE 3: Upon completion of the ongoing revision of standard FSC-STD-30-010 V2-0 FSC Controlled Wood Standard for Forest Management Enterprises, this clause will be reviewed to consider the possibility for forestry contractors to also join CW/FM groups. </t>
  </si>
  <si>
    <t xml:space="preserve">The Group Entity may allocate responsibilities to conform with the applicable Forest Stewardship Standard to forestry contractors in the group, as per Clause 3.1. </t>
  </si>
  <si>
    <t xml:space="preserve">A contract, including a declaration of consent, shall be signed by each forestry contractor wishing to join a group. In the contract, the forestry contractor shall: 
a) commit to follow the applicable Forest Stewardship Standard and the Group Rules, and to ensure that any sub-contractors will follow them as well; 
b) agree to allow the Group Entity, the certification body, FSC and ASI to fulfil their responsibilities; 
c) agree that the Group Entity will be the main contact for certification; 
d) include the agreed terms between the forestry contractor and the Group Entity. 
</t>
  </si>
  <si>
    <t>Group rules for contractors</t>
  </si>
  <si>
    <t xml:space="preserve">The Group Entity shall adapt the Group Rules to include forestry contractors. </t>
  </si>
  <si>
    <t xml:space="preserve">The Group Entity shall define the process for forestry contractors to report to the Group Entity the type (e.g. harvesting, planting, management plan development), location (management units of the group) and outcomes (e.g. volume harvested, number of plants planted, documents developed) of their operations. </t>
  </si>
  <si>
    <t>Evaluation of new forestry contractors</t>
  </si>
  <si>
    <t xml:space="preserve">The Group Entity shall evaluate each forestry contractor applying to join the group, prior to approving the application, through: </t>
  </si>
  <si>
    <t xml:space="preserve">15.1.1 An on-site evaluation of an operation in a sample management unit; and/or </t>
  </si>
  <si>
    <t xml:space="preserve">15.1.2 A verification that the contractor has sufficient qualifications or knowledge to operate according to the applicable Forest Stewardship Standard and fulfil their responsibilities within the group. </t>
  </si>
  <si>
    <t xml:space="preserve">When a forestry contractor wants to move from one group to another group managed by the same Group Entity, the Group Entity shall implement this evaluation to allow for the move. </t>
  </si>
  <si>
    <t>YES CONTRACTORS ARE INCLUDED COMPLETE REST OF QUESTIONS</t>
  </si>
  <si>
    <t>Records regarding contractors</t>
  </si>
  <si>
    <t xml:space="preserve">When forestry contractors are included in the group, the Group Entity shall maintain up-to-date records, including: 
a) Name and contact details; 
b) The date of entering the group and, where relevant, the date of leaving the group, and the reason for leaving; 
c) Any records of training provided by the Group Entity; 
d) The results of the forestry contractors´ monitoring through the sampled management units (Clause 17.1) and the targeted internal evaluation (Clause 18.1); 
e) Records of the harvesting and sales volumes, at least annually, if applicable, resulting from operations carried out by contractors within the group certificate. </t>
  </si>
  <si>
    <t>Internal monitoring of contractors</t>
  </si>
  <si>
    <t xml:space="preserve">The Group Entity shall implement a targeted internal evaluation of all forestry contractors included in the group at least once during the validity of the certificate. </t>
  </si>
  <si>
    <t xml:space="preserve">NOTE: This targeted internal evaluation is additional to the internal monitoring of the contractors´ performance through the management units sampled annually (as per Clause 17.1). The objective of this evaluation is to ensure that contractors are adequately fulfilling the responsibilities that the Group Entity has allocated to them (e.g. planning, evaluation of new members, internal monitoring, development of documents). </t>
  </si>
  <si>
    <t xml:space="preserve">18.1.1 The Group Entity shall increase this internal evaluation intensity when high risks are identified (e.g. recurrent non-conformities by the contractor, substantiated stakeholder complaints about the contractor´s performance). </t>
  </si>
  <si>
    <t>Contractors' chain of custody</t>
  </si>
  <si>
    <t xml:space="preserve">Forestry contractors shall have records of the annual harvesting volume and annual FSC sales volume of their harvesting and sales activities covered by the certificate of the group. </t>
  </si>
  <si>
    <t xml:space="preserve">Such volume records shall be provided to the Group Entity. </t>
  </si>
  <si>
    <t xml:space="preserve">Forestry contractors shall ensure that all invoices for sales of FSC-certified material include the required information (as per the applicable Forest Stewardship Standard) and provide a copy of these invoices to the Group Entity. </t>
  </si>
  <si>
    <t xml:space="preserve">When selling FSC-certified material, the contractor shall use in the invoices the certificate code of the group from which the material comes from. </t>
  </si>
  <si>
    <t>ANNEX 6a SA Certification MULTISITE CERTIFICATION STANDARD (MSC) CHECKLIST</t>
  </si>
  <si>
    <t>NB this checklist reflects requirements for PEFC Certification to 17021 standards and IAF Mandatory Document for the Audit and Certification of a Management System Operated by a Multi-Site Organization, which include the following requirements for eligibility:</t>
  </si>
  <si>
    <t>MCS Requirement</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</si>
  <si>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</si>
  <si>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</si>
  <si>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</si>
  <si>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</si>
  <si>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</si>
  <si>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</si>
  <si>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</si>
  <si>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</si>
  <si>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</si>
  <si>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</si>
  <si>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</si>
  <si>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mostly natural/semi-natural</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</si>
  <si>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</si>
  <si>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</si>
  <si>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</si>
  <si>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</si>
  <si>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</si>
  <si>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</si>
  <si>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</si>
  <si>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</si>
  <si>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</si>
  <si>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</si>
  <si>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</si>
  <si>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</si>
  <si>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</si>
  <si>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</si>
  <si>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</si>
  <si>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</si>
  <si>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</si>
  <si>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</si>
  <si>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Number of FMU's</t>
  </si>
  <si>
    <t>FMU Names (create new line for each FMU)</t>
  </si>
  <si>
    <t xml:space="preserve">Geog. coordinates (non-SLIMFs) </t>
  </si>
  <si>
    <t>Area (ha)</t>
  </si>
  <si>
    <t>Managed by</t>
  </si>
  <si>
    <t>Management category</t>
  </si>
  <si>
    <t>Main products</t>
  </si>
  <si>
    <t>Year visited by SA</t>
  </si>
  <si>
    <t>AAF Category</t>
  </si>
  <si>
    <t>Private</t>
  </si>
  <si>
    <t xml:space="preserve">GROUP </t>
  </si>
  <si>
    <t>G001</t>
  </si>
  <si>
    <t>Cawdor Estates</t>
  </si>
  <si>
    <t>Cawdor Estate Office</t>
  </si>
  <si>
    <t>Cawdor</t>
  </si>
  <si>
    <t>Nairn</t>
  </si>
  <si>
    <t>IV12   5RE</t>
  </si>
  <si>
    <t>Scotland</t>
  </si>
  <si>
    <t>NH 846 483</t>
  </si>
  <si>
    <t>Steve Conolly</t>
  </si>
  <si>
    <t>Round logs</t>
  </si>
  <si>
    <t>2014 SAW</t>
  </si>
  <si>
    <t>G007</t>
  </si>
  <si>
    <t>Cowdray Estate</t>
  </si>
  <si>
    <t>Midhurst</t>
  </si>
  <si>
    <t>W Sussex</t>
  </si>
  <si>
    <t>GU29  0AQ</t>
  </si>
  <si>
    <t>England</t>
  </si>
  <si>
    <t>SU 890 210</t>
  </si>
  <si>
    <t>Richard Everett</t>
  </si>
  <si>
    <t>2017 S3</t>
  </si>
  <si>
    <t>G009</t>
  </si>
  <si>
    <t>Chatsworth Estate</t>
  </si>
  <si>
    <t>Chatsworth Estate Office</t>
  </si>
  <si>
    <t>Edensor</t>
  </si>
  <si>
    <t>Bakewell</t>
  </si>
  <si>
    <t>DE45  1PJ</t>
  </si>
  <si>
    <t>SK 264 706</t>
  </si>
  <si>
    <t>John Everitt</t>
  </si>
  <si>
    <t>2020 S1</t>
  </si>
  <si>
    <t>G012</t>
  </si>
  <si>
    <t>Lethen Estates</t>
  </si>
  <si>
    <t>Estate Office</t>
  </si>
  <si>
    <t>Lethen</t>
  </si>
  <si>
    <t>IV12   5PR</t>
  </si>
  <si>
    <t>NH 938 519</t>
  </si>
  <si>
    <t>R M Hoskin</t>
  </si>
  <si>
    <t>2019 RA
2014 SAW</t>
  </si>
  <si>
    <t>G015</t>
  </si>
  <si>
    <t>Buccleuch Estates - Borders Estate North &amp; South</t>
  </si>
  <si>
    <t>Ewesbank</t>
  </si>
  <si>
    <t>Langholm</t>
  </si>
  <si>
    <t>DG13   0ND</t>
  </si>
  <si>
    <t>NT 427 268</t>
  </si>
  <si>
    <t xml:space="preserve">David Nicholson (Bowhill), Andy Wiseman (Dalkeith) </t>
  </si>
  <si>
    <t>S2 2021</t>
  </si>
  <si>
    <t>G018</t>
  </si>
  <si>
    <t>Clinton Devon Estates Woodlands</t>
  </si>
  <si>
    <t>Rolle Estate Office, Bicton Arena</t>
  </si>
  <si>
    <t>East Budleigh, Budleigh Salterton</t>
  </si>
  <si>
    <t>Devon</t>
  </si>
  <si>
    <t>EX9   7DP</t>
  </si>
  <si>
    <t>Clinton Devon Estates</t>
  </si>
  <si>
    <t>SS 516 106</t>
  </si>
  <si>
    <t>John Wilding</t>
  </si>
  <si>
    <t>G019</t>
  </si>
  <si>
    <t>Strathspey</t>
  </si>
  <si>
    <t>Dava Enterprises Ltd.</t>
  </si>
  <si>
    <t>Seafield Estate</t>
  </si>
  <si>
    <t>Cullen</t>
  </si>
  <si>
    <t>AB56 4UW</t>
  </si>
  <si>
    <t>NJ 039 264</t>
  </si>
  <si>
    <t>Will Anderson</t>
  </si>
  <si>
    <t>G021</t>
  </si>
  <si>
    <t>NJ 512 668</t>
  </si>
  <si>
    <t>2019 RA</t>
  </si>
  <si>
    <t>G022</t>
  </si>
  <si>
    <t>Dochfour Forestry Partnership</t>
  </si>
  <si>
    <t>Dochfour Estate Office</t>
  </si>
  <si>
    <t>Dochfour, Dochgarroch</t>
  </si>
  <si>
    <t>Inverness</t>
  </si>
  <si>
    <t>IV12  5RE</t>
  </si>
  <si>
    <t>NH 617 410</t>
  </si>
  <si>
    <t>G026</t>
  </si>
  <si>
    <t>Moray Estates</t>
  </si>
  <si>
    <t>Moray Estate Development Co</t>
  </si>
  <si>
    <t>Estate Office, Berryley</t>
  </si>
  <si>
    <t>Darnaway by Forres, Moray</t>
  </si>
  <si>
    <t>IV36   2ST</t>
  </si>
  <si>
    <t>NH 996 532</t>
  </si>
  <si>
    <t>Ben Clinch</t>
  </si>
  <si>
    <t>G031</t>
  </si>
  <si>
    <t>Buccleuch Estates -  Queensberry Estates</t>
  </si>
  <si>
    <t>Drumlanrig Mains, Thornhills</t>
  </si>
  <si>
    <t>Dumfriesshire</t>
  </si>
  <si>
    <t>DG3  4AG</t>
  </si>
  <si>
    <t>NS 843 003</t>
  </si>
  <si>
    <t>Mike Caughlin (Drumlanrig), Kyle Hennan (Queensberry)</t>
  </si>
  <si>
    <t>2015 SA</t>
  </si>
  <si>
    <t>G034</t>
  </si>
  <si>
    <t>Atholl</t>
  </si>
  <si>
    <t>Blair Atholl</t>
  </si>
  <si>
    <t>Pitlochry</t>
  </si>
  <si>
    <t>Perthshire</t>
  </si>
  <si>
    <t>PH18  5TH</t>
  </si>
  <si>
    <t>NO 875 653</t>
  </si>
  <si>
    <t>Julian Clarke</t>
  </si>
  <si>
    <t>2016 S2</t>
  </si>
  <si>
    <t>G039</t>
  </si>
  <si>
    <t>Forbes Estate</t>
  </si>
  <si>
    <t>Castleforbes Keig</t>
  </si>
  <si>
    <t>Alford</t>
  </si>
  <si>
    <t>Aberdeenshire</t>
  </si>
  <si>
    <t>AB33  8BL</t>
  </si>
  <si>
    <t>NJ 617 188</t>
  </si>
  <si>
    <t>500-1000ha</t>
  </si>
  <si>
    <t>Sandy Main</t>
  </si>
  <si>
    <t>G040</t>
  </si>
  <si>
    <t>Novar Estate</t>
  </si>
  <si>
    <t>Evanton</t>
  </si>
  <si>
    <t>Dingwall</t>
  </si>
  <si>
    <t>Ross-shire</t>
  </si>
  <si>
    <t>IV16   9XL</t>
  </si>
  <si>
    <t>NH 614 667</t>
  </si>
  <si>
    <t>Stephen Tong</t>
  </si>
  <si>
    <t>2019 RA
2006</t>
  </si>
  <si>
    <t>G047</t>
  </si>
  <si>
    <t>Graythwaite Estate</t>
  </si>
  <si>
    <t>Graythwaite</t>
  </si>
  <si>
    <t>Ulverston</t>
  </si>
  <si>
    <t>Cumbria</t>
  </si>
  <si>
    <t>LA12   8BA</t>
  </si>
  <si>
    <t>SD 368 924</t>
  </si>
  <si>
    <t>Alex Todd</t>
  </si>
  <si>
    <t>2018 S4</t>
  </si>
  <si>
    <t>G055</t>
  </si>
  <si>
    <t>Rushmore Estate</t>
  </si>
  <si>
    <t>Rushmore Estate Office</t>
  </si>
  <si>
    <t>Tollard Royal</t>
  </si>
  <si>
    <t>Salisbury</t>
  </si>
  <si>
    <t>SP5   5PT</t>
  </si>
  <si>
    <t>ST 944 178</t>
  </si>
  <si>
    <t>Andy Poore</t>
  </si>
  <si>
    <t>G057</t>
  </si>
  <si>
    <t>Ilchester Estates Woods (Wales - Bryn Arau Duon)</t>
  </si>
  <si>
    <t>Brechfa</t>
  </si>
  <si>
    <t>Carmarthen</t>
  </si>
  <si>
    <t>Dyfed</t>
  </si>
  <si>
    <t>SA32   7QZ</t>
  </si>
  <si>
    <t>Wales</t>
  </si>
  <si>
    <t>SN 720 465</t>
  </si>
  <si>
    <t>Huw Denman &amp; Phillipe Morgan</t>
  </si>
  <si>
    <t>G064</t>
  </si>
  <si>
    <t>Buccleuch Estates - Boughton</t>
  </si>
  <si>
    <t>Weekley</t>
  </si>
  <si>
    <t>Kettering</t>
  </si>
  <si>
    <t>Northants</t>
  </si>
  <si>
    <t>NN16   9UP</t>
  </si>
  <si>
    <t>SP 897 814</t>
  </si>
  <si>
    <t>Jonathan Plowe</t>
  </si>
  <si>
    <t>G067</t>
  </si>
  <si>
    <t>Glendye Estate</t>
  </si>
  <si>
    <t>Bridge of Dye, Strachan</t>
  </si>
  <si>
    <t>Banchory</t>
  </si>
  <si>
    <t>AB31 6LT</t>
  </si>
  <si>
    <t>Fasque &amp; Glendye</t>
  </si>
  <si>
    <t>NO 652 862</t>
  </si>
  <si>
    <t>Iain Ballantyne</t>
  </si>
  <si>
    <t>G068</t>
  </si>
  <si>
    <t>Ballantyne Forestry</t>
  </si>
  <si>
    <t>Westerton Wood, Dess</t>
  </si>
  <si>
    <t>Aboyne</t>
  </si>
  <si>
    <t>AB34 5BD</t>
  </si>
  <si>
    <t>NO 848 932</t>
  </si>
  <si>
    <t>&lt;500ha/SLIMF</t>
  </si>
  <si>
    <t>G069</t>
  </si>
  <si>
    <t>Hawnby &amp; Arden Estates</t>
  </si>
  <si>
    <t>The Estate Office</t>
  </si>
  <si>
    <t>Hawnby</t>
  </si>
  <si>
    <t>York</t>
  </si>
  <si>
    <t>YO62   5LS</t>
  </si>
  <si>
    <t>NN 026 690</t>
  </si>
  <si>
    <t>J S Richardson (Agent)</t>
  </si>
  <si>
    <t>G070</t>
  </si>
  <si>
    <t>Rothes and Rosehaugh</t>
  </si>
  <si>
    <t>IV12 5RE</t>
  </si>
  <si>
    <t>NJ 240 490</t>
  </si>
  <si>
    <t>G076</t>
  </si>
  <si>
    <t>Stourhead (Western) Estate</t>
  </si>
  <si>
    <t>Gasper Mill</t>
  </si>
  <si>
    <t>Stourton, Warminster</t>
  </si>
  <si>
    <t>BA12   6PU</t>
  </si>
  <si>
    <t>ST 750 340</t>
  </si>
  <si>
    <t>David Pengelly</t>
  </si>
  <si>
    <t>G078</t>
  </si>
  <si>
    <t>Yorkshire Water Services Woodlands</t>
  </si>
  <si>
    <t>Yorkshire Water</t>
  </si>
  <si>
    <t>Western House, Halifax Road</t>
  </si>
  <si>
    <t>Bradford</t>
  </si>
  <si>
    <t>BD6   2LZ</t>
  </si>
  <si>
    <t>SE 140 291</t>
  </si>
  <si>
    <t>Geoff Lomas</t>
  </si>
  <si>
    <t>G087</t>
  </si>
  <si>
    <t>Conaglen</t>
  </si>
  <si>
    <t>Aryhoulan Lodge</t>
  </si>
  <si>
    <t>Conaglen Estate</t>
  </si>
  <si>
    <t>Ardgour</t>
  </si>
  <si>
    <t>PH33  7AH</t>
  </si>
  <si>
    <t>David Mosgrove</t>
  </si>
  <si>
    <t>G105</t>
  </si>
  <si>
    <t>Coldwells and Anargate</t>
  </si>
  <si>
    <t>NJ 154 478</t>
  </si>
  <si>
    <t>David Brown</t>
  </si>
  <si>
    <t>2009</t>
  </si>
  <si>
    <t>G107</t>
  </si>
  <si>
    <t>Wakefield Metropolitan District Council Natural Environment</t>
  </si>
  <si>
    <t>Wakefield District Council</t>
  </si>
  <si>
    <t>35-37 Monckton Road Industrial Estate</t>
  </si>
  <si>
    <t>Denby Dale Road, Wakefield</t>
  </si>
  <si>
    <t>WF2 7AL</t>
  </si>
  <si>
    <t>SE 378 159</t>
  </si>
  <si>
    <t>G108</t>
  </si>
  <si>
    <t>Claybury Wood</t>
  </si>
  <si>
    <t>Ray Park</t>
  </si>
  <si>
    <t>Snakes Lane East</t>
  </si>
  <si>
    <t>Woodford Green</t>
  </si>
  <si>
    <t>IG8   7JQ</t>
  </si>
  <si>
    <t>TQ 435 912</t>
  </si>
  <si>
    <t>John Richards</t>
  </si>
  <si>
    <t>G109</t>
  </si>
  <si>
    <t>Coed Preseli</t>
  </si>
  <si>
    <t>Y Winllan</t>
  </si>
  <si>
    <t>SN 070 296</t>
  </si>
  <si>
    <t>2010 SGS
2014 SA</t>
  </si>
  <si>
    <t>G110</t>
  </si>
  <si>
    <t>Cranborne Woodlands</t>
  </si>
  <si>
    <t>High Street</t>
  </si>
  <si>
    <t>Cranborne</t>
  </si>
  <si>
    <t>Dorset</t>
  </si>
  <si>
    <t>BH21  5PS</t>
  </si>
  <si>
    <t>SU 055 133</t>
  </si>
  <si>
    <t>Julian Ohlsen</t>
  </si>
  <si>
    <t>2013, 2018 S4</t>
  </si>
  <si>
    <t>G120</t>
  </si>
  <si>
    <t>Forest of Leeds</t>
  </si>
  <si>
    <t>Farnley Hall</t>
  </si>
  <si>
    <t>Hall Lane, Farnley</t>
  </si>
  <si>
    <t>Leeds</t>
  </si>
  <si>
    <t>LS12   5HA</t>
  </si>
  <si>
    <t>SE 247 323</t>
  </si>
  <si>
    <t>James Liley</t>
  </si>
  <si>
    <t>G121</t>
  </si>
  <si>
    <t>Holkham Estate</t>
  </si>
  <si>
    <t>Holkham Estate Office, Holkham</t>
  </si>
  <si>
    <t>Wells next the Sea</t>
  </si>
  <si>
    <t>Norfolk</t>
  </si>
  <si>
    <t>NR23 1AB</t>
  </si>
  <si>
    <t>TF 885 425</t>
  </si>
  <si>
    <t>Glenn Gorner</t>
  </si>
  <si>
    <t>G124</t>
  </si>
  <si>
    <t>Reay Forest Estate</t>
  </si>
  <si>
    <t>CKD Galbraith LLP</t>
  </si>
  <si>
    <t>Reay House</t>
  </si>
  <si>
    <t>17 Old Edinburgh Road</t>
  </si>
  <si>
    <t>NC 294 393</t>
  </si>
  <si>
    <t>Iwan Parry</t>
  </si>
  <si>
    <t>G127</t>
  </si>
  <si>
    <t>City of Bradford MDC Woodlands</t>
  </si>
  <si>
    <t>Peel Park</t>
  </si>
  <si>
    <t>950 Bolton Road</t>
  </si>
  <si>
    <t>BD2   4BX</t>
  </si>
  <si>
    <t>SE 168 348</t>
  </si>
  <si>
    <t>Ranald McConnachie</t>
  </si>
  <si>
    <t>G134</t>
  </si>
  <si>
    <t>Eskdalemuir Forestry Ltd</t>
  </si>
  <si>
    <t>Hart Manor, Eskdalemuir</t>
  </si>
  <si>
    <t>Dumfries &amp; Galloway</t>
  </si>
  <si>
    <t>DG13   0QQ</t>
  </si>
  <si>
    <t>NT 241 009</t>
  </si>
  <si>
    <t>David Hardie</t>
  </si>
  <si>
    <t>G136</t>
  </si>
  <si>
    <t>Bedford Estates, Woburn Woods</t>
  </si>
  <si>
    <t>Bedford Office</t>
  </si>
  <si>
    <t>Woburn</t>
  </si>
  <si>
    <t>Milton Keynes</t>
  </si>
  <si>
    <t>MK17  9PQ</t>
  </si>
  <si>
    <t>SP 964 326</t>
  </si>
  <si>
    <t>Ben Schofield</t>
  </si>
  <si>
    <t>G137</t>
  </si>
  <si>
    <t>Achnacarry Estate</t>
  </si>
  <si>
    <t>Carn Dearg House</t>
  </si>
  <si>
    <t>North Road</t>
  </si>
  <si>
    <t>Fort William</t>
  </si>
  <si>
    <t>PH33  6PP</t>
  </si>
  <si>
    <t>NN 170 884</t>
  </si>
  <si>
    <t>Stuart Mackenzie</t>
  </si>
  <si>
    <t>2014 SA</t>
  </si>
  <si>
    <t>G138</t>
  </si>
  <si>
    <t>Beecraigs Forest</t>
  </si>
  <si>
    <t>Beecraigs Country Park</t>
  </si>
  <si>
    <t>Linlighgow</t>
  </si>
  <si>
    <t>West Lothian</t>
  </si>
  <si>
    <t>EH49  6PL</t>
  </si>
  <si>
    <t>NS 998 741</t>
  </si>
  <si>
    <t>David Conway</t>
  </si>
  <si>
    <t>G139</t>
  </si>
  <si>
    <t>Achentoul Estate</t>
  </si>
  <si>
    <t>Chehalis, The Coulags</t>
  </si>
  <si>
    <t>IV16  9XY</t>
  </si>
  <si>
    <t>NC873356</t>
  </si>
  <si>
    <t>Cameron Ross</t>
  </si>
  <si>
    <t>G141</t>
  </si>
  <si>
    <t>Garelochhead</t>
  </si>
  <si>
    <t>Headquarters Building, Otterburn Training Centre</t>
  </si>
  <si>
    <t>Otterburn</t>
  </si>
  <si>
    <t>Newcastle upon Tyne</t>
  </si>
  <si>
    <t>NE19  1NX</t>
  </si>
  <si>
    <t>NS225891</t>
  </si>
  <si>
    <t>Keith Anderson</t>
  </si>
  <si>
    <t>G143</t>
  </si>
  <si>
    <t>Larachan Wood</t>
  </si>
  <si>
    <t>NH675898</t>
  </si>
  <si>
    <t>G145</t>
  </si>
  <si>
    <t>Locherlour</t>
  </si>
  <si>
    <t>NN821244</t>
  </si>
  <si>
    <t>Will Anderson (TFL Bruce Spalding)</t>
  </si>
  <si>
    <t>G146</t>
  </si>
  <si>
    <t>Ben Alder Estate Woodlands</t>
  </si>
  <si>
    <t>NN 6365 8583</t>
  </si>
  <si>
    <t>G147</t>
  </si>
  <si>
    <t>Upper Derwent Valley</t>
  </si>
  <si>
    <t>Severn Trent Water</t>
  </si>
  <si>
    <t>Ashopton Sawmill, Ladybower Reservoir</t>
  </si>
  <si>
    <t>Bamford</t>
  </si>
  <si>
    <t>S33 0AX</t>
  </si>
  <si>
    <t>SK890170</t>
  </si>
  <si>
    <t>Hazel Earnshaw</t>
  </si>
  <si>
    <t>G148</t>
  </si>
  <si>
    <t>Trustach &amp; Cairnton Woods</t>
  </si>
  <si>
    <t>C/O DSG</t>
  </si>
  <si>
    <t>Castle Chambers</t>
  </si>
  <si>
    <t>Liverpool</t>
  </si>
  <si>
    <t>L2 9TL</t>
  </si>
  <si>
    <t>NO 63486 97006</t>
  </si>
  <si>
    <t>G149</t>
  </si>
  <si>
    <t>Learney Estate</t>
  </si>
  <si>
    <t>C/O Burnett &amp; Reid LLP</t>
  </si>
  <si>
    <t>15 Golden Square</t>
  </si>
  <si>
    <t>Aberdeen</t>
  </si>
  <si>
    <t>AB10 1WF</t>
  </si>
  <si>
    <t>NJ651056</t>
  </si>
  <si>
    <t>G150</t>
  </si>
  <si>
    <t>Sutherland Estates Partnership</t>
  </si>
  <si>
    <t>1 Duke Street</t>
  </si>
  <si>
    <t>Golspie</t>
  </si>
  <si>
    <t>Sutherland</t>
  </si>
  <si>
    <t>KW10 6RP</t>
  </si>
  <si>
    <t>NH81609980</t>
  </si>
  <si>
    <t>Simon Jeffreys</t>
  </si>
  <si>
    <t>G153</t>
  </si>
  <si>
    <t>Neidpath</t>
  </si>
  <si>
    <t>Wemyss &amp; March Estates, Estate Office</t>
  </si>
  <si>
    <t>Longniddry</t>
  </si>
  <si>
    <t>East Lothian</t>
  </si>
  <si>
    <t>EH32 0PY</t>
  </si>
  <si>
    <t>NT210396</t>
  </si>
  <si>
    <t>Martin Andrews (Factor)</t>
  </si>
  <si>
    <t>G154</t>
  </si>
  <si>
    <t>Knockando Estate Woodlands</t>
  </si>
  <si>
    <t>C/O Cawdor Forestry Ltd</t>
  </si>
  <si>
    <t>Cawdor Estate, Estate Office</t>
  </si>
  <si>
    <t>Cawdor, Nairn</t>
  </si>
  <si>
    <t>NJ206425</t>
  </si>
  <si>
    <t>G155</t>
  </si>
  <si>
    <t>Coulport &amp; Mambeg</t>
  </si>
  <si>
    <t>Forthview House</t>
  </si>
  <si>
    <t>30 Hilton Road, Rosyth</t>
  </si>
  <si>
    <t>Fife</t>
  </si>
  <si>
    <t>KY11 2BL</t>
  </si>
  <si>
    <t>NS 227 889</t>
  </si>
  <si>
    <t>2010 SGS</t>
  </si>
  <si>
    <t>G156</t>
  </si>
  <si>
    <t>Gibshiel Woodlands</t>
  </si>
  <si>
    <t>Northumberland</t>
  </si>
  <si>
    <t>NY808939</t>
  </si>
  <si>
    <t>Matthew Wilson</t>
  </si>
  <si>
    <t>GROUP</t>
  </si>
  <si>
    <t>G157</t>
  </si>
  <si>
    <t>Tiroran Community Forest</t>
  </si>
  <si>
    <t>Argyll &amp; Bute</t>
  </si>
  <si>
    <t>NM481301</t>
  </si>
  <si>
    <t>Philip Yielder</t>
  </si>
  <si>
    <t>G220</t>
  </si>
  <si>
    <t>Argyll Estates</t>
  </si>
  <si>
    <t>Manish, Brochroy</t>
  </si>
  <si>
    <t>Taynuilt</t>
  </si>
  <si>
    <t>Argyll</t>
  </si>
  <si>
    <t>PA35   1JQ</t>
  </si>
  <si>
    <t>NN 093 092</t>
  </si>
  <si>
    <t>Tom Mclellan</t>
  </si>
  <si>
    <t>G223</t>
  </si>
  <si>
    <t>Invercauld Estate</t>
  </si>
  <si>
    <t>4 The keiloch</t>
  </si>
  <si>
    <t>Braemar</t>
  </si>
  <si>
    <t>AB35 5TW</t>
  </si>
  <si>
    <t>NO187950</t>
  </si>
  <si>
    <t>Ian Hill</t>
  </si>
  <si>
    <t>G226</t>
  </si>
  <si>
    <t>DCWW Brenig</t>
  </si>
  <si>
    <t>Cerrigydrudion</t>
  </si>
  <si>
    <t xml:space="preserve">DCWW Brenig </t>
  </si>
  <si>
    <t xml:space="preserve">RM </t>
  </si>
  <si>
    <t>R001</t>
  </si>
  <si>
    <t>Llandegla (Coed)</t>
  </si>
  <si>
    <t>C/O Gresham House Forestry Ltd</t>
  </si>
  <si>
    <t>Suite G, Riverview House</t>
  </si>
  <si>
    <t xml:space="preserve">Perth </t>
  </si>
  <si>
    <t>PH2 8DF</t>
  </si>
  <si>
    <t>SJ 222 510</t>
  </si>
  <si>
    <t>Simon Miller</t>
  </si>
  <si>
    <t>2014, 2018 S4</t>
  </si>
  <si>
    <t>R007</t>
  </si>
  <si>
    <t>Keppochan East &amp; Tullich</t>
  </si>
  <si>
    <t>C/O Gresham House Asset Man. Ltd</t>
  </si>
  <si>
    <t>Glebe Barn, Great Barrington</t>
  </si>
  <si>
    <t>Burford</t>
  </si>
  <si>
    <t>OX18 4US</t>
  </si>
  <si>
    <t>NN 100 199</t>
  </si>
  <si>
    <t>Steve Miller</t>
  </si>
  <si>
    <t>2014</t>
  </si>
  <si>
    <t>R008</t>
  </si>
  <si>
    <t>Lambdoughty Forest</t>
  </si>
  <si>
    <t>NX 260 900</t>
  </si>
  <si>
    <t>Kerstin Leslie</t>
  </si>
  <si>
    <t>2002</t>
  </si>
  <si>
    <t>R010</t>
  </si>
  <si>
    <t>Brownhills</t>
  </si>
  <si>
    <t>NS 514 013</t>
  </si>
  <si>
    <t>Graham Chalk</t>
  </si>
  <si>
    <t>R014</t>
  </si>
  <si>
    <t>Wintergill</t>
  </si>
  <si>
    <t>Old Trafford Consulting Ltd.</t>
  </si>
  <si>
    <t>The Copper Room, Deva Centre, Trinity Way</t>
  </si>
  <si>
    <t>Manchester</t>
  </si>
  <si>
    <t>M3 7BG</t>
  </si>
  <si>
    <t>NZ 759 014</t>
  </si>
  <si>
    <t>Ian Austermuhle</t>
  </si>
  <si>
    <t>R015</t>
  </si>
  <si>
    <t>Cefn Llwyd</t>
  </si>
  <si>
    <t>8 Hills Avenue</t>
  </si>
  <si>
    <t>Cambridge</t>
  </si>
  <si>
    <t>CB1 7XA</t>
  </si>
  <si>
    <t>SJ 010 355</t>
  </si>
  <si>
    <t>Paul Manley</t>
  </si>
  <si>
    <t>2011 SGS, 2018 S4</t>
  </si>
  <si>
    <t>R017</t>
  </si>
  <si>
    <t>Bogrie</t>
  </si>
  <si>
    <t>NX 816 849</t>
  </si>
  <si>
    <t>William Burfitt</t>
  </si>
  <si>
    <t>2003</t>
  </si>
  <si>
    <t>R018</t>
  </si>
  <si>
    <t xml:space="preserve">High Cairn </t>
  </si>
  <si>
    <t>NS675113</t>
  </si>
  <si>
    <t>R019</t>
  </si>
  <si>
    <t>Dod Knowe &amp; Ruegill Forest</t>
  </si>
  <si>
    <t>NY 177 967</t>
  </si>
  <si>
    <t>Alex MacPherson</t>
  </si>
  <si>
    <t>2002 SGS &amp; 2003 and 22/9/09</t>
  </si>
  <si>
    <t>R020</t>
  </si>
  <si>
    <t>Billholm</t>
  </si>
  <si>
    <t>NX 262 940</t>
  </si>
  <si>
    <t>Andrew Noble</t>
  </si>
  <si>
    <t>2002 SGS</t>
  </si>
  <si>
    <t>R021</t>
  </si>
  <si>
    <t>Minnygryle</t>
  </si>
  <si>
    <t>NX 730 869</t>
  </si>
  <si>
    <t>2002 SGS &amp; 2003</t>
  </si>
  <si>
    <t>R023</t>
  </si>
  <si>
    <t>Myredykes</t>
  </si>
  <si>
    <t>NY 595 981</t>
  </si>
  <si>
    <t>2012 SGS</t>
  </si>
  <si>
    <t>R025</t>
  </si>
  <si>
    <t>Auchenbreck Forest</t>
  </si>
  <si>
    <t>C/O R Kennedy</t>
  </si>
  <si>
    <t>22 Chatsworth</t>
  </si>
  <si>
    <t>Bangor</t>
  </si>
  <si>
    <t>BT19 7WA</t>
  </si>
  <si>
    <t>Northern Ireland</t>
  </si>
  <si>
    <t>NS 031 817</t>
  </si>
  <si>
    <t>2002 &amp; SGS</t>
  </si>
  <si>
    <t>R026</t>
  </si>
  <si>
    <t>Ty Glas</t>
  </si>
  <si>
    <t>SH 739 090</t>
  </si>
  <si>
    <t>Simon Graham</t>
  </si>
  <si>
    <t>R028</t>
  </si>
  <si>
    <t>Glengennet</t>
  </si>
  <si>
    <t>NX 283 975</t>
  </si>
  <si>
    <t>2005</t>
  </si>
  <si>
    <t>R030</t>
  </si>
  <si>
    <t>Blaze Hill</t>
  </si>
  <si>
    <t>NY 135 952</t>
  </si>
  <si>
    <t>R032</t>
  </si>
  <si>
    <t>Ramshawrig</t>
  </si>
  <si>
    <t>East Densham Farm</t>
  </si>
  <si>
    <t>Black Dog</t>
  </si>
  <si>
    <t>Crediton</t>
  </si>
  <si>
    <t>EX17 4RN</t>
  </si>
  <si>
    <t>NY 171 967</t>
  </si>
  <si>
    <t>David L Smith</t>
  </si>
  <si>
    <t>R033</t>
  </si>
  <si>
    <t>Dryfehead</t>
  </si>
  <si>
    <t>NT 179 006</t>
  </si>
  <si>
    <t>R034</t>
  </si>
  <si>
    <t>Sproxton Woodlands</t>
  </si>
  <si>
    <t>43 Nab Lane</t>
  </si>
  <si>
    <t>Nab Wood, Shipley</t>
  </si>
  <si>
    <t>BD18 4HA</t>
  </si>
  <si>
    <t>SE 610 798</t>
  </si>
  <si>
    <t>2003, 2004, 2012 SGS</t>
  </si>
  <si>
    <t>R035</t>
  </si>
  <si>
    <t>Hambleton</t>
  </si>
  <si>
    <t>27 Coleman Avenue</t>
  </si>
  <si>
    <t xml:space="preserve">Hove </t>
  </si>
  <si>
    <t>East Sussex</t>
  </si>
  <si>
    <t>BN3 5ND</t>
  </si>
  <si>
    <t>SE 521 829</t>
  </si>
  <si>
    <t>R038</t>
  </si>
  <si>
    <t>Canglour Estate</t>
  </si>
  <si>
    <t>1 Rutland Court</t>
  </si>
  <si>
    <t>Edinburgh</t>
  </si>
  <si>
    <t>Lothian</t>
  </si>
  <si>
    <t>EH3 8EY</t>
  </si>
  <si>
    <t>NS 770 907</t>
  </si>
  <si>
    <t>Graham Newport</t>
  </si>
  <si>
    <t>R040</t>
  </si>
  <si>
    <t>Milldown</t>
  </si>
  <si>
    <t>NX 830 787</t>
  </si>
  <si>
    <t>2004 SGS</t>
  </si>
  <si>
    <t>R042</t>
  </si>
  <si>
    <t>Smiths Moor</t>
  </si>
  <si>
    <t>SX 204 767</t>
  </si>
  <si>
    <t>R043</t>
  </si>
  <si>
    <t>Strathwiggan</t>
  </si>
  <si>
    <t>NS 557 041</t>
  </si>
  <si>
    <t>R044</t>
  </si>
  <si>
    <t>Deughwater</t>
  </si>
  <si>
    <t>NS 558 015</t>
  </si>
  <si>
    <t>Stuart Ogilvie</t>
  </si>
  <si>
    <t>2001 SGS and 23/4/09</t>
  </si>
  <si>
    <t>R048</t>
  </si>
  <si>
    <t>Corlae</t>
  </si>
  <si>
    <t>NX 659 977</t>
  </si>
  <si>
    <t>Stephen Smith</t>
  </si>
  <si>
    <t>R052</t>
  </si>
  <si>
    <t>Lamloch &amp; Drumjohn</t>
  </si>
  <si>
    <t>NX 526 976</t>
  </si>
  <si>
    <t>2015 SA, S2 2021</t>
  </si>
  <si>
    <t>R053</t>
  </si>
  <si>
    <t>West Buccleuch &amp; Meerlees Greenchip</t>
  </si>
  <si>
    <t>W Buccleuch &amp; Meerlees Greenchip</t>
  </si>
  <si>
    <t>NT 279 099</t>
  </si>
  <si>
    <t>Andrew Dunsmuir</t>
  </si>
  <si>
    <t>2013 SGS</t>
  </si>
  <si>
    <t>R054</t>
  </si>
  <si>
    <t>Auchenstroan Greenchip</t>
  </si>
  <si>
    <t>NX 696 911</t>
  </si>
  <si>
    <t>R055</t>
  </si>
  <si>
    <t>Waterhead Blackmead</t>
  </si>
  <si>
    <t>NX 748 833</t>
  </si>
  <si>
    <t>David Nicholson</t>
  </si>
  <si>
    <t>R058</t>
  </si>
  <si>
    <t>Auchencairn</t>
  </si>
  <si>
    <t>NX 944 935</t>
  </si>
  <si>
    <t>R059</t>
  </si>
  <si>
    <t>Ramsaygrain West</t>
  </si>
  <si>
    <t>Hart Manor</t>
  </si>
  <si>
    <t>DG13 0QQ</t>
  </si>
  <si>
    <t>NT 346 021</t>
  </si>
  <si>
    <t>2002 SGS, S2 2021</t>
  </si>
  <si>
    <t>R060</t>
  </si>
  <si>
    <t>Lymiecleugh</t>
  </si>
  <si>
    <t>Philphaugh Estate Office</t>
  </si>
  <si>
    <t>Philiphaugh</t>
  </si>
  <si>
    <t>Selkirk</t>
  </si>
  <si>
    <t>TD7 5LX</t>
  </si>
  <si>
    <t>NT 363 012</t>
  </si>
  <si>
    <t>R062</t>
  </si>
  <si>
    <t>Hay Woods</t>
  </si>
  <si>
    <t>Wedgewood, 110 Rosemary Hill Road</t>
  </si>
  <si>
    <t>Sutton Coldfield</t>
  </si>
  <si>
    <t>West Midlands</t>
  </si>
  <si>
    <t>B74 4HH</t>
  </si>
  <si>
    <t>SO 266 402</t>
  </si>
  <si>
    <t>2004</t>
  </si>
  <si>
    <t>R063</t>
  </si>
  <si>
    <t>Marnhoul Greenchip</t>
  </si>
  <si>
    <t>NX 716 779</t>
  </si>
  <si>
    <t>R067</t>
  </si>
  <si>
    <t>Nether Phawhope</t>
  </si>
  <si>
    <t>NT 211 105</t>
  </si>
  <si>
    <t>Lindsay Greer</t>
  </si>
  <si>
    <t>2002 SGS and 10/11/09</t>
  </si>
  <si>
    <t>R070</t>
  </si>
  <si>
    <t>Raecleugh</t>
  </si>
  <si>
    <t>NT 048 130</t>
  </si>
  <si>
    <t>R073</t>
  </si>
  <si>
    <t>Broomfield North</t>
  </si>
  <si>
    <t>NT 226 004</t>
  </si>
  <si>
    <t>R074</t>
  </si>
  <si>
    <t>Black Esk II</t>
  </si>
  <si>
    <t>NT 225 905</t>
  </si>
  <si>
    <t>R075</t>
  </si>
  <si>
    <t>Bladen and Mays Wood</t>
  </si>
  <si>
    <t>C/O Dales Evans &amp; Co. Ltd.</t>
  </si>
  <si>
    <t>88/90 Baker Street</t>
  </si>
  <si>
    <t>London</t>
  </si>
  <si>
    <t>W1U 6TQ</t>
  </si>
  <si>
    <t>Bladen</t>
  </si>
  <si>
    <t>SY 804 924</t>
  </si>
  <si>
    <t>Graham Preece</t>
  </si>
  <si>
    <t>R077</t>
  </si>
  <si>
    <t>Haregrain</t>
  </si>
  <si>
    <t>NY 310 980</t>
  </si>
  <si>
    <t>R079</t>
  </si>
  <si>
    <t>Greenhill Estate</t>
  </si>
  <si>
    <t>C/O D Gittins, 2 Burston House</t>
  </si>
  <si>
    <t>Pittville Circus</t>
  </si>
  <si>
    <t>Cheltenham</t>
  </si>
  <si>
    <t>GL52 2PU</t>
  </si>
  <si>
    <t>NO 022 100</t>
  </si>
  <si>
    <t>R082</t>
  </si>
  <si>
    <t>Smittons Greenchip</t>
  </si>
  <si>
    <t>NX 625 912</t>
  </si>
  <si>
    <t>Alan Wilson (Sam Brown)</t>
  </si>
  <si>
    <t>R083</t>
  </si>
  <si>
    <t>Bryn Coch</t>
  </si>
  <si>
    <t>SN 675 532</t>
  </si>
  <si>
    <t>2011 SGS</t>
  </si>
  <si>
    <t>R085</t>
  </si>
  <si>
    <t>Garwald Complex</t>
  </si>
  <si>
    <t>NT 210 022</t>
  </si>
  <si>
    <t>R086</t>
  </si>
  <si>
    <t>Kirtleton North Forest</t>
  </si>
  <si>
    <t>NY 284 814</t>
  </si>
  <si>
    <t>R090</t>
  </si>
  <si>
    <t>Cowans Law</t>
  </si>
  <si>
    <t>NS 508 413</t>
  </si>
  <si>
    <t>R093</t>
  </si>
  <si>
    <t>Cockplay Forest</t>
  </si>
  <si>
    <t>NY 180 994</t>
  </si>
  <si>
    <t>R096</t>
  </si>
  <si>
    <t>Raydale</t>
  </si>
  <si>
    <t>2B Ayleswade Road</t>
  </si>
  <si>
    <t>Wiltshire</t>
  </si>
  <si>
    <t>SP2 8DR</t>
  </si>
  <si>
    <t>SD 900 840</t>
  </si>
  <si>
    <t>George Hay</t>
  </si>
  <si>
    <t>2010</t>
  </si>
  <si>
    <t>R097</t>
  </si>
  <si>
    <t>Rhyd Wen</t>
  </si>
  <si>
    <t>SH 910 317</t>
  </si>
  <si>
    <t>John Ferguson</t>
  </si>
  <si>
    <t>2006</t>
  </si>
  <si>
    <t>R102</t>
  </si>
  <si>
    <t>Dykeraw Greenchip</t>
  </si>
  <si>
    <t>NT 589 079</t>
  </si>
  <si>
    <t>John Lees</t>
  </si>
  <si>
    <t>2011</t>
  </si>
  <si>
    <t>R103</t>
  </si>
  <si>
    <t>Cwmbran Uchaf</t>
  </si>
  <si>
    <t>Prestbury Beaumont Care Home</t>
  </si>
  <si>
    <t>Collar House Drive, Chelford Road</t>
  </si>
  <si>
    <t>Prestbury</t>
  </si>
  <si>
    <t>SK10 4AP</t>
  </si>
  <si>
    <t>SN 798 315</t>
  </si>
  <si>
    <t>R105</t>
  </si>
  <si>
    <t>Bowerhope</t>
  </si>
  <si>
    <t>NT 269 243</t>
  </si>
  <si>
    <t>2007</t>
  </si>
  <si>
    <t>R106</t>
  </si>
  <si>
    <t>Midgehope Greenchip</t>
  </si>
  <si>
    <t>NT 279 110</t>
  </si>
  <si>
    <t>R109</t>
  </si>
  <si>
    <t>Cuildochart</t>
  </si>
  <si>
    <t>Stirling</t>
  </si>
  <si>
    <t>NN 583 322</t>
  </si>
  <si>
    <t>R110</t>
  </si>
  <si>
    <t>Clachaig Forest</t>
  </si>
  <si>
    <t>4 Syon Gate Way</t>
  </si>
  <si>
    <t>Brentford</t>
  </si>
  <si>
    <t>Middlesex</t>
  </si>
  <si>
    <t>TW8 9DD</t>
  </si>
  <si>
    <t>NS 112 816</t>
  </si>
  <si>
    <t>R115</t>
  </si>
  <si>
    <t>Glenure</t>
  </si>
  <si>
    <t>Duncan Sheard Glass, Castle Chambers</t>
  </si>
  <si>
    <t>43 Castle Street</t>
  </si>
  <si>
    <t>NX 461 650</t>
  </si>
  <si>
    <t>R117</t>
  </si>
  <si>
    <t>Tanlawhill East</t>
  </si>
  <si>
    <t>3 Angel Court</t>
  </si>
  <si>
    <t>St. James'</t>
  </si>
  <si>
    <t>SW1Y 6QF</t>
  </si>
  <si>
    <t>NY 205 860</t>
  </si>
  <si>
    <t>R126</t>
  </si>
  <si>
    <t>Hafodty Bach</t>
  </si>
  <si>
    <t>Hafod ty Bach</t>
  </si>
  <si>
    <t>SH 734 290</t>
  </si>
  <si>
    <t>2012</t>
  </si>
  <si>
    <t>R127</t>
  </si>
  <si>
    <t>Dixon Syke &amp; Saughs</t>
  </si>
  <si>
    <t>The Wick</t>
  </si>
  <si>
    <t>Huncote Road, Croft</t>
  </si>
  <si>
    <t>Leicester</t>
  </si>
  <si>
    <t>LE9 3GU</t>
  </si>
  <si>
    <t>Dixon Syke and Saughs</t>
  </si>
  <si>
    <t>NY 508 818</t>
  </si>
  <si>
    <t>R134</t>
  </si>
  <si>
    <t>Midknock</t>
  </si>
  <si>
    <t>NY 305 899</t>
  </si>
  <si>
    <t>R136</t>
  </si>
  <si>
    <t>Monynut</t>
  </si>
  <si>
    <t>NT 693 676</t>
  </si>
  <si>
    <t>Francis Guyver</t>
  </si>
  <si>
    <t>R148</t>
  </si>
  <si>
    <t>East Collary Forest</t>
  </si>
  <si>
    <t>15 Courtnell Street</t>
  </si>
  <si>
    <t>W2 5BU</t>
  </si>
  <si>
    <t>NS 504 435</t>
  </si>
  <si>
    <t>2008</t>
  </si>
  <si>
    <t>R150</t>
  </si>
  <si>
    <t xml:space="preserve">Hayfield Forest </t>
  </si>
  <si>
    <t>NN 061 234</t>
  </si>
  <si>
    <t>Iain Pettifor</t>
  </si>
  <si>
    <t>R151</t>
  </si>
  <si>
    <t>Bwlch Sais</t>
  </si>
  <si>
    <t>16 Langorse Road</t>
  </si>
  <si>
    <t>Cyncoed</t>
  </si>
  <si>
    <t>Cardiff</t>
  </si>
  <si>
    <t>CF23 6PF</t>
  </si>
  <si>
    <t>SN 177 301</t>
  </si>
  <si>
    <t>Sonia Winder</t>
  </si>
  <si>
    <t>R152</t>
  </si>
  <si>
    <t>Carcarse Woodland</t>
  </si>
  <si>
    <t>Russell House, 140 High Street</t>
  </si>
  <si>
    <t>Edgware</t>
  </si>
  <si>
    <t>HA8 7LW</t>
  </si>
  <si>
    <t>NS 686 090</t>
  </si>
  <si>
    <t>R155</t>
  </si>
  <si>
    <t>Allt Cefn Cloch</t>
  </si>
  <si>
    <t>Fachongle-Ganol</t>
  </si>
  <si>
    <t>Newport</t>
  </si>
  <si>
    <t>Pembrokeshire</t>
  </si>
  <si>
    <t>SA42 0QR</t>
  </si>
  <si>
    <t>SN 300 247</t>
  </si>
  <si>
    <t>R160</t>
  </si>
  <si>
    <t>Gummers How</t>
  </si>
  <si>
    <t>The Woodlands</t>
  </si>
  <si>
    <t>Newby Bridge, Nr. Ulverston</t>
  </si>
  <si>
    <t>LA12 8ND</t>
  </si>
  <si>
    <t>SD 397 882</t>
  </si>
  <si>
    <t>R166</t>
  </si>
  <si>
    <t>Kippendavie</t>
  </si>
  <si>
    <t>Kippenrait</t>
  </si>
  <si>
    <t>Sheriffmuir Road</t>
  </si>
  <si>
    <t>Dunblane</t>
  </si>
  <si>
    <t>FK15 0LP</t>
  </si>
  <si>
    <t>NN 800 010</t>
  </si>
  <si>
    <t>R167</t>
  </si>
  <si>
    <t>Morangie</t>
  </si>
  <si>
    <t>The Cube</t>
  </si>
  <si>
    <t>45 Leith Street</t>
  </si>
  <si>
    <t>EH1 3AT</t>
  </si>
  <si>
    <t>NH 750 842</t>
  </si>
  <si>
    <t>Bill Dickson</t>
  </si>
  <si>
    <t>R168</t>
  </si>
  <si>
    <t>Calton Woodlands</t>
  </si>
  <si>
    <t>NS 607 163</t>
  </si>
  <si>
    <t>R172</t>
  </si>
  <si>
    <t>Cassock Hill</t>
  </si>
  <si>
    <t>NT 235 034</t>
  </si>
  <si>
    <t>R176</t>
  </si>
  <si>
    <t>Hartley Mauditt</t>
  </si>
  <si>
    <t>Chalkhill, Lees Hill</t>
  </si>
  <si>
    <t>South Warnborough, Hook</t>
  </si>
  <si>
    <t>Hampshire</t>
  </si>
  <si>
    <t>RG29 1RQ</t>
  </si>
  <si>
    <t>SU 758 358</t>
  </si>
  <si>
    <t>Stephen Taylor</t>
  </si>
  <si>
    <t>2010 SGS, 2015 SA</t>
  </si>
  <si>
    <t>R177</t>
  </si>
  <si>
    <t>Longridge Fell</t>
  </si>
  <si>
    <t>3 Hackers Close</t>
  </si>
  <si>
    <t>East Bridgford</t>
  </si>
  <si>
    <t>Nottingham</t>
  </si>
  <si>
    <t>NG13 8PU</t>
  </si>
  <si>
    <t>SD 670 410</t>
  </si>
  <si>
    <t>R188</t>
  </si>
  <si>
    <t>Bickleigh Woods</t>
  </si>
  <si>
    <t>Lower Kingstree Barn</t>
  </si>
  <si>
    <t>Kings Nympton</t>
  </si>
  <si>
    <t>Umberleigh</t>
  </si>
  <si>
    <t>EX37 9TT</t>
  </si>
  <si>
    <t>SS 949 190</t>
  </si>
  <si>
    <t>R189</t>
  </si>
  <si>
    <t>Ladymuir</t>
  </si>
  <si>
    <t>Acton Hall</t>
  </si>
  <si>
    <t>Felton</t>
  </si>
  <si>
    <t>NE65 5NU</t>
  </si>
  <si>
    <t>NS 346 643</t>
  </si>
  <si>
    <t>R190</t>
  </si>
  <si>
    <t>Strone East</t>
  </si>
  <si>
    <t>NR 967 832</t>
  </si>
  <si>
    <t>R191</t>
  </si>
  <si>
    <t>Haining &amp; Salenside</t>
  </si>
  <si>
    <t>Cherrygrove House</t>
  </si>
  <si>
    <t>Gotton, Cheddon</t>
  </si>
  <si>
    <t>Taunton</t>
  </si>
  <si>
    <t>TA2 8LL</t>
  </si>
  <si>
    <t>NT 479 262</t>
  </si>
  <si>
    <t>R193</t>
  </si>
  <si>
    <t>Lairhope Estate</t>
  </si>
  <si>
    <t>NT 388 060</t>
  </si>
  <si>
    <t>R194</t>
  </si>
  <si>
    <t>Dalswinton Estate</t>
  </si>
  <si>
    <t>Dalswinton Estate Office, Colt House</t>
  </si>
  <si>
    <t>Dalswinton</t>
  </si>
  <si>
    <t>Auldgirth</t>
  </si>
  <si>
    <t>DG2 0XZ</t>
  </si>
  <si>
    <t>NX 951 844</t>
  </si>
  <si>
    <t>R199</t>
  </si>
  <si>
    <t>Achnandarach &amp; Fernaig</t>
  </si>
  <si>
    <t>Benallack Farm</t>
  </si>
  <si>
    <t>Grampound Road, Truro</t>
  </si>
  <si>
    <t>Cornwall</t>
  </si>
  <si>
    <t>TR2 4BY</t>
  </si>
  <si>
    <t>NG 803 314</t>
  </si>
  <si>
    <t>Phil Diduca</t>
  </si>
  <si>
    <t>R202</t>
  </si>
  <si>
    <t>Fanna Hill</t>
  </si>
  <si>
    <t>NT 580 010</t>
  </si>
  <si>
    <t>R204</t>
  </si>
  <si>
    <t>Glenhighton Forest</t>
  </si>
  <si>
    <t>Glenhighton</t>
  </si>
  <si>
    <t>Broughton-by-Biggar</t>
  </si>
  <si>
    <t>Lanarkshire</t>
  </si>
  <si>
    <t>ML12 6JF</t>
  </si>
  <si>
    <t>NT 091 319</t>
  </si>
  <si>
    <t>R205</t>
  </si>
  <si>
    <t>Loganhead Forest</t>
  </si>
  <si>
    <t>Torwoodlee House</t>
  </si>
  <si>
    <t>Galashiels</t>
  </si>
  <si>
    <t>Scottish Borders</t>
  </si>
  <si>
    <t>TD1 1TZ</t>
  </si>
  <si>
    <t>NY 310 850</t>
  </si>
  <si>
    <t>R207</t>
  </si>
  <si>
    <t>Swinside Hall</t>
  </si>
  <si>
    <t>NT 738 165</t>
  </si>
  <si>
    <t>R209</t>
  </si>
  <si>
    <t>Holm of Dalquhairn</t>
  </si>
  <si>
    <t>NX 662 993</t>
  </si>
  <si>
    <t>R213</t>
  </si>
  <si>
    <t>Upper Howcleuch South</t>
  </si>
  <si>
    <t>NT 001 144</t>
  </si>
  <si>
    <t>John Jefford</t>
  </si>
  <si>
    <t>R217</t>
  </si>
  <si>
    <t>Whitbeck Forest</t>
  </si>
  <si>
    <t xml:space="preserve">Doonholm </t>
  </si>
  <si>
    <t>Ayr</t>
  </si>
  <si>
    <t>KA6 6BL</t>
  </si>
  <si>
    <t>SD 703 907</t>
  </si>
  <si>
    <t>R219</t>
  </si>
  <si>
    <t>Whey Knowe</t>
  </si>
  <si>
    <t>NT 253 056</t>
  </si>
  <si>
    <t>R223</t>
  </si>
  <si>
    <t>Twyn Ddu</t>
  </si>
  <si>
    <t>Copt Hill Farm</t>
  </si>
  <si>
    <t>Launde Road, Loddington</t>
  </si>
  <si>
    <t>LE7 9XB</t>
  </si>
  <si>
    <t>SO 228 251</t>
  </si>
  <si>
    <t>R233</t>
  </si>
  <si>
    <t>Lotherton</t>
  </si>
  <si>
    <t>The Old Rectory</t>
  </si>
  <si>
    <t>Somerby, Barnetby</t>
  </si>
  <si>
    <t>Lincolnshire</t>
  </si>
  <si>
    <t>DN38 6EX</t>
  </si>
  <si>
    <t>SE 458 344</t>
  </si>
  <si>
    <t>R235</t>
  </si>
  <si>
    <t>Hayton &amp; Hazelwood</t>
  </si>
  <si>
    <t>Cleveland Steel &amp; Tubes Ltd</t>
  </si>
  <si>
    <t>Dalton Industrial Park</t>
  </si>
  <si>
    <t>Thirsk</t>
  </si>
  <si>
    <t>YO7 3NJ</t>
  </si>
  <si>
    <t>SE 438 389</t>
  </si>
  <si>
    <t>R239</t>
  </si>
  <si>
    <t>Bryn Eithinog</t>
  </si>
  <si>
    <t>17 Springwood Avenue</t>
  </si>
  <si>
    <t>Singapore</t>
  </si>
  <si>
    <t>SN 738 634</t>
  </si>
  <si>
    <t>R246</t>
  </si>
  <si>
    <t>Tomfat</t>
  </si>
  <si>
    <t>8 East Castle Road</t>
  </si>
  <si>
    <t>EH10 5AR</t>
  </si>
  <si>
    <t>NH 677 379</t>
  </si>
  <si>
    <t>Alan Wilson</t>
  </si>
  <si>
    <t>R250</t>
  </si>
  <si>
    <t>Ranley Gill Forest</t>
  </si>
  <si>
    <t>9 The Circus</t>
  </si>
  <si>
    <t>Bath</t>
  </si>
  <si>
    <t>Somerset</t>
  </si>
  <si>
    <t>BA1 2EW</t>
  </si>
  <si>
    <t>SD 813 872</t>
  </si>
  <si>
    <t>Tom Ottaway</t>
  </si>
  <si>
    <t>R259</t>
  </si>
  <si>
    <t>Norwood Estate</t>
  </si>
  <si>
    <t>4 Castle Villas</t>
  </si>
  <si>
    <t>Killincarrig, Greystones</t>
  </si>
  <si>
    <t>Co. Wicklow</t>
  </si>
  <si>
    <t>Ireland</t>
  </si>
  <si>
    <t>NT 537 034</t>
  </si>
  <si>
    <t>Alex Fraser</t>
  </si>
  <si>
    <t>R260</t>
  </si>
  <si>
    <t>Nairnside</t>
  </si>
  <si>
    <t>PO Box 59</t>
  </si>
  <si>
    <t>Tsabong</t>
  </si>
  <si>
    <t>Botswana</t>
  </si>
  <si>
    <t>Africa</t>
  </si>
  <si>
    <t>NH 699 374</t>
  </si>
  <si>
    <t>R261</t>
  </si>
  <si>
    <t>Rivock Edge Forest Partnership</t>
  </si>
  <si>
    <t>98 Moor End Road</t>
  </si>
  <si>
    <t>Mellor</t>
  </si>
  <si>
    <t>Stockport</t>
  </si>
  <si>
    <t>SK6 5NQ</t>
  </si>
  <si>
    <t>SE 081 453</t>
  </si>
  <si>
    <t>R264</t>
  </si>
  <si>
    <t>Auchamore</t>
  </si>
  <si>
    <t>C/O Mr P Brackfield</t>
  </si>
  <si>
    <t xml:space="preserve">Priory Stones, Lurgashall </t>
  </si>
  <si>
    <t>Petworth</t>
  </si>
  <si>
    <t>GU28 9EP</t>
  </si>
  <si>
    <t>NS 166 772</t>
  </si>
  <si>
    <t>Francis Castro</t>
  </si>
  <si>
    <t>R272</t>
  </si>
  <si>
    <t>Troed y Rhiw</t>
  </si>
  <si>
    <t>C/O Cripps Pemberton Greenish, 22 Mount Ephraim</t>
  </si>
  <si>
    <t>Tunbridge Wells</t>
  </si>
  <si>
    <t>Kent</t>
  </si>
  <si>
    <t>TN4 8AS</t>
  </si>
  <si>
    <t>SN 523 346</t>
  </si>
  <si>
    <t>Huw Denman</t>
  </si>
  <si>
    <t>R275</t>
  </si>
  <si>
    <t>Auchanruie</t>
  </si>
  <si>
    <t>Collins House</t>
  </si>
  <si>
    <t>Rutland Square</t>
  </si>
  <si>
    <t>EH1 2AA</t>
  </si>
  <si>
    <t>NN 789 640</t>
  </si>
  <si>
    <t>R279</t>
  </si>
  <si>
    <t>Auchleand</t>
  </si>
  <si>
    <t>C/O Mr David Markham</t>
  </si>
  <si>
    <t>Curlieu Farm House, Norton Curleiu Lane</t>
  </si>
  <si>
    <t>Warwick</t>
  </si>
  <si>
    <t>CV35 8RD</t>
  </si>
  <si>
    <t>NX 442 600</t>
  </si>
  <si>
    <t>Bruce Spalding</t>
  </si>
  <si>
    <t>R284</t>
  </si>
  <si>
    <t>Cleobury Coppice</t>
  </si>
  <si>
    <t>SO 707 751</t>
  </si>
  <si>
    <t>R291</t>
  </si>
  <si>
    <t>Altarstone</t>
  </si>
  <si>
    <t>56 Barnton Park View</t>
  </si>
  <si>
    <t>EH4 6JH</t>
  </si>
  <si>
    <t>NT 155 359</t>
  </si>
  <si>
    <t>R294</t>
  </si>
  <si>
    <t>Rhyd y Felin</t>
  </si>
  <si>
    <t>SJ 040 253</t>
  </si>
  <si>
    <t>R296</t>
  </si>
  <si>
    <t>Hovingham Estate</t>
  </si>
  <si>
    <t>The Estate Office, Hovingham Estate</t>
  </si>
  <si>
    <t>Hovingham</t>
  </si>
  <si>
    <t>North Yorkshire</t>
  </si>
  <si>
    <t>YO62 4LX</t>
  </si>
  <si>
    <t>SE 666 756</t>
  </si>
  <si>
    <t>R297</t>
  </si>
  <si>
    <t>Cassenvey</t>
  </si>
  <si>
    <t>4A Greengate</t>
  </si>
  <si>
    <t>Cardale Park</t>
  </si>
  <si>
    <t>Harrogate</t>
  </si>
  <si>
    <t>HG3 1GY</t>
  </si>
  <si>
    <t>NX 694 767</t>
  </si>
  <si>
    <t>R299</t>
  </si>
  <si>
    <t>Glendearg</t>
  </si>
  <si>
    <t>NT 236 091</t>
  </si>
  <si>
    <t>R301</t>
  </si>
  <si>
    <t>Dalmally Woodland</t>
  </si>
  <si>
    <t>NN 161 266</t>
  </si>
  <si>
    <t>G115</t>
  </si>
  <si>
    <t>Glenavon Estate</t>
  </si>
  <si>
    <t>Grantham</t>
  </si>
  <si>
    <t>NG31 6LL</t>
  </si>
  <si>
    <t>R302</t>
  </si>
  <si>
    <t>Woodland Trust Wessex Small Woods</t>
  </si>
  <si>
    <t>Kempton Way</t>
  </si>
  <si>
    <t>SS 658 054</t>
  </si>
  <si>
    <t>R308</t>
  </si>
  <si>
    <t>Brenig Woodlands</t>
  </si>
  <si>
    <t>SH 962 595</t>
  </si>
  <si>
    <t>R312</t>
  </si>
  <si>
    <t>Fingland Fell</t>
  </si>
  <si>
    <t>C/O Savills</t>
  </si>
  <si>
    <t>64 Warwick Road</t>
  </si>
  <si>
    <t>Carlisle</t>
  </si>
  <si>
    <t>CA1 1DR</t>
  </si>
  <si>
    <t>NY 144 938</t>
  </si>
  <si>
    <t>R313</t>
  </si>
  <si>
    <t>The Lynes</t>
  </si>
  <si>
    <t>4A Mount Pleasant</t>
  </si>
  <si>
    <t>Scalby</t>
  </si>
  <si>
    <t>Scarborough</t>
  </si>
  <si>
    <t>YO13 0RR</t>
  </si>
  <si>
    <t>NY 543 728</t>
  </si>
  <si>
    <t>Philip Oldham</t>
  </si>
  <si>
    <t>R316</t>
  </si>
  <si>
    <t>Three Bridges</t>
  </si>
  <si>
    <t>NN 088 124</t>
  </si>
  <si>
    <t>David Edwards</t>
  </si>
  <si>
    <t>R318</t>
  </si>
  <si>
    <t>The Globe</t>
  </si>
  <si>
    <t>11 Battlefield Road</t>
  </si>
  <si>
    <t>St. Albans</t>
  </si>
  <si>
    <t>Herts</t>
  </si>
  <si>
    <t>AL1 4DA</t>
  </si>
  <si>
    <t>SO 328 675</t>
  </si>
  <si>
    <t>R319</t>
  </si>
  <si>
    <t>Gleann Mor</t>
  </si>
  <si>
    <t>Wills Towers Watson</t>
  </si>
  <si>
    <t>120-130 Station Road</t>
  </si>
  <si>
    <t>Redhill</t>
  </si>
  <si>
    <t>RH1 1WS</t>
  </si>
  <si>
    <t>NH 433 882</t>
  </si>
  <si>
    <t>Angus Johnson</t>
  </si>
  <si>
    <t>R320</t>
  </si>
  <si>
    <t>White Lyne</t>
  </si>
  <si>
    <t>NY 561 785</t>
  </si>
  <si>
    <t>R322</t>
  </si>
  <si>
    <t>Butterstor</t>
  </si>
  <si>
    <t>SX 159 765</t>
  </si>
  <si>
    <t>R324</t>
  </si>
  <si>
    <t>Tweedhopefoot Rig</t>
  </si>
  <si>
    <t>NT 048 170</t>
  </si>
  <si>
    <t>R325</t>
  </si>
  <si>
    <t>Ddolwen</t>
  </si>
  <si>
    <t xml:space="preserve">Ddolwen </t>
  </si>
  <si>
    <t>Capel Iwan</t>
  </si>
  <si>
    <t>Newcastle Emlyn</t>
  </si>
  <si>
    <t>SA38 9NL</t>
  </si>
  <si>
    <t>SN 328 337</t>
  </si>
  <si>
    <t>R328</t>
  </si>
  <si>
    <t xml:space="preserve">Cleish and Craigencat </t>
  </si>
  <si>
    <t>Hillcroft House, 25 High Street</t>
  </si>
  <si>
    <t>Easton On Hill</t>
  </si>
  <si>
    <t>Stamford</t>
  </si>
  <si>
    <t>PE9 3LN</t>
  </si>
  <si>
    <t>NT 093 972</t>
  </si>
  <si>
    <t>R329</t>
  </si>
  <si>
    <t>Rossie Hill</t>
  </si>
  <si>
    <t>NN 994 123</t>
  </si>
  <si>
    <t>2013 SGS, S2 2021</t>
  </si>
  <si>
    <t>R332</t>
  </si>
  <si>
    <t>Park Wood</t>
  </si>
  <si>
    <t>Dunstanburgh Castle Hotel</t>
  </si>
  <si>
    <t>Embleton</t>
  </si>
  <si>
    <t>Alnwick</t>
  </si>
  <si>
    <t>NE66 3UN</t>
  </si>
  <si>
    <t>NY 239 328</t>
  </si>
  <si>
    <t>R338</t>
  </si>
  <si>
    <t>The Cote</t>
  </si>
  <si>
    <t>NY 255 944</t>
  </si>
  <si>
    <t>Sam Brown</t>
  </si>
  <si>
    <t>R340</t>
  </si>
  <si>
    <t>Castlecraig</t>
  </si>
  <si>
    <t>NT 132 425</t>
  </si>
  <si>
    <t>R341</t>
  </si>
  <si>
    <t>Dobs Craig</t>
  </si>
  <si>
    <t>Gamla</t>
  </si>
  <si>
    <t>178 92 Prastgarden</t>
  </si>
  <si>
    <t>Sweden</t>
  </si>
  <si>
    <t>NT 217 070</t>
  </si>
  <si>
    <t>R346</t>
  </si>
  <si>
    <t>Pant Mawr</t>
  </si>
  <si>
    <t>Bryn Hovah</t>
  </si>
  <si>
    <t>Bangor-on-Dee</t>
  </si>
  <si>
    <t>Wrexham</t>
  </si>
  <si>
    <t>LL13 0DA</t>
  </si>
  <si>
    <t>SN 868 129</t>
  </si>
  <si>
    <t>R348</t>
  </si>
  <si>
    <t>North Craighead</t>
  </si>
  <si>
    <t>499 Walshaw Road</t>
  </si>
  <si>
    <t>Bury</t>
  </si>
  <si>
    <t>Lancashire</t>
  </si>
  <si>
    <t>BL8 3AE</t>
  </si>
  <si>
    <t>NJ 983 401</t>
  </si>
  <si>
    <t>George Birrell</t>
  </si>
  <si>
    <t>R349</t>
  </si>
  <si>
    <t>Potburn</t>
  </si>
  <si>
    <t>NT 184 081</t>
  </si>
  <si>
    <t>R350</t>
  </si>
  <si>
    <t>Riccarton Forest</t>
  </si>
  <si>
    <t>NY 532 938</t>
  </si>
  <si>
    <t>R351</t>
  </si>
  <si>
    <t>Singdean Forest</t>
  </si>
  <si>
    <t>NT 590 029</t>
  </si>
  <si>
    <t>R352</t>
  </si>
  <si>
    <t>Hewisbridge</t>
  </si>
  <si>
    <t>NY 538 930</t>
  </si>
  <si>
    <t>John Hunter</t>
  </si>
  <si>
    <t>R353</t>
  </si>
  <si>
    <t>Minto Forest</t>
  </si>
  <si>
    <t>Curlieu Farm House</t>
  </si>
  <si>
    <t>Norton Curlieu Lane</t>
  </si>
  <si>
    <t>NT 567 222</t>
  </si>
  <si>
    <t>R354</t>
  </si>
  <si>
    <t>Stonedge</t>
  </si>
  <si>
    <t>NT 545 095</t>
  </si>
  <si>
    <t>R356</t>
  </si>
  <si>
    <t>Tulloch Wood</t>
  </si>
  <si>
    <t>43 Clachnaharry Road</t>
  </si>
  <si>
    <t>Inverness-shire</t>
  </si>
  <si>
    <t>IV3 8RA</t>
  </si>
  <si>
    <t>NN 336 809</t>
  </si>
  <si>
    <t>R357</t>
  </si>
  <si>
    <t>Warroch Hill</t>
  </si>
  <si>
    <t>NO 055 049</t>
  </si>
  <si>
    <t>Duncan Scott</t>
  </si>
  <si>
    <t>R358</t>
  </si>
  <si>
    <t>Barachuile</t>
  </si>
  <si>
    <t>22 Meadowside</t>
  </si>
  <si>
    <t>Dundee</t>
  </si>
  <si>
    <t>DD1 1LN</t>
  </si>
  <si>
    <t>NM 848 134</t>
  </si>
  <si>
    <t>R360</t>
  </si>
  <si>
    <t>Fernaig</t>
  </si>
  <si>
    <t>Low Farm House</t>
  </si>
  <si>
    <t>Uggeshall</t>
  </si>
  <si>
    <t>Beccles</t>
  </si>
  <si>
    <t>NR34 8BG</t>
  </si>
  <si>
    <t>NG 864 307</t>
  </si>
  <si>
    <t>R361</t>
  </si>
  <si>
    <t>Raera</t>
  </si>
  <si>
    <t>NM 854 179</t>
  </si>
  <si>
    <t>Peter Greening</t>
  </si>
  <si>
    <t>R368</t>
  </si>
  <si>
    <t>Upper Dullarg</t>
  </si>
  <si>
    <t>NX 690 750</t>
  </si>
  <si>
    <t>R369</t>
  </si>
  <si>
    <t>Rascarrel Moss</t>
  </si>
  <si>
    <t>NX 800 500</t>
  </si>
  <si>
    <t>R370</t>
  </si>
  <si>
    <t>Merton Hall</t>
  </si>
  <si>
    <t>Flat 58 Queens Wharf</t>
  </si>
  <si>
    <t>2 Crisp Road</t>
  </si>
  <si>
    <t>W6 9NE</t>
  </si>
  <si>
    <t>NX 370 622</t>
  </si>
  <si>
    <t>R371</t>
  </si>
  <si>
    <t>Balinoe</t>
  </si>
  <si>
    <t xml:space="preserve">NM 864 237 </t>
  </si>
  <si>
    <t>R375</t>
  </si>
  <si>
    <t>Loch Mabrennie</t>
  </si>
  <si>
    <t>NX 274 789</t>
  </si>
  <si>
    <t>R376</t>
  </si>
  <si>
    <t>Sidmouth Woodlands</t>
  </si>
  <si>
    <t>Vestry House</t>
  </si>
  <si>
    <t>Laurence Poutney Hill</t>
  </si>
  <si>
    <t>EC4R 0EH</t>
  </si>
  <si>
    <t>SY109 872</t>
  </si>
  <si>
    <t>R378</t>
  </si>
  <si>
    <t>Grindleton Fell</t>
  </si>
  <si>
    <t>Coimbra, 81 Broadhalgh Avenue</t>
  </si>
  <si>
    <t>Rochdale</t>
  </si>
  <si>
    <t>OL11 5LW</t>
  </si>
  <si>
    <t>SD 743 479</t>
  </si>
  <si>
    <t>R383</t>
  </si>
  <si>
    <t>Breaclaich</t>
  </si>
  <si>
    <t>NN 593 330</t>
  </si>
  <si>
    <t>R384</t>
  </si>
  <si>
    <t>Sauchie EVSS</t>
  </si>
  <si>
    <t>3 Glenfinlas Street</t>
  </si>
  <si>
    <t>EH3 6AQ</t>
  </si>
  <si>
    <t>NS 765 894</t>
  </si>
  <si>
    <t>R385</t>
  </si>
  <si>
    <t>Blackhill &amp; Touchie</t>
  </si>
  <si>
    <t>NO 070 078</t>
  </si>
  <si>
    <t>R389</t>
  </si>
  <si>
    <t>West Touxhill</t>
  </si>
  <si>
    <t>Beauly, Hazelwood Road</t>
  </si>
  <si>
    <t>Bridge of Weir</t>
  </si>
  <si>
    <t>Renfrewshire</t>
  </si>
  <si>
    <t>PA11 3DW</t>
  </si>
  <si>
    <t>NJ 900 410</t>
  </si>
  <si>
    <t>R392</t>
  </si>
  <si>
    <t>Waybarton Woodland</t>
  </si>
  <si>
    <t>SX 489 904</t>
  </si>
  <si>
    <t>R396</t>
  </si>
  <si>
    <t>Upper Sonachan</t>
  </si>
  <si>
    <t>NN 066 192</t>
  </si>
  <si>
    <t>R398</t>
  </si>
  <si>
    <t>Ffynnon Rhys</t>
  </si>
  <si>
    <t>The Brotherhood Church, New Road</t>
  </si>
  <si>
    <t>Stapleton</t>
  </si>
  <si>
    <t>Pontefract</t>
  </si>
  <si>
    <t>WF8 3DF</t>
  </si>
  <si>
    <t>SN 462 525</t>
  </si>
  <si>
    <t>R401</t>
  </si>
  <si>
    <t>Maymore Forest</t>
  </si>
  <si>
    <t>NR 997 865</t>
  </si>
  <si>
    <t>Ross Buchanan</t>
  </si>
  <si>
    <t>R402</t>
  </si>
  <si>
    <t>Drannandow</t>
  </si>
  <si>
    <t>NX 420 720</t>
  </si>
  <si>
    <t>R404</t>
  </si>
  <si>
    <t>Pen Carmel</t>
  </si>
  <si>
    <t>Park Lane</t>
  </si>
  <si>
    <t>Paulerspury, Towcester</t>
  </si>
  <si>
    <t>NN12 7NF</t>
  </si>
  <si>
    <t>SN587641</t>
  </si>
  <si>
    <t>R405</t>
  </si>
  <si>
    <t>Llanharan Woodlands</t>
  </si>
  <si>
    <t>Whitewells Farm</t>
  </si>
  <si>
    <t>Peterston-super-Ely</t>
  </si>
  <si>
    <t>CF5 6NE</t>
  </si>
  <si>
    <t>ST 016 812</t>
  </si>
  <si>
    <t>R407</t>
  </si>
  <si>
    <t>Griffin</t>
  </si>
  <si>
    <t>Perth &amp; Kinross</t>
  </si>
  <si>
    <t xml:space="preserve">Scotland </t>
  </si>
  <si>
    <t>NN 885 451</t>
  </si>
  <si>
    <t>Darrell Boult</t>
  </si>
  <si>
    <t>R408</t>
  </si>
  <si>
    <t>Raeburn Complex</t>
  </si>
  <si>
    <t>NT 261 017</t>
  </si>
  <si>
    <t>R409</t>
  </si>
  <si>
    <t>Falkland Woods</t>
  </si>
  <si>
    <t>NO 342 056</t>
  </si>
  <si>
    <t>R410</t>
  </si>
  <si>
    <t>Gilkerscleuch East</t>
  </si>
  <si>
    <t>NS 898 237</t>
  </si>
  <si>
    <t>R413</t>
  </si>
  <si>
    <t>Sandbank Forest</t>
  </si>
  <si>
    <t>NS 134 814</t>
  </si>
  <si>
    <t>Adam McLean</t>
  </si>
  <si>
    <t>R414</t>
  </si>
  <si>
    <t>Polmoodie</t>
  </si>
  <si>
    <t>Dumfries and Galloway</t>
  </si>
  <si>
    <t>NT 166 122</t>
  </si>
  <si>
    <t>R418</t>
  </si>
  <si>
    <t>Phaup</t>
  </si>
  <si>
    <t>NT 429 021</t>
  </si>
  <si>
    <t>Andrew Fisher</t>
  </si>
  <si>
    <t>R419</t>
  </si>
  <si>
    <t>Coed Ffridd Fawr</t>
  </si>
  <si>
    <t>23 Glebe Road</t>
  </si>
  <si>
    <t>Richmond upon Thames</t>
  </si>
  <si>
    <t>SW13 0DR</t>
  </si>
  <si>
    <t>SH 875 033</t>
  </si>
  <si>
    <t>R420</t>
  </si>
  <si>
    <t>Coultershaw</t>
  </si>
  <si>
    <t>20 Foskett Road</t>
  </si>
  <si>
    <t>Hammersmith and Fulham</t>
  </si>
  <si>
    <t>SW6 3LZ</t>
  </si>
  <si>
    <t>NT 038 336</t>
  </si>
  <si>
    <t>R421</t>
  </si>
  <si>
    <t>Esgairnantau</t>
  </si>
  <si>
    <t>SO 179 613</t>
  </si>
  <si>
    <t>R423</t>
  </si>
  <si>
    <t>Llanbrynmair</t>
  </si>
  <si>
    <t>Earn House, Broxden Business Park</t>
  </si>
  <si>
    <t>Lamberkine Drive, Perth</t>
  </si>
  <si>
    <t>PH1 1RA</t>
  </si>
  <si>
    <t>SH926136</t>
  </si>
  <si>
    <t>R427</t>
  </si>
  <si>
    <t>Alderwell</t>
  </si>
  <si>
    <t>32 Main Avenue, Moor Park Estate</t>
  </si>
  <si>
    <t>Northwood</t>
  </si>
  <si>
    <t>HA6 2LQ</t>
  </si>
  <si>
    <t>NY284788</t>
  </si>
  <si>
    <t>R428</t>
  </si>
  <si>
    <t>Conhess</t>
  </si>
  <si>
    <t>2 Doyce Street</t>
  </si>
  <si>
    <t>SE1 0EU</t>
  </si>
  <si>
    <t>NY289795</t>
  </si>
  <si>
    <t>R429</t>
  </si>
  <si>
    <t>Greystoke Forest</t>
  </si>
  <si>
    <t>NY395329</t>
  </si>
  <si>
    <t>Marcus Wright</t>
  </si>
  <si>
    <t>R430</t>
  </si>
  <si>
    <t>High Park</t>
  </si>
  <si>
    <t>MPL Household, C/O R Ewbank</t>
  </si>
  <si>
    <t>1 Soho Square</t>
  </si>
  <si>
    <t>W1D 3PX</t>
  </si>
  <si>
    <t>NR708245</t>
  </si>
  <si>
    <t>Fraser Talbot</t>
  </si>
  <si>
    <t>R431</t>
  </si>
  <si>
    <t>Creag Ghlas</t>
  </si>
  <si>
    <t>NN593330</t>
  </si>
  <si>
    <t>R436</t>
  </si>
  <si>
    <t>Glas Dhoire</t>
  </si>
  <si>
    <t>NN325838</t>
  </si>
  <si>
    <t>R437</t>
  </si>
  <si>
    <t>Nant Efial</t>
  </si>
  <si>
    <t>Quadra</t>
  </si>
  <si>
    <t>Severn Lane, Welshpool</t>
  </si>
  <si>
    <t>Powys</t>
  </si>
  <si>
    <t>SY21 7BB</t>
  </si>
  <si>
    <t>SH774395</t>
  </si>
  <si>
    <t>R438</t>
  </si>
  <si>
    <t>Maesycilyn</t>
  </si>
  <si>
    <t>SN731967</t>
  </si>
  <si>
    <t>R439</t>
  </si>
  <si>
    <t>Dollar Law</t>
  </si>
  <si>
    <t>NT194301</t>
  </si>
  <si>
    <t>R442</t>
  </si>
  <si>
    <t>Coed Caersaeson</t>
  </si>
  <si>
    <t>Kingswood House</t>
  </si>
  <si>
    <t>Kingswood</t>
  </si>
  <si>
    <t>Stanford Bridge</t>
  </si>
  <si>
    <t>WR6 6SB</t>
  </si>
  <si>
    <t>SH679381</t>
  </si>
  <si>
    <t>R443</t>
  </si>
  <si>
    <t>Blaen Nedd Isaf</t>
  </si>
  <si>
    <t xml:space="preserve">Ladybeck </t>
  </si>
  <si>
    <t>Tirril</t>
  </si>
  <si>
    <t>Penrith</t>
  </si>
  <si>
    <t>CA10 2JF</t>
  </si>
  <si>
    <t>SN916154</t>
  </si>
  <si>
    <t>R444</t>
  </si>
  <si>
    <t>Craigengillan North</t>
  </si>
  <si>
    <t>NX634953</t>
  </si>
  <si>
    <t>R447</t>
  </si>
  <si>
    <t>Gors Goch</t>
  </si>
  <si>
    <t>Cliff Walls</t>
  </si>
  <si>
    <t>Marine Parade</t>
  </si>
  <si>
    <t>Penarth</t>
  </si>
  <si>
    <t>CF64 3BG</t>
  </si>
  <si>
    <t>SN471506</t>
  </si>
  <si>
    <t>Sian Jones</t>
  </si>
  <si>
    <t>R449</t>
  </si>
  <si>
    <t>Cloughton</t>
  </si>
  <si>
    <t>SE997962</t>
  </si>
  <si>
    <t>R450</t>
  </si>
  <si>
    <t>Nant Prysor</t>
  </si>
  <si>
    <t>C/O Forestry Investment Consultancy, Higher Ansty House</t>
  </si>
  <si>
    <t>Dorchester</t>
  </si>
  <si>
    <t>DT2 7PT</t>
  </si>
  <si>
    <t>SH784387</t>
  </si>
  <si>
    <t>R452</t>
  </si>
  <si>
    <t>Hendrewallog</t>
  </si>
  <si>
    <t>SH697065</t>
  </si>
  <si>
    <t>R453</t>
  </si>
  <si>
    <t>Cae Gwian</t>
  </si>
  <si>
    <t>70 Scarsdale Villas</t>
  </si>
  <si>
    <t>Kensington</t>
  </si>
  <si>
    <t>W8 6PP</t>
  </si>
  <si>
    <t>SH649188</t>
  </si>
  <si>
    <t>R455</t>
  </si>
  <si>
    <t>Lindsaig Complex</t>
  </si>
  <si>
    <t>NR933808</t>
  </si>
  <si>
    <t>R456</t>
  </si>
  <si>
    <t>Harperleas</t>
  </si>
  <si>
    <t>Lower Bunzion</t>
  </si>
  <si>
    <t>Pitlessie</t>
  </si>
  <si>
    <t>Cuper</t>
  </si>
  <si>
    <t>KY15 7TE</t>
  </si>
  <si>
    <t>NO212049</t>
  </si>
  <si>
    <t>Sephera Creber</t>
  </si>
  <si>
    <t>R458</t>
  </si>
  <si>
    <t>Carmacoup</t>
  </si>
  <si>
    <t>NS783278</t>
  </si>
  <si>
    <t>R461</t>
  </si>
  <si>
    <t>Slogarie Forest</t>
  </si>
  <si>
    <t>NX638686</t>
  </si>
  <si>
    <t>R462</t>
  </si>
  <si>
    <t>Ashfield Forest</t>
  </si>
  <si>
    <t>31 Lambolle Road</t>
  </si>
  <si>
    <t>Camden</t>
  </si>
  <si>
    <t>NW3 4HS</t>
  </si>
  <si>
    <t>NR784845</t>
  </si>
  <si>
    <t>R463</t>
  </si>
  <si>
    <t>Erw Garegog</t>
  </si>
  <si>
    <t>SH892176</t>
  </si>
  <si>
    <t>R464</t>
  </si>
  <si>
    <t>The Stang</t>
  </si>
  <si>
    <t>NZ024089</t>
  </si>
  <si>
    <t>R466</t>
  </si>
  <si>
    <t>Hafod Boeth</t>
  </si>
  <si>
    <t>70 Bedford Gardens</t>
  </si>
  <si>
    <t>Kensington and Chelsea</t>
  </si>
  <si>
    <t>W8 7EH</t>
  </si>
  <si>
    <t>SH646415</t>
  </si>
  <si>
    <t>R467</t>
  </si>
  <si>
    <t>Canglour Glen</t>
  </si>
  <si>
    <t>C/O HSA &amp; Co., Lewis House</t>
  </si>
  <si>
    <t>Great Chesterford Court, Great Chesterford</t>
  </si>
  <si>
    <t>Saffron Walden</t>
  </si>
  <si>
    <t>CB10 1PF</t>
  </si>
  <si>
    <t>NS775875</t>
  </si>
  <si>
    <t>R469</t>
  </si>
  <si>
    <t>Black How</t>
  </si>
  <si>
    <t>Bell House, School Road</t>
  </si>
  <si>
    <t>Bursledon</t>
  </si>
  <si>
    <t>Southamptom</t>
  </si>
  <si>
    <t>SO31 8BX</t>
  </si>
  <si>
    <t>NY123134</t>
  </si>
  <si>
    <t>R470</t>
  </si>
  <si>
    <t>Crammel Rigg</t>
  </si>
  <si>
    <t>NY649685</t>
  </si>
  <si>
    <t>R471</t>
  </si>
  <si>
    <t>Glen Shira</t>
  </si>
  <si>
    <t>NN1475613261</t>
  </si>
  <si>
    <t>R472</t>
  </si>
  <si>
    <t>Dunter Law</t>
  </si>
  <si>
    <t>NT710630</t>
  </si>
  <si>
    <t>Richard Hartley</t>
  </si>
  <si>
    <t>R474</t>
  </si>
  <si>
    <t>Inwood</t>
  </si>
  <si>
    <t xml:space="preserve">Dales Evans &amp; Co Ltd, </t>
  </si>
  <si>
    <t>ST802636</t>
  </si>
  <si>
    <t>Kasten Harris</t>
  </si>
  <si>
    <t>R476</t>
  </si>
  <si>
    <t xml:space="preserve">Greenfield </t>
  </si>
  <si>
    <t>SD786800</t>
  </si>
  <si>
    <t>Anthony Crosbie Dawson</t>
  </si>
  <si>
    <t>R477</t>
  </si>
  <si>
    <t>Cefn Creuan Isaf</t>
  </si>
  <si>
    <t>SH789195</t>
  </si>
  <si>
    <t>R478</t>
  </si>
  <si>
    <t>Ewelairs</t>
  </si>
  <si>
    <t>NT146009</t>
  </si>
  <si>
    <t>Andrew McQueen</t>
  </si>
  <si>
    <t>R479</t>
  </si>
  <si>
    <t>Parc Caletwr</t>
  </si>
  <si>
    <t>Church Bank</t>
  </si>
  <si>
    <t>Llandovery</t>
  </si>
  <si>
    <t>Carmarthenshire</t>
  </si>
  <si>
    <t>SA20 0BA</t>
  </si>
  <si>
    <t>SH 965 356</t>
  </si>
  <si>
    <t>R480</t>
  </si>
  <si>
    <t>Knockbain</t>
  </si>
  <si>
    <t>NX170895</t>
  </si>
  <si>
    <t>R482</t>
  </si>
  <si>
    <t>Bainloch Hill</t>
  </si>
  <si>
    <t>73 Grove Road</t>
  </si>
  <si>
    <t>Tring</t>
  </si>
  <si>
    <t>HP23 5PB</t>
  </si>
  <si>
    <t>NX883570</t>
  </si>
  <si>
    <t>R483</t>
  </si>
  <si>
    <t>Sauchen Woodlands</t>
  </si>
  <si>
    <t>NJ681126</t>
  </si>
  <si>
    <t>R484</t>
  </si>
  <si>
    <t>Bovuy</t>
  </si>
  <si>
    <t>NN099220</t>
  </si>
  <si>
    <t>R485</t>
  </si>
  <si>
    <t>Auchenlochan</t>
  </si>
  <si>
    <t>NR973723</t>
  </si>
  <si>
    <t>Calum Murray</t>
  </si>
  <si>
    <t>R486</t>
  </si>
  <si>
    <t>Holmhead North</t>
  </si>
  <si>
    <t>Fieldfare, 60 Langham Road</t>
  </si>
  <si>
    <t>Holt</t>
  </si>
  <si>
    <t>NR25 7PJ</t>
  </si>
  <si>
    <t>NX703853</t>
  </si>
  <si>
    <t>R487</t>
  </si>
  <si>
    <t xml:space="preserve">Holmhead South </t>
  </si>
  <si>
    <t>Serendipity, Gladstone Road</t>
  </si>
  <si>
    <t>Fakenham</t>
  </si>
  <si>
    <t>NR21 9BZ</t>
  </si>
  <si>
    <t>NX690839</t>
  </si>
  <si>
    <t>R489</t>
  </si>
  <si>
    <t>Craigallian</t>
  </si>
  <si>
    <t>NS 434277762</t>
  </si>
  <si>
    <t>Rob Cleaver</t>
  </si>
  <si>
    <t>Wealside</t>
  </si>
  <si>
    <t>NY735701</t>
  </si>
  <si>
    <t>Mostly plantation</t>
  </si>
  <si>
    <t>R491</t>
  </si>
  <si>
    <t>Byfre</t>
  </si>
  <si>
    <t>SN865172</t>
  </si>
  <si>
    <t>R492</t>
  </si>
  <si>
    <t>Strachur</t>
  </si>
  <si>
    <t>NN110013</t>
  </si>
  <si>
    <t>R493</t>
  </si>
  <si>
    <t>Grumack Forest</t>
  </si>
  <si>
    <t>NJ451387</t>
  </si>
  <si>
    <t>Warwick Taylor</t>
  </si>
  <si>
    <t>R494</t>
  </si>
  <si>
    <t>Hutcheson Hill</t>
  </si>
  <si>
    <t>NN7818704943</t>
  </si>
  <si>
    <t>R495</t>
  </si>
  <si>
    <t>Feddal Forest</t>
  </si>
  <si>
    <t>34 Tongdean Avenue</t>
  </si>
  <si>
    <t>BN3 6TN</t>
  </si>
  <si>
    <t>NN805100</t>
  </si>
  <si>
    <t>R496</t>
  </si>
  <si>
    <t>Newton Forest</t>
  </si>
  <si>
    <t>NS957174</t>
  </si>
  <si>
    <t>R497</t>
  </si>
  <si>
    <t>Achaglass</t>
  </si>
  <si>
    <t>NR790538</t>
  </si>
  <si>
    <t>R498</t>
  </si>
  <si>
    <t>Loch Ashie</t>
  </si>
  <si>
    <t>Highland</t>
  </si>
  <si>
    <t>NH643354</t>
  </si>
  <si>
    <t>R500</t>
  </si>
  <si>
    <t>Batesons Wood</t>
  </si>
  <si>
    <t>Flat 11, 236 Dalston Lane</t>
  </si>
  <si>
    <t>Hackney</t>
  </si>
  <si>
    <t>E8 1LX</t>
  </si>
  <si>
    <t>SD677465</t>
  </si>
  <si>
    <t>Matthew Farrell</t>
  </si>
  <si>
    <t>R501</t>
  </si>
  <si>
    <t>Priestgill Head</t>
  </si>
  <si>
    <t>NT144017</t>
  </si>
  <si>
    <t>R502</t>
  </si>
  <si>
    <t>Cors yr Ebolion</t>
  </si>
  <si>
    <t>SH970046</t>
  </si>
  <si>
    <t>R504</t>
  </si>
  <si>
    <t>NML Woodlands</t>
  </si>
  <si>
    <t>T/A NML Woodlands</t>
  </si>
  <si>
    <t>Dumfries</t>
  </si>
  <si>
    <t>NX951844</t>
  </si>
  <si>
    <t>R506</t>
  </si>
  <si>
    <t>Waternish</t>
  </si>
  <si>
    <t>NG266578</t>
  </si>
  <si>
    <t>R509</t>
  </si>
  <si>
    <t>Gartlove Forest</t>
  </si>
  <si>
    <t>30 Woodford Square, off Addison Road</t>
  </si>
  <si>
    <t>Holland Park</t>
  </si>
  <si>
    <t>W14 8DP</t>
  </si>
  <si>
    <t>NS936932</t>
  </si>
  <si>
    <t>R510</t>
  </si>
  <si>
    <t>Corrie</t>
  </si>
  <si>
    <t>48A Harvest Road</t>
  </si>
  <si>
    <t>Englefield Green</t>
  </si>
  <si>
    <t>Surrey</t>
  </si>
  <si>
    <t>TW20 0QT</t>
  </si>
  <si>
    <t>NS051802</t>
  </si>
  <si>
    <t>R513</t>
  </si>
  <si>
    <t>Ynys Creua</t>
  </si>
  <si>
    <t>SH448430</t>
  </si>
  <si>
    <t>Simon Miller/David Crozier</t>
  </si>
  <si>
    <t>R516</t>
  </si>
  <si>
    <t>Blakehopehead Forest</t>
  </si>
  <si>
    <t>NT095314</t>
  </si>
  <si>
    <t>Byron Braithwaite</t>
  </si>
  <si>
    <t>R518</t>
  </si>
  <si>
    <t>Broubster Forest</t>
  </si>
  <si>
    <t>ND005595</t>
  </si>
  <si>
    <t>Tim Westmoreland</t>
  </si>
  <si>
    <t xml:space="preserve"> S2 2021</t>
  </si>
  <si>
    <t>R519</t>
  </si>
  <si>
    <t>Cor Water</t>
  </si>
  <si>
    <t>NT064163</t>
  </si>
  <si>
    <t>R520</t>
  </si>
  <si>
    <t>Dunderave</t>
  </si>
  <si>
    <t>NN130100</t>
  </si>
  <si>
    <t>R521</t>
  </si>
  <si>
    <t>Fauld Spring</t>
  </si>
  <si>
    <t>18 Highgate Drive</t>
  </si>
  <si>
    <t>Walsall</t>
  </si>
  <si>
    <t>WS1 3JW</t>
  </si>
  <si>
    <t>NY281412</t>
  </si>
  <si>
    <t>R524</t>
  </si>
  <si>
    <t xml:space="preserve">Esgair Berfedd </t>
  </si>
  <si>
    <t>SN827466</t>
  </si>
  <si>
    <t>R525</t>
  </si>
  <si>
    <t>Tyn Llechwedd</t>
  </si>
  <si>
    <t>SH740094</t>
  </si>
  <si>
    <t>R526</t>
  </si>
  <si>
    <t>Nether Stewarton Forest</t>
  </si>
  <si>
    <t>23 Minford Gardens</t>
  </si>
  <si>
    <t>W14 0AP</t>
  </si>
  <si>
    <t>NT216438</t>
  </si>
  <si>
    <t>Gavin Mann</t>
  </si>
  <si>
    <t>R527</t>
  </si>
  <si>
    <t>Grassholme Forest</t>
  </si>
  <si>
    <t>3 Mickleton Close</t>
  </si>
  <si>
    <t>Consett</t>
  </si>
  <si>
    <t>Co. Durham</t>
  </si>
  <si>
    <t>DH8 7UG</t>
  </si>
  <si>
    <t>NY937210</t>
  </si>
  <si>
    <t>R529</t>
  </si>
  <si>
    <t>Pentland Hill Forest</t>
  </si>
  <si>
    <t>B709, Scottish Borders, Scotland, DG13 0QP, United Kingdom</t>
  </si>
  <si>
    <t>NT253071</t>
  </si>
  <si>
    <t>R530</t>
  </si>
  <si>
    <t>Cockley Moor</t>
  </si>
  <si>
    <t>Dockray</t>
  </si>
  <si>
    <t>NY380224</t>
  </si>
  <si>
    <t>R531</t>
  </si>
  <si>
    <t>Ffynnon Badarn</t>
  </si>
  <si>
    <t>Aberllefenni</t>
  </si>
  <si>
    <t>Gwynedd</t>
  </si>
  <si>
    <t>SH774109</t>
  </si>
  <si>
    <t>R532</t>
  </si>
  <si>
    <t>Reidside</t>
  </si>
  <si>
    <t>Cornhill</t>
  </si>
  <si>
    <t>NJ608575</t>
  </si>
  <si>
    <t>Rob Baker</t>
  </si>
  <si>
    <t>R534</t>
  </si>
  <si>
    <t>Ewich Forest</t>
  </si>
  <si>
    <t>Greengold Timberlands 1 Ltd</t>
  </si>
  <si>
    <t>C/O Shaun Mochan Bankell Farm</t>
  </si>
  <si>
    <t>Strathblane Road, Milngavie, Glasgow</t>
  </si>
  <si>
    <t>G62 8LE</t>
  </si>
  <si>
    <t>NN382247</t>
  </si>
  <si>
    <t>R535</t>
  </si>
  <si>
    <t>Wentwood</t>
  </si>
  <si>
    <t>c/o Gresham House Asset Management</t>
  </si>
  <si>
    <t>Great Barrington</t>
  </si>
  <si>
    <t>Oxon, Burford</t>
  </si>
  <si>
    <t>ST410933</t>
  </si>
  <si>
    <t>Ed Clark</t>
  </si>
  <si>
    <t>R536</t>
  </si>
  <si>
    <t>Canterland Wood</t>
  </si>
  <si>
    <t>Overton Grange</t>
  </si>
  <si>
    <t>Dyce</t>
  </si>
  <si>
    <t>AB21 0EQ</t>
  </si>
  <si>
    <t>NO712674</t>
  </si>
  <si>
    <t>Iona MacGregor</t>
  </si>
  <si>
    <t>R537</t>
  </si>
  <si>
    <t>Woodland Trust Small Woods Northern Ireland</t>
  </si>
  <si>
    <t>Woodland Trust</t>
  </si>
  <si>
    <t>Grantham, Lincolnshire</t>
  </si>
  <si>
    <t>Simon Miller &amp; Will Benny</t>
  </si>
  <si>
    <t>R538</t>
  </si>
  <si>
    <t>Glenreif</t>
  </si>
  <si>
    <t>NY400984</t>
  </si>
  <si>
    <t>R539</t>
  </si>
  <si>
    <t>Dollard</t>
  </si>
  <si>
    <t>9 Burghley Road</t>
  </si>
  <si>
    <t>Wimbledon</t>
  </si>
  <si>
    <t>SW19 5BG</t>
  </si>
  <si>
    <t>NX 93108 94504</t>
  </si>
  <si>
    <t>Ben Crisford</t>
  </si>
  <si>
    <t>R540</t>
  </si>
  <si>
    <t>Auchnagarron</t>
  </si>
  <si>
    <t>C/O Bidwells</t>
  </si>
  <si>
    <t>Broxden House, Lamberkine Drive</t>
  </si>
  <si>
    <t>Perth</t>
  </si>
  <si>
    <t>NS 00620 82395</t>
  </si>
  <si>
    <t>David Steele</t>
  </si>
  <si>
    <t>R541</t>
  </si>
  <si>
    <t>Burnhead Forest</t>
  </si>
  <si>
    <t>10 Menelik Road</t>
  </si>
  <si>
    <t>NW2 3RP</t>
  </si>
  <si>
    <t>NS876695</t>
  </si>
  <si>
    <t>R542</t>
  </si>
  <si>
    <t>Ardachearanbeg</t>
  </si>
  <si>
    <t>NS002855</t>
  </si>
  <si>
    <t>Andrew Tomlinson</t>
  </si>
  <si>
    <t>R543</t>
  </si>
  <si>
    <t>Kilmichael Woodlands</t>
  </si>
  <si>
    <t>NR844912</t>
  </si>
  <si>
    <t>R544</t>
  </si>
  <si>
    <t>Glenloy</t>
  </si>
  <si>
    <t>Lochaber</t>
  </si>
  <si>
    <t>NN093848</t>
  </si>
  <si>
    <t>R545</t>
  </si>
  <si>
    <t>Berryley</t>
  </si>
  <si>
    <t>NK05370 40510</t>
  </si>
  <si>
    <t>R546</t>
  </si>
  <si>
    <t>Badvoon</t>
  </si>
  <si>
    <t>NH570865</t>
  </si>
  <si>
    <t>R547</t>
  </si>
  <si>
    <t>Ramsay Craighill</t>
  </si>
  <si>
    <t>NH693816</t>
  </si>
  <si>
    <t>R548</t>
  </si>
  <si>
    <t>Venlaw</t>
  </si>
  <si>
    <t>NT253414</t>
  </si>
  <si>
    <t>R554</t>
  </si>
  <si>
    <t>Balquhandy</t>
  </si>
  <si>
    <t>NO024104</t>
  </si>
  <si>
    <t>R555</t>
  </si>
  <si>
    <t>Black Stockarton</t>
  </si>
  <si>
    <t>NX722543</t>
  </si>
  <si>
    <t>R556</t>
  </si>
  <si>
    <t>Cliffhope Forest</t>
  </si>
  <si>
    <t>Borders</t>
  </si>
  <si>
    <t>NY57523 99343</t>
  </si>
  <si>
    <t>R557</t>
  </si>
  <si>
    <t>Deepsyke</t>
  </si>
  <si>
    <t>NT176540</t>
  </si>
  <si>
    <t>R558</t>
  </si>
  <si>
    <t>Drum Complex</t>
  </si>
  <si>
    <t>East Ayrshire</t>
  </si>
  <si>
    <t>NS632210</t>
  </si>
  <si>
    <t>Hannah Richardson</t>
  </si>
  <si>
    <t>R559</t>
  </si>
  <si>
    <t>Hill of Collithie</t>
  </si>
  <si>
    <t>NJ50570 33440</t>
  </si>
  <si>
    <t>R560</t>
  </si>
  <si>
    <t>Lagalochan</t>
  </si>
  <si>
    <t>NM879116</t>
  </si>
  <si>
    <t>Sam Bristow</t>
  </si>
  <si>
    <t>R561</t>
  </si>
  <si>
    <t>Lumsdaine</t>
  </si>
  <si>
    <t>NT867678</t>
  </si>
  <si>
    <t>David Johnes</t>
  </si>
  <si>
    <t>R562</t>
  </si>
  <si>
    <t>Risquehouse</t>
  </si>
  <si>
    <t>NJ52820 33210</t>
  </si>
  <si>
    <t>R563</t>
  </si>
  <si>
    <t>Scotston South</t>
  </si>
  <si>
    <t>NN91477 41535</t>
  </si>
  <si>
    <t>Jamie Adcock</t>
  </si>
  <si>
    <t>R564</t>
  </si>
  <si>
    <t>Swordale Hill</t>
  </si>
  <si>
    <t>NH564660</t>
  </si>
  <si>
    <t>RM</t>
  </si>
  <si>
    <t>R565</t>
  </si>
  <si>
    <t>Bronnant</t>
  </si>
  <si>
    <t>Ceredigion</t>
  </si>
  <si>
    <t>SN608659</t>
  </si>
  <si>
    <t>Jack Griffiths</t>
  </si>
  <si>
    <t>R566</t>
  </si>
  <si>
    <t>Derry Lodge Wood</t>
  </si>
  <si>
    <t>SN596544</t>
  </si>
  <si>
    <t>R567</t>
  </si>
  <si>
    <t>Waunmaenllwyd</t>
  </si>
  <si>
    <t>SN677533</t>
  </si>
  <si>
    <t>R568</t>
  </si>
  <si>
    <t>South Dairy Wood</t>
  </si>
  <si>
    <t>SN019163</t>
  </si>
  <si>
    <t>R569</t>
  </si>
  <si>
    <t>Troston</t>
  </si>
  <si>
    <t>NS927689</t>
  </si>
  <si>
    <t>R570</t>
  </si>
  <si>
    <t>Cnoc an Devora</t>
  </si>
  <si>
    <t>NR839605</t>
  </si>
  <si>
    <t>Kevin Murphy</t>
  </si>
  <si>
    <t>R571</t>
  </si>
  <si>
    <t>Loch A' Bharra</t>
  </si>
  <si>
    <t>NR759643</t>
  </si>
  <si>
    <t>R572</t>
  </si>
  <si>
    <t>Corrachaive</t>
  </si>
  <si>
    <t>NS104818</t>
  </si>
  <si>
    <t>Seth Bird</t>
  </si>
  <si>
    <t>R573</t>
  </si>
  <si>
    <t>Tros y Gol</t>
  </si>
  <si>
    <t>SH540562</t>
  </si>
  <si>
    <t>R574</t>
  </si>
  <si>
    <t>Twelvemans &amp; Burntside</t>
  </si>
  <si>
    <t>XS217744</t>
  </si>
  <si>
    <t>Fran Goeckeritz / Stuart Ogilvie</t>
  </si>
  <si>
    <t>R575</t>
  </si>
  <si>
    <t>Boondreigh Burn</t>
  </si>
  <si>
    <t>NT582519</t>
  </si>
  <si>
    <t>R576</t>
  </si>
  <si>
    <t>Strandlud</t>
  </si>
  <si>
    <t>NS587064</t>
  </si>
  <si>
    <t>Stephen Clark</t>
  </si>
  <si>
    <t>R578</t>
  </si>
  <si>
    <t>Priesthaugh</t>
  </si>
  <si>
    <t>NT470017</t>
  </si>
  <si>
    <t>R579</t>
  </si>
  <si>
    <t>Todholes Wood</t>
  </si>
  <si>
    <t>Morayshire</t>
  </si>
  <si>
    <t>NJ107549</t>
  </si>
  <si>
    <t>R580</t>
  </si>
  <si>
    <t>Blaen Lliw Uchaf</t>
  </si>
  <si>
    <t>SH 7950 3508</t>
  </si>
  <si>
    <t>David Crozier/Will Benny</t>
  </si>
  <si>
    <t>R581</t>
  </si>
  <si>
    <t>Achlachan</t>
  </si>
  <si>
    <t>ND148535</t>
  </si>
  <si>
    <t>R582</t>
  </si>
  <si>
    <t>Shielsknowe</t>
  </si>
  <si>
    <t>NT717103</t>
  </si>
  <si>
    <t>R583</t>
  </si>
  <si>
    <t>Brownside</t>
  </si>
  <si>
    <t>NJ673547</t>
  </si>
  <si>
    <t>Philip Whitfield</t>
  </si>
  <si>
    <t>R584</t>
  </si>
  <si>
    <t>Lake Vyrnwy</t>
  </si>
  <si>
    <t>Wales &amp; Marches</t>
  </si>
  <si>
    <t>SH989211</t>
  </si>
  <si>
    <t>David Crozier</t>
  </si>
  <si>
    <t>R595</t>
  </si>
  <si>
    <t>Auchingarrich Forest</t>
  </si>
  <si>
    <t>NN 78891 19383</t>
  </si>
  <si>
    <t>R587</t>
  </si>
  <si>
    <t>Banc Farm</t>
  </si>
  <si>
    <t>SN 55692 36625</t>
  </si>
  <si>
    <t>Arwel Davies</t>
  </si>
  <si>
    <t>R588</t>
  </si>
  <si>
    <t>Brynglas</t>
  </si>
  <si>
    <t>SN 73429 51387</t>
  </si>
  <si>
    <t>R589</t>
  </si>
  <si>
    <t>Cwmbanfawr Farm</t>
  </si>
  <si>
    <t>SN 56928 28073</t>
  </si>
  <si>
    <t>R599</t>
  </si>
  <si>
    <t>Dalhousie Estate</t>
  </si>
  <si>
    <t>Angus Council</t>
  </si>
  <si>
    <t>David Bruce</t>
  </si>
  <si>
    <t>R601</t>
  </si>
  <si>
    <t xml:space="preserve">Dandra Garth </t>
  </si>
  <si>
    <t>West Yorkshire</t>
  </si>
  <si>
    <t>Dylan Cammack</t>
  </si>
  <si>
    <t>R585</t>
  </si>
  <si>
    <t>Deveron</t>
  </si>
  <si>
    <t>NJ536427</t>
  </si>
  <si>
    <t>R602</t>
  </si>
  <si>
    <t>Dolymaen</t>
  </si>
  <si>
    <t xml:space="preserve">Dolymaen </t>
  </si>
  <si>
    <t>R597</t>
  </si>
  <si>
    <t>Dunans</t>
  </si>
  <si>
    <t>NS062961</t>
  </si>
  <si>
    <t>G160</t>
  </si>
  <si>
    <t>Elan Valley Estate</t>
  </si>
  <si>
    <t>SN9153663754</t>
  </si>
  <si>
    <t>Jennifer Newman</t>
  </si>
  <si>
    <t>R590</t>
  </si>
  <si>
    <t>Frongoch</t>
  </si>
  <si>
    <t>SN 69627 44534</t>
  </si>
  <si>
    <t>R594</t>
  </si>
  <si>
    <t>Loch Errochty</t>
  </si>
  <si>
    <t>NN720649</t>
  </si>
  <si>
    <t>R591</t>
  </si>
  <si>
    <t>Maescastell</t>
  </si>
  <si>
    <t xml:space="preserve">SN 60928 29749 </t>
  </si>
  <si>
    <t>R596</t>
  </si>
  <si>
    <t>Meadowhead Forest</t>
  </si>
  <si>
    <t>Fife Council</t>
  </si>
  <si>
    <t>NT 04719 95689</t>
  </si>
  <si>
    <t>R593</t>
  </si>
  <si>
    <t>Moness</t>
  </si>
  <si>
    <t>NN886450</t>
  </si>
  <si>
    <t>R598</t>
  </si>
  <si>
    <t>Mynydd Braich Goch</t>
  </si>
  <si>
    <t>Ricky Dallow</t>
  </si>
  <si>
    <t>G159</t>
  </si>
  <si>
    <t>Nant yr Eira (Grosvenor Estate)</t>
  </si>
  <si>
    <t>SH959055</t>
  </si>
  <si>
    <t>Greg Vickers</t>
  </si>
  <si>
    <t>R600</t>
  </si>
  <si>
    <t>Nant yr Onog</t>
  </si>
  <si>
    <t>SH915161</t>
  </si>
  <si>
    <t>R592</t>
  </si>
  <si>
    <t>Pistyll South</t>
  </si>
  <si>
    <t>SN 59399 29539</t>
  </si>
  <si>
    <t>R586</t>
  </si>
  <si>
    <t>Three Woods</t>
  </si>
  <si>
    <t>NJ657102</t>
  </si>
  <si>
    <t>R603</t>
  </si>
  <si>
    <t>Bearnshaw Tower</t>
  </si>
  <si>
    <t>North &amp; Central England</t>
  </si>
  <si>
    <t>R604</t>
  </si>
  <si>
    <t xml:space="preserve">Ayton Hill </t>
  </si>
  <si>
    <t>North Scotland</t>
  </si>
  <si>
    <t>R605</t>
  </si>
  <si>
    <t>Llwyn Wood</t>
  </si>
  <si>
    <t>R607</t>
  </si>
  <si>
    <t>Hardmuir</t>
  </si>
  <si>
    <t>R609</t>
  </si>
  <si>
    <t>Coed y Garreg</t>
  </si>
  <si>
    <t>R610</t>
  </si>
  <si>
    <t>Coed Doethie</t>
  </si>
  <si>
    <t>R611</t>
  </si>
  <si>
    <t>Tullochcurran Forest</t>
  </si>
  <si>
    <t>R612</t>
  </si>
  <si>
    <t>Lletty Piod</t>
  </si>
  <si>
    <t>R613</t>
  </si>
  <si>
    <t>Glenloig</t>
  </si>
  <si>
    <t>R614</t>
  </si>
  <si>
    <t>Ceann Reamhar</t>
  </si>
  <si>
    <t>R615</t>
  </si>
  <si>
    <t>Peel Wood</t>
  </si>
  <si>
    <t>R552</t>
  </si>
  <si>
    <t>Corbie Sike</t>
  </si>
  <si>
    <t>NY350976</t>
  </si>
  <si>
    <t>Andy Dunsmuir</t>
  </si>
  <si>
    <t>R465</t>
  </si>
  <si>
    <t>Crofthead</t>
  </si>
  <si>
    <t>21 Greenhill Gardens</t>
  </si>
  <si>
    <t>EH10 4BL</t>
  </si>
  <si>
    <t>NT117046</t>
  </si>
  <si>
    <t>Duplin Estate</t>
  </si>
  <si>
    <t>NO054195</t>
  </si>
  <si>
    <t>R551</t>
  </si>
  <si>
    <t>Glenkeil</t>
  </si>
  <si>
    <t>NY328963</t>
  </si>
  <si>
    <t>R514</t>
  </si>
  <si>
    <t>Hafod Ffraith</t>
  </si>
  <si>
    <t>SN932785</t>
  </si>
  <si>
    <t>R549</t>
  </si>
  <si>
    <t>Middlehill</t>
  </si>
  <si>
    <t>NY335950</t>
  </si>
  <si>
    <t>R550</t>
  </si>
  <si>
    <t>Swingill</t>
  </si>
  <si>
    <t>NY344964</t>
  </si>
  <si>
    <t>G158</t>
  </si>
  <si>
    <t>Terling Estate</t>
  </si>
  <si>
    <t>Essex</t>
  </si>
  <si>
    <t>TL7738514603</t>
  </si>
  <si>
    <t>Mostly natural/semi-natural</t>
  </si>
  <si>
    <t>Joel Roden</t>
  </si>
  <si>
    <t>R606</t>
  </si>
  <si>
    <t>Torgulbin</t>
  </si>
  <si>
    <t>R577</t>
  </si>
  <si>
    <t>Whitehope</t>
  </si>
  <si>
    <t>NY333967</t>
  </si>
  <si>
    <t>James Hallsworth</t>
  </si>
  <si>
    <t>R553</t>
  </si>
  <si>
    <t>Yellowsike</t>
  </si>
  <si>
    <t>NY344979</t>
  </si>
  <si>
    <t xml:space="preserve">Sites removed from Certificate </t>
  </si>
  <si>
    <t>R448</t>
  </si>
  <si>
    <t>Corarsik</t>
  </si>
  <si>
    <t>NS132848</t>
  </si>
  <si>
    <t>R335</t>
  </si>
  <si>
    <t>Ardanaiseig Wood</t>
  </si>
  <si>
    <t>NS 085 241</t>
  </si>
  <si>
    <t>G036</t>
  </si>
  <si>
    <t>Dallas</t>
  </si>
  <si>
    <t>NJ 108 508</t>
  </si>
  <si>
    <t>Gordon Brown</t>
  </si>
  <si>
    <t>R228</t>
  </si>
  <si>
    <t>Cowgill</t>
  </si>
  <si>
    <t>SD 771 878</t>
  </si>
  <si>
    <t>R394</t>
  </si>
  <si>
    <t>Tarbert Woodland</t>
  </si>
  <si>
    <t>NM 881 606</t>
  </si>
  <si>
    <t>R387</t>
  </si>
  <si>
    <t>Leckie Estate</t>
  </si>
  <si>
    <t>NS 697 946</t>
  </si>
  <si>
    <t>R323</t>
  </si>
  <si>
    <t>Coed Ty Hywel</t>
  </si>
  <si>
    <t>SN 597 445</t>
  </si>
  <si>
    <t>R306</t>
  </si>
  <si>
    <t>Denton Fell</t>
  </si>
  <si>
    <t>NY 611 626</t>
  </si>
  <si>
    <t>G056</t>
  </si>
  <si>
    <t>Ilchester Estates Woods (Dorset)</t>
  </si>
  <si>
    <t>ST 575 060</t>
  </si>
  <si>
    <t>G221</t>
  </si>
  <si>
    <t>Kenmore</t>
  </si>
  <si>
    <t>NN 057 025</t>
  </si>
  <si>
    <t>Tom McLellan</t>
  </si>
  <si>
    <t>G133</t>
  </si>
  <si>
    <t>Kilravock Estate</t>
  </si>
  <si>
    <t>NH 812 509</t>
  </si>
  <si>
    <t>Julian Hollindale</t>
  </si>
  <si>
    <t>G122</t>
  </si>
  <si>
    <t>Coille Ghlinn Gheireasdail</t>
  </si>
  <si>
    <t>NF 772 725</t>
  </si>
  <si>
    <t>G060</t>
  </si>
  <si>
    <t>Bentley Wood</t>
  </si>
  <si>
    <t>SU 238 296</t>
  </si>
  <si>
    <t>Mr D Lambert</t>
  </si>
  <si>
    <t>R179</t>
  </si>
  <si>
    <t>Coat Weggs</t>
  </si>
  <si>
    <t>SD 755 900</t>
  </si>
  <si>
    <t>R337</t>
  </si>
  <si>
    <t>Fron Friallu Forest</t>
  </si>
  <si>
    <t>SJ 132 166</t>
  </si>
  <si>
    <t>G095</t>
  </si>
  <si>
    <t>Chedington Woods</t>
  </si>
  <si>
    <t>ST 494 070</t>
  </si>
  <si>
    <t>Oliver Frost</t>
  </si>
  <si>
    <t>R459</t>
  </si>
  <si>
    <t>Gask Estate Woodlands</t>
  </si>
  <si>
    <t>NN997193</t>
  </si>
  <si>
    <t>R327</t>
  </si>
  <si>
    <t>Carronbridge Forest</t>
  </si>
  <si>
    <t>NS 745 826</t>
  </si>
  <si>
    <t>Tim Lucas</t>
  </si>
  <si>
    <t>R111</t>
  </si>
  <si>
    <t>Brancepeth</t>
  </si>
  <si>
    <t>NY 598 496</t>
  </si>
  <si>
    <t>G129</t>
  </si>
  <si>
    <t>Pluscarden Estate</t>
  </si>
  <si>
    <t>NJ 134 571</t>
  </si>
  <si>
    <t>Colin Whitfield</t>
  </si>
  <si>
    <t>R333</t>
  </si>
  <si>
    <t>Coire No</t>
  </si>
  <si>
    <t>NS 106 075</t>
  </si>
  <si>
    <t>R372</t>
  </si>
  <si>
    <t>NN 004 633</t>
  </si>
  <si>
    <t>R226</t>
  </si>
  <si>
    <t>Leiterchullin</t>
  </si>
  <si>
    <t>NH 635 306</t>
  </si>
  <si>
    <t>R365</t>
  </si>
  <si>
    <t>Sallachy Woodland</t>
  </si>
  <si>
    <t>NC 561 054</t>
  </si>
  <si>
    <t>R415</t>
  </si>
  <si>
    <t>Rosal</t>
  </si>
  <si>
    <t>NC705355</t>
  </si>
  <si>
    <t>R435</t>
  </si>
  <si>
    <t>Ormidale</t>
  </si>
  <si>
    <t>NR998823</t>
  </si>
  <si>
    <t>G111</t>
  </si>
  <si>
    <t>Paddockhurst Estate</t>
  </si>
  <si>
    <t>TQ 326 338</t>
  </si>
  <si>
    <t>2013</t>
  </si>
  <si>
    <t>R355</t>
  </si>
  <si>
    <t>Taliaris Park Woodlands</t>
  </si>
  <si>
    <t>SN 640 280</t>
  </si>
  <si>
    <t>R359</t>
  </si>
  <si>
    <t>Nant y Betws</t>
  </si>
  <si>
    <t>SH 550 598</t>
  </si>
  <si>
    <t>R400</t>
  </si>
  <si>
    <t>Coed Cathilas</t>
  </si>
  <si>
    <t>SN599316</t>
  </si>
  <si>
    <t>G125</t>
  </si>
  <si>
    <t>Weld Estate Lulworth Woodlands</t>
  </si>
  <si>
    <t>SY 855 822</t>
  </si>
  <si>
    <t>R373</t>
  </si>
  <si>
    <t>Borrobol Estate</t>
  </si>
  <si>
    <t>NC 875 226</t>
  </si>
  <si>
    <t>R424</t>
  </si>
  <si>
    <t>Coup Bing Moss</t>
  </si>
  <si>
    <t>NS558235</t>
  </si>
  <si>
    <t>R381</t>
  </si>
  <si>
    <t>NJ 536 426</t>
  </si>
  <si>
    <t>G152</t>
  </si>
  <si>
    <t>Esgair Forest</t>
  </si>
  <si>
    <t>SH749036</t>
  </si>
  <si>
    <t>Peter Bottoms</t>
  </si>
  <si>
    <t>R425</t>
  </si>
  <si>
    <t>Glenshamrock</t>
  </si>
  <si>
    <t>NS559239</t>
  </si>
  <si>
    <t>R131</t>
  </si>
  <si>
    <t>SN 649 435</t>
  </si>
  <si>
    <t>R317</t>
  </si>
  <si>
    <t>Holborough Wood</t>
  </si>
  <si>
    <t>TQ 684 650</t>
  </si>
  <si>
    <t>R374</t>
  </si>
  <si>
    <t>Balcanquhal House</t>
  </si>
  <si>
    <t>NO 157 108</t>
  </si>
  <si>
    <t>R473</t>
  </si>
  <si>
    <t>Camquhart Forest</t>
  </si>
  <si>
    <t>NR 98070 84180</t>
  </si>
  <si>
    <t>R298</t>
  </si>
  <si>
    <t>Coulshill</t>
  </si>
  <si>
    <t>NO 010 086</t>
  </si>
  <si>
    <t>Ian Hepburn</t>
  </si>
  <si>
    <t>R399</t>
  </si>
  <si>
    <t>Firs of Kinbuck</t>
  </si>
  <si>
    <t>NN 808 048</t>
  </si>
  <si>
    <t>G089</t>
  </si>
  <si>
    <t>Three Rivers District Council Woodlands</t>
  </si>
  <si>
    <t>TQ 506 194</t>
  </si>
  <si>
    <t>Julie Hughes</t>
  </si>
  <si>
    <t>R227</t>
  </si>
  <si>
    <t>Wildshare Forest</t>
  </si>
  <si>
    <t>SD 842 619</t>
  </si>
  <si>
    <t>G112</t>
  </si>
  <si>
    <t>Auchrae</t>
  </si>
  <si>
    <t>NX 647 959</t>
  </si>
  <si>
    <t>G140</t>
  </si>
  <si>
    <t>Glencreran Estate</t>
  </si>
  <si>
    <t>NN033487</t>
  </si>
  <si>
    <t>G050</t>
  </si>
  <si>
    <t>Logie Estates</t>
  </si>
  <si>
    <t>NJ 004 498</t>
  </si>
  <si>
    <t>G151</t>
  </si>
  <si>
    <t>Pendrain Llwyn</t>
  </si>
  <si>
    <t>SN789411</t>
  </si>
  <si>
    <t>Marcus Winnal</t>
  </si>
  <si>
    <t>R232</t>
  </si>
  <si>
    <t>SX 217 742</t>
  </si>
  <si>
    <t>G093</t>
  </si>
  <si>
    <t>Fonthill Estate (Ranchdown)</t>
  </si>
  <si>
    <t>Fonthill Estate</t>
  </si>
  <si>
    <t>ST 935 328</t>
  </si>
  <si>
    <t>R292</t>
  </si>
  <si>
    <t>Dilston Woods</t>
  </si>
  <si>
    <t>NY 978 607</t>
  </si>
  <si>
    <t>R080</t>
  </si>
  <si>
    <t>Dinas</t>
  </si>
  <si>
    <t>SN 865 476</t>
  </si>
  <si>
    <t>R499</t>
  </si>
  <si>
    <t>Bryn Moel</t>
  </si>
  <si>
    <t>Bayments Farmhouse</t>
  </si>
  <si>
    <t>High Street, Stansfield</t>
  </si>
  <si>
    <t>Sudbury</t>
  </si>
  <si>
    <t>CO10 8LN</t>
  </si>
  <si>
    <t>Conwy</t>
  </si>
  <si>
    <t>SH744528</t>
  </si>
  <si>
    <t>R433</t>
  </si>
  <si>
    <t>Cwm yr Ychen</t>
  </si>
  <si>
    <t>Talyfan</t>
  </si>
  <si>
    <t>Gannock Park</t>
  </si>
  <si>
    <t>LL31 9PZ</t>
  </si>
  <si>
    <t>SN950760</t>
  </si>
  <si>
    <t>R305</t>
  </si>
  <si>
    <t>Glandy Cross</t>
  </si>
  <si>
    <t>SN138268</t>
  </si>
  <si>
    <t>R440</t>
  </si>
  <si>
    <t>Mynydd Rhyd Ddu</t>
  </si>
  <si>
    <t>25 West Hill Park</t>
  </si>
  <si>
    <t>Highgate</t>
  </si>
  <si>
    <t>N6 6ND</t>
  </si>
  <si>
    <t>SH954034</t>
  </si>
  <si>
    <t>R426</t>
  </si>
  <si>
    <t>Tiroran</t>
  </si>
  <si>
    <t>The Columba Centre</t>
  </si>
  <si>
    <t>Fionnphort</t>
  </si>
  <si>
    <t>Isle of Mull</t>
  </si>
  <si>
    <t>PA66 6BH</t>
  </si>
  <si>
    <t>NM480300</t>
  </si>
  <si>
    <t>R446</t>
  </si>
  <si>
    <t>Yearhaugh</t>
  </si>
  <si>
    <t>Linden Park, Station Lane</t>
  </si>
  <si>
    <t>Hutton Rudby</t>
  </si>
  <si>
    <t>Yarm</t>
  </si>
  <si>
    <t>TS15 0HZ</t>
  </si>
  <si>
    <t>NY902883</t>
  </si>
  <si>
    <t>G061</t>
  </si>
  <si>
    <t>Dunphail &amp; Glenerney Woodlands</t>
  </si>
  <si>
    <t>NJ 016 460</t>
  </si>
  <si>
    <t>R013</t>
  </si>
  <si>
    <t>Ramsaygrain East Rashiegrain</t>
  </si>
  <si>
    <t>NT 373 017</t>
  </si>
  <si>
    <t>2001 (2002 SGS)</t>
  </si>
  <si>
    <t>R434</t>
  </si>
  <si>
    <t>Kilfinan Community Woodland</t>
  </si>
  <si>
    <t>Tighnabruaich</t>
  </si>
  <si>
    <t>Argyll and Bute</t>
  </si>
  <si>
    <t>PA21 2BD</t>
  </si>
  <si>
    <t>NR975727</t>
  </si>
  <si>
    <t>R488</t>
  </si>
  <si>
    <t>Allt Daraich</t>
  </si>
  <si>
    <t>C/O Apperley Ltd</t>
  </si>
  <si>
    <t>44 Welbeck Street</t>
  </si>
  <si>
    <t>W1G 8DY</t>
  </si>
  <si>
    <t>NS078718</t>
  </si>
  <si>
    <t>Arttu Varis</t>
  </si>
  <si>
    <t>R344</t>
  </si>
  <si>
    <t>Barloch Forest</t>
  </si>
  <si>
    <t>NX 295 755</t>
  </si>
  <si>
    <t>R390</t>
  </si>
  <si>
    <t>Chattelhope</t>
  </si>
  <si>
    <t>Peacock Farm, Holywell</t>
  </si>
  <si>
    <t>Shrewley</t>
  </si>
  <si>
    <t>CV35 7BJ</t>
  </si>
  <si>
    <t>NT 738 026</t>
  </si>
  <si>
    <t>R422</t>
  </si>
  <si>
    <t>Coed Castellau</t>
  </si>
  <si>
    <t>Llwyndewi</t>
  </si>
  <si>
    <t>Capel Dewi</t>
  </si>
  <si>
    <t>SA32 8AE</t>
  </si>
  <si>
    <t>SO211057</t>
  </si>
  <si>
    <t>G075</t>
  </si>
  <si>
    <t>Durham County Council (Countryside)</t>
  </si>
  <si>
    <t>Durham County Council, Neighbourhood Services, Culture &amp; Sport</t>
  </si>
  <si>
    <t>County Hall</t>
  </si>
  <si>
    <t>Durham</t>
  </si>
  <si>
    <t>DH1  5US</t>
  </si>
  <si>
    <t>NZ 265 439</t>
  </si>
  <si>
    <t>Darryl Cox</t>
  </si>
  <si>
    <t>R336</t>
  </si>
  <si>
    <t>Fairhaugh &amp; Hosdenhope</t>
  </si>
  <si>
    <t>Burloes</t>
  </si>
  <si>
    <t>Royston</t>
  </si>
  <si>
    <t>SG8 9NE</t>
  </si>
  <si>
    <t>NT 892 120</t>
  </si>
  <si>
    <t>R445</t>
  </si>
  <si>
    <t>Gibshiel</t>
  </si>
  <si>
    <t>24A Lattimore Road</t>
  </si>
  <si>
    <t>Wheathampstead</t>
  </si>
  <si>
    <t>AL4 8QE</t>
  </si>
  <si>
    <t>G224</t>
  </si>
  <si>
    <t>Glenfarigaig Forest</t>
  </si>
  <si>
    <t>The Courier Building</t>
  </si>
  <si>
    <t>9-11 Bank Lane</t>
  </si>
  <si>
    <t>IV1 1WA </t>
  </si>
  <si>
    <t>NH546238</t>
  </si>
  <si>
    <t>Alastair Lumsden</t>
  </si>
  <si>
    <t>R454</t>
  </si>
  <si>
    <t>Goval</t>
  </si>
  <si>
    <t>65 Morningfield Road</t>
  </si>
  <si>
    <t>Kings Gate</t>
  </si>
  <si>
    <t>AB15 4AP</t>
  </si>
  <si>
    <t>NJ884157</t>
  </si>
  <si>
    <t>R196</t>
  </si>
  <si>
    <t>13 Ranelagh Avenue</t>
  </si>
  <si>
    <t>Hurlingham</t>
  </si>
  <si>
    <t>SW6 3PJ</t>
  </si>
  <si>
    <t>Huntbourn Woodland</t>
  </si>
  <si>
    <t>SU 618 125</t>
  </si>
  <si>
    <t>R050</t>
  </si>
  <si>
    <t>Kidland Lee</t>
  </si>
  <si>
    <t>3 Fitzhardinge Street</t>
  </si>
  <si>
    <t>Westminster</t>
  </si>
  <si>
    <t>W1H 6EF</t>
  </si>
  <si>
    <t>NT 920 091</t>
  </si>
  <si>
    <t>2003
 2015 SA</t>
  </si>
  <si>
    <t>R221</t>
  </si>
  <si>
    <t>Knowehead</t>
  </si>
  <si>
    <t>NO 024 103</t>
  </si>
  <si>
    <t>G144</t>
  </si>
  <si>
    <t>Nant yr Eira</t>
  </si>
  <si>
    <t>5 Parsons Wood, Parsonage Lane</t>
  </si>
  <si>
    <t>Farnham Common</t>
  </si>
  <si>
    <t>Bucks</t>
  </si>
  <si>
    <t>SL2 3NZ</t>
  </si>
  <si>
    <t>Philippe Morgan</t>
  </si>
  <si>
    <t>R508</t>
  </si>
  <si>
    <t>Ochtertyre Moss Wood</t>
  </si>
  <si>
    <t>11 Kingsbere Crescent</t>
  </si>
  <si>
    <t>DT1 2DY</t>
  </si>
  <si>
    <t>NS738968</t>
  </si>
  <si>
    <t>R457</t>
  </si>
  <si>
    <t>South Bunessan Wood</t>
  </si>
  <si>
    <t>Glencruitten Road</t>
  </si>
  <si>
    <t>Oban</t>
  </si>
  <si>
    <t>PA34 4DW</t>
  </si>
  <si>
    <t>NM382211</t>
  </si>
  <si>
    <t>G104</t>
  </si>
  <si>
    <t>Haringey Woodlands</t>
  </si>
  <si>
    <t>Haringey Council</t>
  </si>
  <si>
    <t>Level 1 North River Park House</t>
  </si>
  <si>
    <t>N22   8HQ</t>
  </si>
  <si>
    <t>TQ288901</t>
  </si>
  <si>
    <t>G113</t>
  </si>
  <si>
    <t>Langamull and West Ardhu</t>
  </si>
  <si>
    <t>Penmore Mill, Dervaig</t>
  </si>
  <si>
    <t>PA75   6QS</t>
  </si>
  <si>
    <t>NM 428 499</t>
  </si>
  <si>
    <t>R024</t>
  </si>
  <si>
    <t>Rosneath Woodlands</t>
  </si>
  <si>
    <t>Keens Shay Keens Ltd, Christchurch House</t>
  </si>
  <si>
    <t>40 Upper George Street</t>
  </si>
  <si>
    <t>Luton</t>
  </si>
  <si>
    <t>LU1 2RS</t>
  </si>
  <si>
    <t>NS 233 899</t>
  </si>
  <si>
    <t>2002 SGS and 30/9/09</t>
  </si>
  <si>
    <t>G028</t>
  </si>
  <si>
    <t>Altyre</t>
  </si>
  <si>
    <t>Altyre Estate</t>
  </si>
  <si>
    <t>Forres</t>
  </si>
  <si>
    <t>Moray</t>
  </si>
  <si>
    <t>IV36 2SH</t>
  </si>
  <si>
    <t>NJ 020 550</t>
  </si>
  <si>
    <t>G058</t>
  </si>
  <si>
    <t>Dunecht</t>
  </si>
  <si>
    <t>Westhill</t>
  </si>
  <si>
    <t>AB32   7AW</t>
  </si>
  <si>
    <t>Dunecht Woodlands</t>
  </si>
  <si>
    <t>NJ 749 092</t>
  </si>
  <si>
    <t>Simon Williams</t>
  </si>
  <si>
    <t>Below removed at calibration 5/7/23</t>
  </si>
  <si>
    <t>R309</t>
  </si>
  <si>
    <t>Ardoran</t>
  </si>
  <si>
    <t>1 The Old Presbytery</t>
  </si>
  <si>
    <t>Brentwood Road</t>
  </si>
  <si>
    <t>Ingrave</t>
  </si>
  <si>
    <t>CM13 3QH</t>
  </si>
  <si>
    <t>NM 859 245</t>
  </si>
  <si>
    <t>R475</t>
  </si>
  <si>
    <t>Auchenfad</t>
  </si>
  <si>
    <t>Firm of Oldhall Farm</t>
  </si>
  <si>
    <t>Oldhall</t>
  </si>
  <si>
    <t>Ayrshire</t>
  </si>
  <si>
    <t>KA3 6AR</t>
  </si>
  <si>
    <t>NX949691</t>
  </si>
  <si>
    <t>R522</t>
  </si>
  <si>
    <t>Balnagowan Forest</t>
  </si>
  <si>
    <t>38C Dick Place</t>
  </si>
  <si>
    <t>EH9 2JY</t>
  </si>
  <si>
    <t>NJ499001</t>
  </si>
  <si>
    <t>G029</t>
  </si>
  <si>
    <t>Buccleuch Estates - Eskdale and Liddesdale</t>
  </si>
  <si>
    <t>NY 395 856</t>
  </si>
  <si>
    <t>2004 SGS
2015 SA</t>
  </si>
  <si>
    <t>R197</t>
  </si>
  <si>
    <t>Dollar Woodlands</t>
  </si>
  <si>
    <t>99 Clifton Hill</t>
  </si>
  <si>
    <t>St. John's Wood</t>
  </si>
  <si>
    <t>NW8 0JR</t>
  </si>
  <si>
    <t>NN 969 002</t>
  </si>
  <si>
    <t>R490</t>
  </si>
  <si>
    <t>Dundonnell Hill</t>
  </si>
  <si>
    <t>Marquis House, 68 Great North Road</t>
  </si>
  <si>
    <t>Hatfield</t>
  </si>
  <si>
    <t>AL9 5ER</t>
  </si>
  <si>
    <t>NH468136</t>
  </si>
  <si>
    <t>Callum Nicholson</t>
  </si>
  <si>
    <t>R071</t>
  </si>
  <si>
    <t>Esgair Cloddiad North &amp; Nant Byr</t>
  </si>
  <si>
    <t>Lawn Farm</t>
  </si>
  <si>
    <t>Beambridge Road</t>
  </si>
  <si>
    <t>Aston on Clun</t>
  </si>
  <si>
    <t>SY7 0HA</t>
  </si>
  <si>
    <t>SN 832 558</t>
  </si>
  <si>
    <t>Alan Wilson (David Edwards)</t>
  </si>
  <si>
    <t>R395</t>
  </si>
  <si>
    <t>Fan Fraith</t>
  </si>
  <si>
    <t>SN 894 169</t>
  </si>
  <si>
    <t>R406</t>
  </si>
  <si>
    <t>Fothringham Estate</t>
  </si>
  <si>
    <t>Sandy White</t>
  </si>
  <si>
    <t>R451</t>
  </si>
  <si>
    <t>Glenmassan</t>
  </si>
  <si>
    <t>NS094827</t>
  </si>
  <si>
    <t>John Hartz</t>
  </si>
  <si>
    <t>G023</t>
  </si>
  <si>
    <t>Helmsley Estate</t>
  </si>
  <si>
    <t>Duncombe Park Estate Office</t>
  </si>
  <si>
    <t>Helmsley</t>
  </si>
  <si>
    <t>North Yorks</t>
  </si>
  <si>
    <t>YO62  5EB</t>
  </si>
  <si>
    <t>SE 604 829</t>
  </si>
  <si>
    <t>T G Tollis</t>
  </si>
  <si>
    <t>R460</t>
  </si>
  <si>
    <t>Lluest Bryn Serth</t>
  </si>
  <si>
    <t>The Coach House, 35a Macclesfield Road</t>
  </si>
  <si>
    <t>Wilmslow</t>
  </si>
  <si>
    <t>Cheshire</t>
  </si>
  <si>
    <t>SK9 2AF</t>
  </si>
  <si>
    <t>SN688485</t>
  </si>
  <si>
    <t>R248</t>
  </si>
  <si>
    <t>Mersham Hatch Estate</t>
  </si>
  <si>
    <t>2 St. Margarets Street</t>
  </si>
  <si>
    <t>Canterbury</t>
  </si>
  <si>
    <t>CT1 2SL</t>
  </si>
  <si>
    <t>TR050408</t>
  </si>
  <si>
    <t>R099</t>
  </si>
  <si>
    <t>Mid Rig</t>
  </si>
  <si>
    <t>NT 199 029</t>
  </si>
  <si>
    <t>R331</t>
  </si>
  <si>
    <t>Pennyghael Estate</t>
  </si>
  <si>
    <t>Keepers Cottage</t>
  </si>
  <si>
    <t>Pennyghael</t>
  </si>
  <si>
    <t>PA70 6HD</t>
  </si>
  <si>
    <t>NM 521 265</t>
  </si>
  <si>
    <t>R047</t>
  </si>
  <si>
    <t>Ruegill</t>
  </si>
  <si>
    <t>NY 156 991</t>
  </si>
  <si>
    <t>R523</t>
  </si>
  <si>
    <t>Scratchmill Scar</t>
  </si>
  <si>
    <t>Landscape House</t>
  </si>
  <si>
    <t>Lowfields Business Park</t>
  </si>
  <si>
    <t>Elland</t>
  </si>
  <si>
    <t>HX5 9HT</t>
  </si>
  <si>
    <t>NY516383</t>
  </si>
  <si>
    <t>R116</t>
  </si>
  <si>
    <t>Strushel</t>
  </si>
  <si>
    <t>NT 193 024</t>
  </si>
  <si>
    <t>R417</t>
  </si>
  <si>
    <t>The Neuadd</t>
  </si>
  <si>
    <t>3 Whiteleaf Way</t>
  </si>
  <si>
    <t>Whiteleaf, Princes Risborough</t>
  </si>
  <si>
    <t>HP27 0LN</t>
  </si>
  <si>
    <t>SJ 077 125</t>
  </si>
  <si>
    <t>R393</t>
  </si>
  <si>
    <t>Ty'n y Corn</t>
  </si>
  <si>
    <t>SN 667 492</t>
  </si>
  <si>
    <t>R069</t>
  </si>
  <si>
    <t>Wetwood</t>
  </si>
  <si>
    <t>NT 225 017</t>
  </si>
  <si>
    <t>(08)</t>
  </si>
  <si>
    <t>R051</t>
  </si>
  <si>
    <t>Whiteburn Wood</t>
  </si>
  <si>
    <t>G071</t>
  </si>
  <si>
    <t>Bolton Abbey</t>
  </si>
  <si>
    <t>Skipton</t>
  </si>
  <si>
    <t>BD23 6EX</t>
  </si>
  <si>
    <t>SE 060 565</t>
  </si>
  <si>
    <t>Mark Jeffery</t>
  </si>
  <si>
    <t>G074</t>
  </si>
  <si>
    <t>Caerhays Estate</t>
  </si>
  <si>
    <t>Caerhays Castle</t>
  </si>
  <si>
    <t>St Austell</t>
  </si>
  <si>
    <t>PL26   6LY</t>
  </si>
  <si>
    <t>SW 969 418</t>
  </si>
  <si>
    <t>Jamie Parsons</t>
  </si>
  <si>
    <t>R468</t>
  </si>
  <si>
    <t>Lochdon</t>
  </si>
  <si>
    <t>Eaglescairnie House</t>
  </si>
  <si>
    <t>Haddington</t>
  </si>
  <si>
    <t>EH41 4HN</t>
  </si>
  <si>
    <t>NM716326</t>
  </si>
  <si>
    <t>Steven Miller</t>
  </si>
  <si>
    <t>G065</t>
  </si>
  <si>
    <t>Rothiemurchus Estate</t>
  </si>
  <si>
    <t>Aviemore</t>
  </si>
  <si>
    <t>PH22   1QH</t>
  </si>
  <si>
    <t>NH 901 109</t>
  </si>
  <si>
    <t>Piers Voysey</t>
  </si>
  <si>
    <t>G117</t>
  </si>
  <si>
    <t>SIMEC Lochaber Hydro Power 2 Ltd</t>
  </si>
  <si>
    <t>Carn Dearg House, North Road</t>
  </si>
  <si>
    <t>PH33 6PP</t>
  </si>
  <si>
    <t>Rio Tinto Alcan Highland Estates</t>
  </si>
  <si>
    <t>NN 545 935</t>
  </si>
  <si>
    <t>Kate Sheppard</t>
  </si>
  <si>
    <t>R515</t>
  </si>
  <si>
    <t>Pentwyn Road</t>
  </si>
  <si>
    <t>Nelson, Treharris</t>
  </si>
  <si>
    <t>Mid Glamorgan</t>
  </si>
  <si>
    <t>CF46 6LY</t>
  </si>
  <si>
    <t>R377</t>
  </si>
  <si>
    <t>Kames</t>
  </si>
  <si>
    <t>NM 824 105</t>
  </si>
  <si>
    <t>R036</t>
  </si>
  <si>
    <t>Watermeetings</t>
  </si>
  <si>
    <t>NS 949 123</t>
  </si>
  <si>
    <t>2019 RA
2004</t>
  </si>
  <si>
    <t>R088</t>
  </si>
  <si>
    <t>Howgate</t>
  </si>
  <si>
    <t>NY 922 358</t>
  </si>
  <si>
    <t>R608</t>
  </si>
  <si>
    <t>Little Beggshill</t>
  </si>
  <si>
    <t xml:space="preserve">Little Beggshill </t>
  </si>
  <si>
    <t>R533</t>
  </si>
  <si>
    <t>Lunga Daill</t>
  </si>
  <si>
    <t>Craobh Haven</t>
  </si>
  <si>
    <t>NM807081</t>
  </si>
  <si>
    <t>R505</t>
  </si>
  <si>
    <t>Windleway Wood</t>
  </si>
  <si>
    <t>Chobham Farm</t>
  </si>
  <si>
    <t>Sandpit Road, Chobham</t>
  </si>
  <si>
    <t>GU24 8HA</t>
  </si>
  <si>
    <t>SN248118</t>
  </si>
  <si>
    <t>R238</t>
  </si>
  <si>
    <t>Llwyndrissi</t>
  </si>
  <si>
    <t>SN 564 418</t>
  </si>
  <si>
    <t>R512</t>
  </si>
  <si>
    <t>Cefn Uchaf</t>
  </si>
  <si>
    <t>Llanrhaeadr-ym-Mochnant</t>
  </si>
  <si>
    <t>Oswestry</t>
  </si>
  <si>
    <t>SY10 0DT</t>
  </si>
  <si>
    <t>R511</t>
  </si>
  <si>
    <t>SH958555</t>
  </si>
  <si>
    <t>R441</t>
  </si>
  <si>
    <t>Kinachreachan</t>
  </si>
  <si>
    <t>NN134271</t>
  </si>
  <si>
    <t>R481</t>
  </si>
  <si>
    <t>Ledard</t>
  </si>
  <si>
    <t>Blairuskin Lodge</t>
  </si>
  <si>
    <t>Kinlochard nr. Abewrfoyle</t>
  </si>
  <si>
    <t>Stirlingshire</t>
  </si>
  <si>
    <t>FK8 3TP</t>
  </si>
  <si>
    <t>NN450025</t>
  </si>
  <si>
    <t>Sampling methodology : PEFC™</t>
  </si>
  <si>
    <t>drafted by:</t>
  </si>
  <si>
    <t>MR</t>
  </si>
  <si>
    <t>NB Amendments 2019 in blue</t>
  </si>
  <si>
    <t xml:space="preserve">Approved </t>
  </si>
  <si>
    <t>Reference</t>
  </si>
  <si>
    <r>
      <t>FM PEFC ST 1002 2010 Group FM Certification &amp;</t>
    </r>
    <r>
      <rPr>
        <sz val="10"/>
        <color indexed="4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indexed="40"/>
        <rFont val="Arial"/>
        <family val="2"/>
      </rPr>
      <t xml:space="preserve">NB confirmation on file (under PEFC FM interpretations) that agreed with UKAS and PEFC that sampling figures in the Appx 4 supercede those in the IAF guide. </t>
    </r>
    <r>
      <rPr>
        <sz val="10"/>
        <color indexed="40"/>
        <rFont val="Arial"/>
        <family val="2"/>
      </rPr>
      <t>IAF MD 5 Issue 4 for Audit time</t>
    </r>
  </si>
  <si>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</si>
  <si>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</si>
  <si>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</si>
  <si>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</si>
  <si>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</si>
  <si>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</si>
  <si>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</si>
  <si>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</si>
  <si>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</si>
  <si>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r>
      <t>When the organization has a hierarchical system of branches (e.g. head (central) office, national offices, regional offices, local branches), the sampling model for initial audit</t>
    </r>
    <r>
      <rPr>
        <b/>
        <sz val="10"/>
        <color indexed="40"/>
        <rFont val="Arial"/>
        <family val="2"/>
      </rPr>
      <t xml:space="preserve"> is defined at Step D below.</t>
    </r>
  </si>
  <si>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</si>
  <si>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</si>
  <si>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</si>
  <si>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</si>
  <si>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</si>
  <si>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</si>
  <si>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</si>
  <si>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</si>
  <si>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</si>
  <si>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</si>
  <si>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</si>
  <si>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Group / Multisite</t>
  </si>
  <si>
    <t>No FMUs</t>
  </si>
  <si>
    <t>Total FMUs to sample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</si>
  <si>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</si>
  <si>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</si>
  <si>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</si>
  <si>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</si>
  <si>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</si>
  <si>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</si>
  <si>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</si>
  <si>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</si>
  <si>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</si>
  <si>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</si>
  <si>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</si>
  <si>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</si>
  <si>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Medium</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</si>
  <si>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</si>
  <si>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</si>
  <si>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</si>
  <si>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</si>
  <si>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</si>
  <si>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</si>
  <si>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</si>
  <si>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</si>
  <si>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</si>
  <si>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</si>
  <si>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</si>
  <si>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low</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</si>
  <si>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</si>
  <si>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</si>
  <si>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</si>
  <si>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</si>
  <si>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no. FMUs</t>
  </si>
  <si>
    <t>Surv</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</si>
  <si>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</si>
  <si>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</si>
  <si>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</si>
  <si>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</si>
  <si>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</si>
  <si>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</si>
  <si>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</si>
  <si>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</si>
  <si>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</si>
  <si>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</si>
  <si>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</si>
  <si>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</si>
  <si>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</si>
  <si>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r>
      <t xml:space="preserve">No. Regional/local Offices to sample </t>
    </r>
    <r>
      <rPr>
        <b/>
        <sz val="10"/>
        <color indexed="40"/>
        <rFont val="Arial"/>
        <family val="2"/>
      </rPr>
      <t>(if chosen)</t>
    </r>
  </si>
  <si>
    <r>
      <t xml:space="preserve">NB Head office must always be visited.  Additional regional/local offices </t>
    </r>
    <r>
      <rPr>
        <b/>
        <u/>
        <sz val="10"/>
        <color indexed="40"/>
        <rFont val="Arial"/>
        <family val="2"/>
      </rPr>
      <t>may</t>
    </r>
    <r>
      <rPr>
        <sz val="10"/>
        <color indexed="40"/>
        <rFont val="Arial"/>
        <family val="2"/>
      </rPr>
      <t xml:space="preserve"> be sampled depending on the factors above and should be </t>
    </r>
    <r>
      <rPr>
        <b/>
        <u/>
        <sz val="10"/>
        <color indexed="40"/>
        <rFont val="Arial"/>
        <family val="2"/>
      </rPr>
      <t>no</t>
    </r>
    <r>
      <rPr>
        <sz val="10"/>
        <color indexed="40"/>
        <rFont val="Arial"/>
        <family val="2"/>
      </rPr>
      <t xml:space="preserve"> </t>
    </r>
    <r>
      <rPr>
        <b/>
        <u/>
        <sz val="10"/>
        <color indexed="40"/>
        <rFont val="Arial"/>
        <family val="2"/>
      </rPr>
      <t>more</t>
    </r>
    <r>
      <rPr>
        <sz val="10"/>
        <color indexed="4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</si>
  <si>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</si>
  <si>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</si>
  <si>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</si>
  <si>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</si>
  <si>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</si>
  <si>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</si>
  <si>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</si>
  <si>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</si>
  <si>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</si>
  <si>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</si>
  <si>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</si>
  <si>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</si>
  <si>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</si>
  <si>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</si>
  <si>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</si>
  <si>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Soil Association  
Certification Decision</t>
  </si>
  <si>
    <t>Description of client / certificate holder</t>
  </si>
  <si>
    <t>Name:</t>
  </si>
  <si>
    <t>Code:</t>
  </si>
  <si>
    <t># of sites:</t>
  </si>
  <si>
    <t># of ha:</t>
  </si>
  <si>
    <t>Presence of indigenous people:</t>
  </si>
  <si>
    <t>Summary of audit</t>
  </si>
  <si>
    <t>Type</t>
  </si>
  <si>
    <t>Names of auditors:</t>
  </si>
  <si>
    <t>Report Reviewer</t>
  </si>
  <si>
    <t>Janette McKay &amp; M-C Fléchard</t>
  </si>
  <si>
    <t xml:space="preserve">SA Certification staff member recommending certification decision </t>
  </si>
  <si>
    <t xml:space="preserve">Janette McKay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</si>
  <si>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</si>
  <si>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</si>
  <si>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</si>
  <si>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</si>
  <si>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</si>
  <si>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</si>
  <si>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</si>
  <si>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</si>
  <si>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</si>
  <si>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</si>
  <si>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</si>
  <si>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Date:</t>
  </si>
  <si>
    <t>Approval</t>
  </si>
  <si>
    <t>Certification Decision:</t>
  </si>
  <si>
    <t>Certification subject to closure of Pre-conditions</t>
  </si>
  <si>
    <t>Closure of Major CAR confirmed 12/12/24</t>
  </si>
  <si>
    <t>Certification Decision made on behalf of Soil Association Certification Ltd:</t>
  </si>
  <si>
    <t>Soil Association Certification •  United Kingdom</t>
  </si>
  <si>
    <t>Email forestry@soilassocation.org ● www.soilassociation.org/forestry</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</si>
  <si>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</si>
  <si>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</si>
  <si>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</si>
  <si>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</si>
  <si>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Date of issue:</t>
  </si>
  <si>
    <t>Date of expiry:</t>
  </si>
  <si>
    <t>Product Groups available from this certificate holder include:</t>
  </si>
  <si>
    <t>PEFC Status</t>
  </si>
  <si>
    <t>Product Category</t>
  </si>
  <si>
    <t>Product code</t>
  </si>
  <si>
    <t>Species</t>
  </si>
  <si>
    <t>Signed:</t>
  </si>
  <si>
    <t>Email forestry@soilassociation.org ● www.soilassociation.org/forestry</t>
  </si>
  <si>
    <t>PEFC Licence Code PEFC / 16-44-917</t>
  </si>
  <si>
    <t>Annex D.  PEFC Product Codes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</si>
  <si>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</si>
  <si>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</si>
  <si>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</si>
  <si>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</si>
  <si>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</si>
  <si>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</si>
  <si>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</si>
  <si>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</si>
  <si>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</si>
  <si>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</si>
  <si>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</si>
  <si>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</si>
  <si>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</si>
  <si>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</si>
  <si>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</si>
  <si>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</si>
  <si>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</si>
  <si>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</si>
  <si>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</si>
  <si>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</si>
  <si>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</si>
  <si>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</si>
  <si>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</si>
  <si>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Engineered wood products</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</si>
  <si>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</si>
  <si>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</si>
  <si>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</si>
  <si>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</si>
  <si>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</si>
  <si>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</si>
  <si>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</si>
  <si>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</si>
  <si>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</si>
  <si>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</si>
  <si>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Plywood</t>
  </si>
  <si>
    <t>Particle board</t>
  </si>
  <si>
    <t>OSB</t>
  </si>
  <si>
    <t>Other particle board</t>
  </si>
  <si>
    <t>Fibreboard</t>
  </si>
  <si>
    <t>MDF</t>
  </si>
  <si>
    <t>HDF</t>
  </si>
  <si>
    <t>Softboard</t>
  </si>
  <si>
    <t>Hardboard</t>
  </si>
  <si>
    <t>Insulating board</t>
  </si>
  <si>
    <t>Pulp</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</si>
  <si>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</si>
  <si>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</si>
  <si>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</si>
  <si>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</si>
  <si>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</si>
  <si>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</si>
  <si>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</si>
  <si>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</si>
  <si>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</si>
  <si>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</si>
  <si>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</si>
  <si>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Newsprint</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</si>
  <si>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</si>
  <si>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</si>
  <si>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</si>
  <si>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</si>
  <si>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</si>
  <si>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</si>
  <si>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</si>
  <si>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</si>
  <si>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</si>
  <si>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</si>
  <si>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</si>
  <si>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</si>
  <si>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</si>
  <si>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</si>
  <si>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</si>
  <si>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</si>
  <si>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</si>
  <si>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</si>
  <si>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</si>
  <si>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</si>
  <si>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</si>
  <si>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</si>
  <si>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</si>
  <si>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</si>
  <si>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</si>
  <si>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</si>
  <si>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</si>
  <si>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</si>
  <si>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</si>
  <si>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Musical instruments</t>
  </si>
  <si>
    <t>Exterior products</t>
  </si>
  <si>
    <t>Buildings and their parts</t>
  </si>
  <si>
    <t>Garden Furniture/Outdoor Products</t>
  </si>
  <si>
    <t>Garden furniture</t>
  </si>
  <si>
    <t>Playground equipment</t>
  </si>
  <si>
    <t>Decking</t>
  </si>
  <si>
    <t>Cork and cork products</t>
  </si>
  <si>
    <t>Natural cork and cork waste</t>
  </si>
  <si>
    <t>Cork manufactures</t>
  </si>
  <si>
    <t>Energy</t>
  </si>
  <si>
    <t>Non-wood products</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</si>
  <si>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</si>
  <si>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</si>
  <si>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</si>
  <si>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</si>
  <si>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</si>
  <si>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</si>
  <si>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</si>
  <si>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</si>
  <si>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</si>
  <si>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</si>
  <si>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</si>
  <si>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</si>
  <si>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</si>
  <si>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</si>
  <si>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</si>
  <si>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</si>
  <si>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</si>
  <si>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</si>
  <si>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</si>
  <si>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</si>
  <si>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</si>
  <si>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</si>
  <si>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t>Tilhill Forestry Ltd</t>
  </si>
  <si>
    <t>Name: Janette Mckay</t>
  </si>
  <si>
    <t>Date: 18/12/2024</t>
  </si>
  <si>
    <t>100% PEFC certified</t>
  </si>
  <si>
    <t>1 &amp; 3</t>
  </si>
  <si>
    <t>Wood Charcoal</t>
  </si>
  <si>
    <t>Beams</t>
  </si>
  <si>
    <t>Poles &amp; Piles</t>
  </si>
  <si>
    <t>Trellis &amp; Plant Support</t>
  </si>
  <si>
    <t>Fences, Fence Stakes, Pales</t>
  </si>
  <si>
    <t>080202</t>
  </si>
  <si>
    <t>030104</t>
  </si>
  <si>
    <t>020200</t>
  </si>
  <si>
    <t>080203</t>
  </si>
  <si>
    <t>Fuelwood</t>
  </si>
  <si>
    <t>020100</t>
  </si>
  <si>
    <t>Roundwood, twigs (including residues)</t>
  </si>
  <si>
    <t>010300</t>
  </si>
  <si>
    <t>010000</t>
  </si>
  <si>
    <t>030102</t>
  </si>
  <si>
    <t>Solid Wood Boards and Planks</t>
  </si>
  <si>
    <t>030103</t>
  </si>
  <si>
    <t>060307</t>
  </si>
  <si>
    <t>Decorative objects and art</t>
  </si>
  <si>
    <t xml:space="preserve">Upper Dullurg </t>
  </si>
  <si>
    <t>R620</t>
  </si>
  <si>
    <t>Ledcreich</t>
  </si>
  <si>
    <t>Paige Brown</t>
  </si>
  <si>
    <t>R621</t>
  </si>
  <si>
    <t>R623</t>
  </si>
  <si>
    <t>Fanans</t>
  </si>
  <si>
    <t>Doughty Hill</t>
  </si>
  <si>
    <t xml:space="preserve">10 Lotland Street, Inverness, Scotland </t>
  </si>
  <si>
    <t>Carlow House, Lochabriggs</t>
  </si>
  <si>
    <t>05/11/2024
18/12/2024
20/12/2024
07/02/2025
11/03/2025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</si>
</sst>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809]dd\ mmmm\ yyyy;@"/>
    <numFmt numFmtId="166" formatCode="General;General;;@"/>
  </numFmts>
  <fonts count="143">
    <font>
      <sz val="11"/>
      <name val="Palatino"/>
      <family val="1"/>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name val="Calibri"/>
      <family val="2"/>
    </font>
    <font>
      <sz val="12"/>
      <name val="Cambria"/>
      <family val="1"/>
    </font>
    <font>
      <i/>
      <sz val="11"/>
      <name val="Cambria"/>
      <family val="1"/>
    </font>
    <font>
      <b/>
      <sz val="12"/>
      <name val="Cambria"/>
      <family val="1"/>
    </font>
    <font>
      <sz val="12"/>
      <name val="Palatino"/>
      <family val="1"/>
    </font>
    <font>
      <b/>
      <sz val="11"/>
      <color indexed="10"/>
      <name val="Cambria"/>
      <family val="2"/>
    </font>
    <font>
      <b/>
      <sz val="11"/>
      <name val="Cambria"/>
      <family val="2"/>
    </font>
    <font>
      <b/>
      <sz val="9"/>
      <name val="Cambria"/>
      <family val="1"/>
    </font>
    <font>
      <sz val="11"/>
      <name val="Calibri Light"/>
      <family val="2"/>
    </font>
    <font>
      <sz val="11"/>
      <color indexed="10"/>
      <name val="Calibri Light"/>
      <family val="2"/>
    </font>
    <font>
      <sz val="11"/>
      <color indexed="8"/>
      <name val="Cambria"/>
      <family val="1"/>
    </font>
    <font>
      <b/>
      <sz val="11"/>
      <color indexed="8"/>
      <name val="Cambria"/>
      <family val="1"/>
    </font>
    <font>
      <sz val="11"/>
      <name val="Arial"/>
      <family val="2"/>
    </font>
    <font>
      <b/>
      <sz val="12"/>
      <color indexed="18"/>
      <name val="Arial"/>
      <family val="2"/>
    </font>
    <font>
      <sz val="10"/>
      <color indexed="40"/>
      <name val="Arial"/>
      <family val="2"/>
    </font>
    <font>
      <i/>
      <sz val="10"/>
      <color indexed="40"/>
      <name val="Arial"/>
      <family val="2"/>
    </font>
    <font>
      <b/>
      <sz val="10"/>
      <color indexed="10"/>
      <name val="Arial"/>
      <family val="2"/>
    </font>
    <font>
      <sz val="10"/>
      <color indexed="10"/>
      <name val="Arial"/>
      <family val="2"/>
    </font>
    <font>
      <b/>
      <sz val="10"/>
      <color indexed="40"/>
      <name val="Arial"/>
      <family val="2"/>
    </font>
    <font>
      <b/>
      <sz val="11"/>
      <name val="Palatino"/>
    </font>
    <font>
      <i/>
      <sz val="11"/>
      <name val="Palatino"/>
    </font>
    <font>
      <b/>
      <i/>
      <sz val="10"/>
      <name val="Arial"/>
      <family val="2"/>
    </font>
    <font>
      <b/>
      <u/>
      <sz val="10"/>
      <color indexed="40"/>
      <name val="Arial"/>
      <family val="2"/>
    </font>
    <font>
      <sz val="11"/>
      <name val="Palatino"/>
    </font>
    <font>
      <b/>
      <sz val="10"/>
      <name val="Cambria"/>
      <family val="2"/>
    </font>
    <font>
      <sz val="10"/>
      <name val="Cambria"/>
      <family val="2"/>
    </font>
    <font>
      <b/>
      <sz val="11"/>
      <color indexed="8"/>
      <name val="Cambria"/>
      <family val="2"/>
    </font>
    <font>
      <sz val="10"/>
      <color indexed="8"/>
      <name val="Cambria"/>
      <family val="2"/>
    </font>
    <font>
      <b/>
      <sz val="10"/>
      <color indexed="8"/>
      <name val="Cambria"/>
      <family val="2"/>
    </font>
    <font>
      <sz val="10"/>
      <color indexed="8"/>
      <name val="Calibri Light"/>
      <family val="2"/>
    </font>
    <font>
      <b/>
      <sz val="10"/>
      <color indexed="8"/>
      <name val="Calibri Light"/>
      <family val="2"/>
    </font>
    <font>
      <sz val="11"/>
      <color indexed="8"/>
      <name val="Cambria"/>
      <family val="2"/>
    </font>
    <font>
      <sz val="11"/>
      <color theme="1"/>
      <name val="Calibri"/>
      <family val="2"/>
      <scheme val="minor"/>
    </font>
    <font>
      <u/>
      <sz val="11"/>
      <color theme="10"/>
      <name val="Palatino"/>
      <family val="1"/>
    </font>
    <font>
      <sz val="11"/>
      <color rgb="FF000000"/>
      <name val="Calibri"/>
      <family val="2"/>
    </font>
    <font>
      <sz val="10"/>
      <color rgb="FF000000"/>
      <name val="Arial"/>
      <family val="2"/>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i/>
      <sz val="11"/>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rgb="FFFF0000"/>
      <name val="Cambria"/>
      <family val="1"/>
      <scheme val="major"/>
    </font>
    <font>
      <b/>
      <sz val="11"/>
      <color rgb="FFFF0000"/>
      <name val="Cambria"/>
      <family val="1"/>
      <scheme val="major"/>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sz val="11"/>
      <color rgb="FF1414B4"/>
      <name val="Cambria"/>
      <family val="1"/>
      <scheme val="major"/>
    </font>
    <font>
      <i/>
      <sz val="10"/>
      <color theme="4"/>
      <name val="Cambria"/>
      <family val="1"/>
      <scheme val="major"/>
    </font>
    <font>
      <b/>
      <i/>
      <u/>
      <sz val="11"/>
      <color indexed="12"/>
      <name val="Cambria"/>
      <family val="1"/>
      <scheme val="major"/>
    </font>
    <font>
      <sz val="11"/>
      <color theme="1"/>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u/>
      <sz val="11"/>
      <color rgb="FFFF0000"/>
      <name val="Palatino"/>
      <family val="1"/>
    </font>
    <font>
      <sz val="11"/>
      <color rgb="FFFF0000"/>
      <name val="Palatino"/>
      <family val="1"/>
    </font>
    <font>
      <b/>
      <sz val="14"/>
      <name val="Cambria"/>
      <family val="2"/>
      <scheme val="major"/>
    </font>
    <font>
      <sz val="11"/>
      <color rgb="FF000000"/>
      <name val="Calibri Light"/>
      <family val="2"/>
    </font>
    <font>
      <sz val="11"/>
      <color rgb="FF000000"/>
      <name val="Cambria"/>
      <family val="1"/>
    </font>
    <font>
      <sz val="11"/>
      <color rgb="FF0000FF"/>
      <name val="Calibri Light"/>
      <family val="2"/>
    </font>
    <font>
      <b/>
      <sz val="10"/>
      <color theme="1"/>
      <name val="Cambria"/>
      <family val="1"/>
      <scheme val="major"/>
    </font>
    <font>
      <b/>
      <sz val="11"/>
      <name val="Calibri"/>
      <family val="2"/>
      <scheme val="minor"/>
    </font>
    <font>
      <b/>
      <sz val="8"/>
      <name val="Cambria"/>
      <family val="1"/>
      <scheme val="major"/>
    </font>
    <font>
      <b/>
      <sz val="10"/>
      <name val="Cambria"/>
      <family val="2"/>
      <scheme val="major"/>
    </font>
    <font>
      <sz val="10"/>
      <name val="Cambria"/>
      <family val="2"/>
      <scheme val="major"/>
    </font>
    <font>
      <b/>
      <i/>
      <sz val="10"/>
      <color theme="3"/>
      <name val="Cambria"/>
      <family val="1"/>
      <scheme val="major"/>
    </font>
    <font>
      <b/>
      <sz val="11"/>
      <color theme="1"/>
      <name val="Cambria"/>
      <family val="2"/>
      <scheme val="major"/>
    </font>
    <font>
      <i/>
      <sz val="10"/>
      <name val="Cambria"/>
      <family val="1"/>
      <scheme val="major"/>
    </font>
    <font>
      <sz val="10"/>
      <color rgb="FFFF0000"/>
      <name val="Cambria"/>
      <family val="1"/>
      <scheme val="major"/>
    </font>
    <font>
      <sz val="11"/>
      <color theme="1"/>
      <name val="Arial"/>
      <family val="2"/>
    </font>
    <font>
      <sz val="10"/>
      <color rgb="FF00B0F0"/>
      <name val="Arial"/>
      <family val="2"/>
    </font>
    <font>
      <b/>
      <sz val="10"/>
      <color rgb="FF00B0F0"/>
      <name val="Arial"/>
      <family val="2"/>
    </font>
    <font>
      <b/>
      <sz val="10"/>
      <color rgb="FFFF0000"/>
      <name val="Arial"/>
      <family val="2"/>
    </font>
    <font>
      <i/>
      <sz val="11"/>
      <color rgb="FF00B0F0"/>
      <name val="Palatino"/>
    </font>
    <font>
      <i/>
      <sz val="10"/>
      <color rgb="FF00B0F0"/>
      <name val="Arial"/>
      <family val="2"/>
    </font>
    <font>
      <sz val="11"/>
      <color theme="1"/>
      <name val="Cambria"/>
      <family val="1"/>
    </font>
    <font>
      <sz val="10"/>
      <color rgb="FF000000"/>
      <name val="Cambria"/>
      <family val="2"/>
      <scheme val="major"/>
    </font>
    <font>
      <sz val="10"/>
      <color rgb="FF000000"/>
      <name val="Calibri Light"/>
      <family val="2"/>
    </font>
    <font>
      <sz val="11"/>
      <color theme="1"/>
      <name val="Cambria"/>
      <family val="2"/>
      <scheme val="major"/>
    </font>
    <font>
      <b/>
      <sz val="12"/>
      <name val="Cambria"/>
      <family val="2"/>
      <scheme val="major"/>
    </font>
    <font>
      <sz val="10"/>
      <color theme="1"/>
      <name val="Cambria"/>
      <family val="2"/>
      <scheme val="major"/>
    </font>
    <font>
      <sz val="10"/>
      <color rgb="FF000000"/>
      <name val="Cambria"/>
      <family val="1"/>
      <scheme val="major"/>
    </font>
    <font>
      <sz val="10"/>
      <color rgb="FF222222"/>
      <name val="Cambria"/>
      <family val="2"/>
      <scheme val="major"/>
    </font>
    <font>
      <sz val="10"/>
      <color theme="1"/>
      <name val="Calibri Light"/>
      <family val="2"/>
    </font>
    <font>
      <sz val="14"/>
      <color rgb="FF0000FF"/>
      <name val="Cambria"/>
      <family val="1"/>
      <scheme val="major"/>
    </font>
    <font>
      <sz val="11"/>
      <color rgb="FF0000FF"/>
      <name val="Palatino"/>
      <family val="1"/>
    </font>
    <font>
      <b/>
      <i/>
      <sz val="12"/>
      <name val="Cambria"/>
      <family val="1"/>
      <scheme val="major"/>
    </font>
  </fonts>
  <fills count="39">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rgb="FF92CDDC"/>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BFBFBF"/>
        <bgColor indexed="64"/>
      </patternFill>
    </fill>
    <fill>
      <patternFill patternType="solid">
        <fgColor theme="4" tint="0.39997558519241921"/>
        <bgColor indexed="64"/>
      </patternFill>
    </fill>
    <fill>
      <patternFill patternType="solid">
        <fgColor rgb="FF00CC66"/>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bgColor indexed="64"/>
      </patternFill>
    </fill>
    <fill>
      <patternFill patternType="solid">
        <fgColor theme="5" tint="0.79998168889431442"/>
        <bgColor indexed="64"/>
      </patternFill>
    </fill>
    <fill>
      <patternFill patternType="solid">
        <fgColor rgb="FFFF66FF"/>
        <bgColor indexed="64"/>
      </patternFill>
    </fill>
    <fill>
      <patternFill patternType="solid">
        <fgColor rgb="FF66FFFF"/>
        <bgColor indexed="64"/>
      </patternFill>
    </fill>
    <fill>
      <patternFill patternType="solid">
        <fgColor theme="0" tint="-0.34998626667073579"/>
        <bgColor indexed="64"/>
      </patternFill>
    </fill>
    <fill>
      <patternFill patternType="solid">
        <fgColor rgb="FFFFF2CC"/>
        <bgColor indexed="64"/>
      </patternFill>
    </fill>
    <fill>
      <patternFill patternType="solid">
        <fgColor rgb="FFFFFF00"/>
        <bgColor rgb="FFFFFFFF"/>
      </patternFill>
    </fill>
  </fills>
  <borders count="69">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rgb="FF000000"/>
      </left>
      <right/>
      <top/>
      <bottom/>
      <diagonal/>
    </border>
    <border>
      <left style="thin">
        <color rgb="FF000000"/>
      </left>
      <right/>
      <top/>
      <bottom style="thin">
        <color rgb="FF000000"/>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theme="9"/>
      </left>
      <right style="thin">
        <color theme="9"/>
      </right>
      <top style="thin">
        <color theme="9"/>
      </top>
      <bottom/>
      <diagonal/>
    </border>
    <border>
      <left/>
      <right style="thin">
        <color theme="4"/>
      </right>
      <top style="thin">
        <color theme="4"/>
      </top>
      <bottom/>
      <diagonal/>
    </border>
    <border>
      <left/>
      <right/>
      <top style="thin">
        <color theme="9"/>
      </top>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style="medium">
        <color auto="1"/>
      </bottom>
      <diagonal/>
    </border>
    <border>
      <left/>
      <right/>
      <top/>
      <bottom style="medium">
        <color auto="1"/>
      </bottom>
      <diagonal/>
    </border>
  </borders>
  <cellStyleXfs count="30">
    <xf numFmtId="0" fontId="0" fillId="0" borderId="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74" fillId="0" borderId="0" applyNumberFormat="0" applyFill="0" applyBorder="0" applyAlignment="0" applyProtection="0"/>
    <xf numFmtId="0" fontId="4" fillId="0" borderId="0"/>
    <xf numFmtId="0" fontId="73" fillId="0" borderId="0"/>
    <xf numFmtId="0" fontId="9" fillId="0" borderId="0"/>
    <xf numFmtId="0" fontId="73" fillId="0" borderId="0"/>
    <xf numFmtId="0" fontId="73" fillId="0" borderId="0"/>
    <xf numFmtId="0" fontId="73" fillId="0" borderId="0"/>
    <xf numFmtId="0" fontId="73" fillId="0" borderId="0"/>
    <xf numFmtId="0" fontId="73" fillId="0" borderId="0"/>
    <xf numFmtId="0" fontId="73" fillId="0" borderId="0"/>
    <xf numFmtId="0" fontId="4" fillId="0" borderId="0"/>
    <xf numFmtId="0" fontId="75" fillId="0" borderId="0"/>
    <xf numFmtId="0" fontId="73" fillId="0" borderId="0"/>
    <xf numFmtId="0" fontId="73" fillId="0" borderId="0"/>
    <xf numFmtId="0" fontId="1" fillId="0" borderId="0"/>
    <xf numFmtId="0" fontId="9" fillId="0" borderId="0"/>
    <xf numFmtId="0" fontId="9" fillId="0" borderId="0"/>
    <xf numFmtId="0" fontId="1" fillId="0" borderId="0"/>
    <xf numFmtId="0" fontId="1" fillId="0" borderId="0"/>
    <xf numFmtId="0" fontId="4" fillId="0" borderId="0"/>
    <xf numFmtId="0" fontId="1" fillId="0" borderId="0"/>
    <xf numFmtId="0" fontId="9" fillId="0" borderId="0"/>
    <xf numFmtId="0" fontId="76" fillId="0" borderId="0" applyNumberFormat="0" applyBorder="0" applyProtection="0"/>
    <xf numFmtId="0" fontId="9" fillId="0" borderId="0"/>
    <xf numFmtId="0" fontId="76" fillId="0" borderId="0" applyNumberFormat="0" applyBorder="0" applyProtection="0"/>
  </cellStyleXfs>
  <cellXfs count="1074">
    <xf numFmtId="0" fontId="0" fillId="0" borderId="0" xfId="0"/>
    <xf numFmtId="0" fontId="5" fillId="0" borderId="0" xfId="0" applyFont="1" applyAlignment="1">
      <alignment vertical="top" wrapText="1"/>
    </xf>
    <xf numFmtId="0" fontId="3" fillId="0" borderId="0" xfId="0" applyFont="1" applyAlignment="1">
      <alignment vertical="top" wrapText="1"/>
    </xf>
    <xf numFmtId="0" fontId="9" fillId="2" borderId="1" xfId="0" applyFont="1" applyFill="1" applyBorder="1"/>
    <xf numFmtId="49" fontId="12" fillId="0" borderId="0" xfId="0" applyNumberFormat="1" applyFont="1" applyAlignment="1">
      <alignment wrapText="1"/>
    </xf>
    <xf numFmtId="0" fontId="14" fillId="2" borderId="1" xfId="0" applyFont="1" applyFill="1" applyBorder="1" applyAlignment="1">
      <alignment horizontal="center" wrapText="1"/>
    </xf>
    <xf numFmtId="0" fontId="10" fillId="2" borderId="1" xfId="0" applyFont="1" applyFill="1" applyBorder="1" applyAlignment="1">
      <alignment wrapText="1"/>
    </xf>
    <xf numFmtId="49" fontId="13" fillId="0" borderId="0" xfId="0" applyNumberFormat="1" applyFont="1" applyAlignment="1">
      <alignment wrapText="1"/>
    </xf>
    <xf numFmtId="0" fontId="10" fillId="2" borderId="1" xfId="0" applyFont="1" applyFill="1" applyBorder="1" applyAlignment="1">
      <alignment vertical="top" wrapText="1"/>
    </xf>
    <xf numFmtId="0" fontId="11" fillId="2" borderId="1" xfId="0" applyFont="1" applyFill="1" applyBorder="1" applyAlignment="1">
      <alignment horizontal="center" wrapText="1"/>
    </xf>
    <xf numFmtId="0" fontId="0" fillId="11" borderId="0" xfId="0" applyFill="1" applyAlignment="1">
      <alignment vertical="top" wrapText="1"/>
    </xf>
    <xf numFmtId="49" fontId="13" fillId="3" borderId="2" xfId="0" applyNumberFormat="1" applyFont="1" applyFill="1" applyBorder="1" applyAlignment="1">
      <alignment wrapText="1"/>
    </xf>
    <xf numFmtId="49" fontId="12" fillId="0" borderId="3" xfId="0" applyNumberFormat="1" applyFont="1" applyBorder="1" applyAlignment="1">
      <alignment wrapText="1"/>
    </xf>
    <xf numFmtId="0" fontId="13" fillId="3" borderId="0" xfId="0" applyFont="1" applyFill="1" applyAlignment="1">
      <alignment horizontal="left" vertical="top" wrapText="1"/>
    </xf>
    <xf numFmtId="0" fontId="13" fillId="3" borderId="4" xfId="0" applyFont="1" applyFill="1" applyBorder="1" applyAlignment="1">
      <alignment horizontal="left" vertical="top" wrapText="1"/>
    </xf>
    <xf numFmtId="0" fontId="15" fillId="4" borderId="5" xfId="0" applyFont="1" applyFill="1" applyBorder="1" applyAlignment="1">
      <alignment vertical="top" wrapText="1"/>
    </xf>
    <xf numFmtId="0" fontId="16" fillId="0" borderId="6" xfId="0" applyFont="1" applyBorder="1" applyAlignment="1">
      <alignment vertical="top" wrapText="1"/>
    </xf>
    <xf numFmtId="0" fontId="18" fillId="4" borderId="7" xfId="0" applyFont="1" applyFill="1" applyBorder="1" applyAlignment="1">
      <alignment vertical="top" wrapText="1"/>
    </xf>
    <xf numFmtId="0" fontId="18" fillId="4" borderId="8" xfId="0" applyFont="1" applyFill="1" applyBorder="1" applyAlignment="1">
      <alignment vertical="top" wrapText="1"/>
    </xf>
    <xf numFmtId="0" fontId="17" fillId="0" borderId="9" xfId="0" applyFont="1" applyBorder="1" applyAlignment="1">
      <alignment vertical="top" wrapText="1"/>
    </xf>
    <xf numFmtId="0" fontId="16" fillId="0" borderId="10" xfId="0" applyFont="1" applyBorder="1" applyAlignment="1">
      <alignment vertical="top" wrapText="1"/>
    </xf>
    <xf numFmtId="0" fontId="16" fillId="0" borderId="4" xfId="0" applyFont="1" applyBorder="1" applyAlignment="1">
      <alignment vertical="top" wrapText="1"/>
    </xf>
    <xf numFmtId="0" fontId="17" fillId="0" borderId="11" xfId="0" applyFont="1" applyBorder="1" applyAlignment="1">
      <alignment vertical="top" wrapText="1"/>
    </xf>
    <xf numFmtId="0" fontId="16" fillId="0" borderId="7" xfId="0" applyFont="1" applyBorder="1" applyAlignment="1">
      <alignment vertical="top" wrapText="1"/>
    </xf>
    <xf numFmtId="0" fontId="16" fillId="0" borderId="8" xfId="0" applyFont="1" applyBorder="1" applyAlignment="1">
      <alignment vertical="top" wrapText="1"/>
    </xf>
    <xf numFmtId="0" fontId="16" fillId="2" borderId="6" xfId="0" applyFont="1" applyFill="1" applyBorder="1" applyAlignment="1">
      <alignment vertical="top" wrapText="1"/>
    </xf>
    <xf numFmtId="0" fontId="16" fillId="2" borderId="10" xfId="0" applyFont="1" applyFill="1" applyBorder="1" applyAlignment="1">
      <alignment vertical="top" wrapText="1"/>
    </xf>
    <xf numFmtId="0" fontId="16" fillId="2" borderId="7" xfId="0" applyFont="1" applyFill="1" applyBorder="1" applyAlignment="1">
      <alignment vertical="top" wrapText="1"/>
    </xf>
    <xf numFmtId="0" fontId="18" fillId="4" borderId="4" xfId="0" applyFont="1" applyFill="1" applyBorder="1" applyAlignment="1">
      <alignment vertical="top" wrapText="1"/>
    </xf>
    <xf numFmtId="0" fontId="18" fillId="4" borderId="11" xfId="0" applyFont="1" applyFill="1" applyBorder="1" applyAlignment="1">
      <alignment vertical="top" wrapText="1"/>
    </xf>
    <xf numFmtId="0" fontId="15" fillId="0" borderId="0" xfId="0" applyFont="1" applyAlignment="1">
      <alignment vertical="top" wrapText="1"/>
    </xf>
    <xf numFmtId="0" fontId="16" fillId="0" borderId="0" xfId="0" applyFont="1" applyAlignment="1">
      <alignment vertical="top" wrapText="1"/>
    </xf>
    <xf numFmtId="0" fontId="17" fillId="0" borderId="0" xfId="0" applyFont="1" applyAlignment="1">
      <alignment vertical="top" wrapText="1"/>
    </xf>
    <xf numFmtId="0" fontId="8" fillId="2" borderId="1" xfId="0" applyFont="1" applyFill="1" applyBorder="1"/>
    <xf numFmtId="0" fontId="77" fillId="0" borderId="0" xfId="0" applyFont="1" applyAlignment="1">
      <alignment horizontal="center" vertical="center" wrapText="1"/>
    </xf>
    <xf numFmtId="0" fontId="78" fillId="0" borderId="0" xfId="0" applyFont="1"/>
    <xf numFmtId="0" fontId="79" fillId="0" borderId="0" xfId="0" applyFont="1"/>
    <xf numFmtId="0" fontId="79" fillId="5" borderId="0" xfId="0" applyFont="1" applyFill="1"/>
    <xf numFmtId="0" fontId="80" fillId="0" borderId="0" xfId="0" applyFont="1"/>
    <xf numFmtId="0" fontId="79" fillId="6" borderId="0" xfId="0" applyFont="1" applyFill="1"/>
    <xf numFmtId="0" fontId="81" fillId="0" borderId="0" xfId="0" applyFont="1"/>
    <xf numFmtId="0" fontId="81" fillId="0" borderId="0" xfId="0" applyFont="1" applyAlignment="1">
      <alignment wrapText="1"/>
    </xf>
    <xf numFmtId="0" fontId="79" fillId="0" borderId="0" xfId="0" applyFont="1" applyAlignment="1">
      <alignment vertical="top"/>
    </xf>
    <xf numFmtId="0" fontId="79" fillId="6" borderId="0" xfId="0" applyFont="1" applyFill="1" applyAlignment="1">
      <alignment vertical="top"/>
    </xf>
    <xf numFmtId="0" fontId="81" fillId="0" borderId="0" xfId="0" applyFont="1" applyAlignment="1">
      <alignment vertical="top"/>
    </xf>
    <xf numFmtId="0" fontId="81" fillId="0" borderId="0" xfId="0" applyFont="1" applyAlignment="1">
      <alignment vertical="top" wrapText="1"/>
    </xf>
    <xf numFmtId="0" fontId="82" fillId="0" borderId="12" xfId="22" applyFont="1" applyBorder="1" applyAlignment="1">
      <alignment wrapText="1"/>
    </xf>
    <xf numFmtId="0" fontId="82" fillId="0" borderId="12" xfId="22" applyFont="1" applyBorder="1" applyAlignment="1">
      <alignment horizontal="center" wrapText="1"/>
    </xf>
    <xf numFmtId="15" fontId="82" fillId="0" borderId="12" xfId="22" applyNumberFormat="1" applyFont="1" applyBorder="1" applyAlignment="1">
      <alignment horizontal="center" wrapText="1"/>
    </xf>
    <xf numFmtId="15" fontId="82" fillId="0" borderId="0" xfId="22" applyNumberFormat="1" applyFont="1" applyAlignment="1">
      <alignment horizontal="center" wrapText="1"/>
    </xf>
    <xf numFmtId="15" fontId="78" fillId="0" borderId="0" xfId="22" applyNumberFormat="1" applyFont="1" applyAlignment="1">
      <alignment wrapText="1"/>
    </xf>
    <xf numFmtId="0" fontId="78" fillId="0" borderId="0" xfId="0" applyFont="1" applyAlignment="1">
      <alignment vertical="top"/>
    </xf>
    <xf numFmtId="0" fontId="78" fillId="0" borderId="0" xfId="0" applyFont="1" applyAlignment="1">
      <alignment horizontal="center" vertical="top"/>
    </xf>
    <xf numFmtId="0" fontId="78" fillId="0" borderId="0" xfId="0" applyFont="1" applyAlignment="1">
      <alignment vertical="top" wrapText="1"/>
    </xf>
    <xf numFmtId="0" fontId="82" fillId="0" borderId="0" xfId="0" applyFont="1" applyAlignment="1">
      <alignment vertical="top" wrapText="1"/>
    </xf>
    <xf numFmtId="0" fontId="83" fillId="0" borderId="0" xfId="0" applyFont="1" applyAlignment="1">
      <alignment vertical="top" wrapText="1"/>
    </xf>
    <xf numFmtId="0" fontId="78" fillId="0" borderId="12" xfId="0" applyFont="1" applyBorder="1" applyAlignment="1">
      <alignment vertical="top" wrapText="1"/>
    </xf>
    <xf numFmtId="0" fontId="82" fillId="7" borderId="0" xfId="0" applyFont="1" applyFill="1" applyAlignment="1">
      <alignment vertical="top" wrapText="1"/>
    </xf>
    <xf numFmtId="0" fontId="78" fillId="7" borderId="0" xfId="0" applyFont="1" applyFill="1" applyAlignment="1">
      <alignment vertical="top" wrapText="1"/>
    </xf>
    <xf numFmtId="0" fontId="83" fillId="7" borderId="0" xfId="0" applyFont="1" applyFill="1" applyAlignment="1">
      <alignment horizontal="left" vertical="top" wrapText="1"/>
    </xf>
    <xf numFmtId="0" fontId="83" fillId="7" borderId="0" xfId="0" applyFont="1" applyFill="1" applyAlignment="1">
      <alignment vertical="top" wrapText="1"/>
    </xf>
    <xf numFmtId="0" fontId="78" fillId="7" borderId="0" xfId="0" applyFont="1" applyFill="1"/>
    <xf numFmtId="49" fontId="82" fillId="0" borderId="12" xfId="0" applyNumberFormat="1" applyFont="1" applyBorder="1" applyAlignment="1">
      <alignment vertical="top"/>
    </xf>
    <xf numFmtId="0" fontId="82" fillId="0" borderId="12" xfId="0" applyFont="1" applyBorder="1" applyAlignment="1">
      <alignment horizontal="left" vertical="top"/>
    </xf>
    <xf numFmtId="49" fontId="82" fillId="0" borderId="0" xfId="0" applyNumberFormat="1" applyFont="1" applyAlignment="1">
      <alignment vertical="top"/>
    </xf>
    <xf numFmtId="0" fontId="82" fillId="0" borderId="0" xfId="0" applyFont="1" applyAlignment="1">
      <alignment horizontal="left" vertical="top"/>
    </xf>
    <xf numFmtId="0" fontId="82" fillId="8" borderId="12" xfId="0" applyFont="1" applyFill="1" applyBorder="1" applyAlignment="1">
      <alignment vertical="top" wrapText="1"/>
    </xf>
    <xf numFmtId="0" fontId="82" fillId="0" borderId="12" xfId="0" applyFont="1" applyBorder="1" applyAlignment="1">
      <alignment vertical="top" wrapText="1"/>
    </xf>
    <xf numFmtId="0" fontId="78" fillId="12" borderId="12" xfId="0" applyFont="1" applyFill="1" applyBorder="1" applyAlignment="1">
      <alignment vertical="top" wrapText="1"/>
    </xf>
    <xf numFmtId="49" fontId="82" fillId="9" borderId="12" xfId="0" applyNumberFormat="1" applyFont="1" applyFill="1" applyBorder="1" applyAlignment="1">
      <alignment vertical="top"/>
    </xf>
    <xf numFmtId="0" fontId="82" fillId="9" borderId="12" xfId="0" applyFont="1" applyFill="1" applyBorder="1" applyAlignment="1">
      <alignment horizontal="left" vertical="top"/>
    </xf>
    <xf numFmtId="0" fontId="82" fillId="9" borderId="12" xfId="0" applyFont="1" applyFill="1" applyBorder="1" applyAlignment="1">
      <alignment vertical="top" wrapText="1"/>
    </xf>
    <xf numFmtId="0" fontId="82" fillId="9" borderId="13" xfId="0" applyFont="1" applyFill="1" applyBorder="1" applyAlignment="1">
      <alignment vertical="top" wrapText="1"/>
    </xf>
    <xf numFmtId="0" fontId="82" fillId="0" borderId="0" xfId="0" applyFont="1"/>
    <xf numFmtId="0" fontId="84" fillId="13" borderId="12" xfId="21" applyFont="1" applyFill="1" applyBorder="1" applyAlignment="1">
      <alignment vertical="center" wrapText="1"/>
    </xf>
    <xf numFmtId="0" fontId="84" fillId="13" borderId="12" xfId="21" applyFont="1" applyFill="1" applyBorder="1" applyAlignment="1">
      <alignment horizontal="left" vertical="center" wrapText="1"/>
    </xf>
    <xf numFmtId="0" fontId="78" fillId="0" borderId="12" xfId="0" applyFont="1" applyBorder="1"/>
    <xf numFmtId="0" fontId="78" fillId="14" borderId="0" xfId="0" applyFont="1" applyFill="1"/>
    <xf numFmtId="0" fontId="79" fillId="0" borderId="12" xfId="0" applyFont="1" applyBorder="1" applyAlignment="1">
      <alignment vertical="top" wrapText="1"/>
    </xf>
    <xf numFmtId="0" fontId="79" fillId="0" borderId="0" xfId="0" applyFont="1" applyAlignment="1">
      <alignment vertical="top" wrapText="1"/>
    </xf>
    <xf numFmtId="0" fontId="85" fillId="0" borderId="0" xfId="0" applyFont="1"/>
    <xf numFmtId="0" fontId="79" fillId="0" borderId="0" xfId="0" applyFont="1" applyAlignment="1">
      <alignment horizontal="center" vertical="top"/>
    </xf>
    <xf numFmtId="0" fontId="82" fillId="0" borderId="14" xfId="0" applyFont="1" applyBorder="1" applyAlignment="1">
      <alignment vertical="top"/>
    </xf>
    <xf numFmtId="0" fontId="78" fillId="0" borderId="15" xfId="0" applyFont="1" applyBorder="1" applyAlignment="1">
      <alignment vertical="top"/>
    </xf>
    <xf numFmtId="0" fontId="78" fillId="0" borderId="16" xfId="0" applyFont="1" applyBorder="1" applyAlignment="1">
      <alignment vertical="top"/>
    </xf>
    <xf numFmtId="0" fontId="78" fillId="0" borderId="3" xfId="0" applyFont="1" applyBorder="1" applyAlignment="1">
      <alignment horizontal="left" vertical="top"/>
    </xf>
    <xf numFmtId="0" fontId="78" fillId="0" borderId="17" xfId="0" applyFont="1" applyBorder="1" applyAlignment="1">
      <alignment vertical="top"/>
    </xf>
    <xf numFmtId="0" fontId="82" fillId="7" borderId="14" xfId="0" applyFont="1" applyFill="1" applyBorder="1" applyAlignment="1">
      <alignment vertical="top"/>
    </xf>
    <xf numFmtId="0" fontId="78" fillId="7" borderId="15" xfId="0" applyFont="1" applyFill="1" applyBorder="1" applyAlignment="1">
      <alignment vertical="top"/>
    </xf>
    <xf numFmtId="0" fontId="78" fillId="7" borderId="16" xfId="0" applyFont="1" applyFill="1" applyBorder="1" applyAlignment="1">
      <alignment vertical="top"/>
    </xf>
    <xf numFmtId="0" fontId="78" fillId="7" borderId="3" xfId="0" applyFont="1" applyFill="1" applyBorder="1" applyAlignment="1">
      <alignment vertical="top"/>
    </xf>
    <xf numFmtId="0" fontId="78" fillId="7" borderId="17" xfId="0" applyFont="1" applyFill="1" applyBorder="1" applyAlignment="1">
      <alignment vertical="top" wrapText="1"/>
    </xf>
    <xf numFmtId="0" fontId="78" fillId="7" borderId="18" xfId="0" applyFont="1" applyFill="1" applyBorder="1" applyAlignment="1">
      <alignment vertical="top"/>
    </xf>
    <xf numFmtId="0" fontId="78" fillId="7" borderId="17" xfId="0" applyFont="1" applyFill="1" applyBorder="1" applyAlignment="1">
      <alignment vertical="top"/>
    </xf>
    <xf numFmtId="0" fontId="78" fillId="7" borderId="18" xfId="0" applyFont="1" applyFill="1" applyBorder="1" applyAlignment="1">
      <alignment vertical="top" wrapText="1"/>
    </xf>
    <xf numFmtId="0" fontId="78" fillId="0" borderId="15" xfId="0" applyFont="1" applyBorder="1" applyAlignment="1">
      <alignment vertical="top" wrapText="1"/>
    </xf>
    <xf numFmtId="0" fontId="83" fillId="0" borderId="3" xfId="0" applyFont="1" applyBorder="1" applyAlignment="1">
      <alignment vertical="top" wrapText="1"/>
    </xf>
    <xf numFmtId="0" fontId="83" fillId="0" borderId="3" xfId="24" applyFont="1" applyBorder="1" applyAlignment="1">
      <alignment vertical="top" wrapText="1"/>
    </xf>
    <xf numFmtId="0" fontId="78" fillId="0" borderId="3" xfId="0" applyFont="1" applyBorder="1" applyAlignment="1">
      <alignment vertical="top" wrapText="1"/>
    </xf>
    <xf numFmtId="0" fontId="86" fillId="0" borderId="0" xfId="0" applyFont="1"/>
    <xf numFmtId="0" fontId="86" fillId="0" borderId="0" xfId="0" applyFont="1" applyAlignment="1">
      <alignment horizontal="center" vertical="top"/>
    </xf>
    <xf numFmtId="0" fontId="79" fillId="9" borderId="0" xfId="23" applyFont="1" applyFill="1"/>
    <xf numFmtId="0" fontId="79" fillId="0" borderId="0" xfId="23" applyFont="1"/>
    <xf numFmtId="0" fontId="82" fillId="9" borderId="0" xfId="23" applyFont="1" applyFill="1" applyAlignment="1">
      <alignment horizontal="center" vertical="center" wrapText="1"/>
    </xf>
    <xf numFmtId="0" fontId="82" fillId="0" borderId="0" xfId="23" applyFont="1" applyAlignment="1">
      <alignment horizontal="center" vertical="center" wrapText="1"/>
    </xf>
    <xf numFmtId="0" fontId="88" fillId="9" borderId="0" xfId="23" applyFont="1" applyFill="1"/>
    <xf numFmtId="0" fontId="88" fillId="0" borderId="0" xfId="23" applyFont="1"/>
    <xf numFmtId="0" fontId="78" fillId="0" borderId="20" xfId="24" applyFont="1" applyBorder="1" applyAlignment="1">
      <alignment vertical="top" wrapText="1"/>
    </xf>
    <xf numFmtId="0" fontId="78" fillId="0" borderId="20" xfId="24" applyFont="1" applyBorder="1" applyAlignment="1">
      <alignment vertical="top"/>
    </xf>
    <xf numFmtId="0" fontId="79" fillId="0" borderId="19" xfId="24" applyFont="1" applyBorder="1" applyAlignment="1">
      <alignment vertical="top"/>
    </xf>
    <xf numFmtId="164" fontId="78" fillId="15" borderId="1" xfId="0" applyNumberFormat="1" applyFont="1" applyFill="1" applyBorder="1" applyAlignment="1">
      <alignment horizontal="left" vertical="top" wrapText="1"/>
    </xf>
    <xf numFmtId="164" fontId="78" fillId="15" borderId="16" xfId="0" applyNumberFormat="1" applyFont="1" applyFill="1" applyBorder="1" applyAlignment="1">
      <alignment horizontal="left" vertical="top" wrapText="1"/>
    </xf>
    <xf numFmtId="0" fontId="89" fillId="0" borderId="3" xfId="0" applyFont="1" applyBorder="1" applyAlignment="1">
      <alignment vertical="top" wrapText="1"/>
    </xf>
    <xf numFmtId="164" fontId="90" fillId="15" borderId="12" xfId="0" applyNumberFormat="1" applyFont="1" applyFill="1" applyBorder="1" applyAlignment="1">
      <alignment horizontal="left" vertical="center"/>
    </xf>
    <xf numFmtId="0" fontId="90" fillId="15" borderId="12" xfId="0" applyFont="1" applyFill="1" applyBorder="1" applyAlignment="1">
      <alignment vertical="center"/>
    </xf>
    <xf numFmtId="0" fontId="90" fillId="15" borderId="12" xfId="0" applyFont="1" applyFill="1" applyBorder="1" applyAlignment="1">
      <alignment vertical="center" wrapText="1"/>
    </xf>
    <xf numFmtId="0" fontId="90" fillId="7" borderId="0" xfId="0" applyFont="1" applyFill="1" applyAlignment="1">
      <alignment vertical="center" wrapText="1"/>
    </xf>
    <xf numFmtId="0" fontId="90" fillId="0" borderId="0" xfId="0" applyFont="1" applyAlignment="1">
      <alignment vertical="center"/>
    </xf>
    <xf numFmtId="0" fontId="82" fillId="15" borderId="14" xfId="0" applyFont="1" applyFill="1" applyBorder="1" applyAlignment="1">
      <alignment horizontal="left" vertical="top" wrapText="1"/>
    </xf>
    <xf numFmtId="0" fontId="82" fillId="15" borderId="15" xfId="0" applyFont="1" applyFill="1" applyBorder="1" applyAlignment="1">
      <alignment vertical="top" wrapText="1"/>
    </xf>
    <xf numFmtId="0" fontId="82" fillId="14" borderId="0" xfId="0" applyFont="1" applyFill="1" applyAlignment="1">
      <alignment vertical="top" wrapText="1"/>
    </xf>
    <xf numFmtId="0" fontId="82" fillId="15" borderId="16" xfId="0" applyFont="1" applyFill="1" applyBorder="1" applyAlignment="1">
      <alignment horizontal="left" vertical="top" wrapText="1"/>
    </xf>
    <xf numFmtId="0" fontId="82" fillId="15" borderId="18" xfId="0" applyFont="1" applyFill="1" applyBorder="1" applyAlignment="1">
      <alignment vertical="top" wrapText="1"/>
    </xf>
    <xf numFmtId="0" fontId="78" fillId="15" borderId="1" xfId="0" applyFont="1" applyFill="1" applyBorder="1" applyAlignment="1">
      <alignment horizontal="left" vertical="top" wrapText="1"/>
    </xf>
    <xf numFmtId="0" fontId="82" fillId="0" borderId="3" xfId="0" applyFont="1" applyBorder="1" applyAlignment="1">
      <alignment vertical="top" wrapText="1"/>
    </xf>
    <xf numFmtId="0" fontId="78" fillId="14" borderId="0" xfId="0" applyFont="1" applyFill="1" applyAlignment="1">
      <alignment vertical="top" wrapText="1"/>
    </xf>
    <xf numFmtId="0" fontId="91" fillId="0" borderId="3" xfId="0" applyFont="1" applyBorder="1" applyAlignment="1">
      <alignment vertical="top" wrapText="1"/>
    </xf>
    <xf numFmtId="0" fontId="82" fillId="15" borderId="13" xfId="0" applyFont="1" applyFill="1" applyBorder="1" applyAlignment="1">
      <alignment vertical="top" wrapText="1"/>
    </xf>
    <xf numFmtId="0" fontId="82" fillId="15" borderId="1" xfId="0" applyFont="1" applyFill="1" applyBorder="1" applyAlignment="1">
      <alignment horizontal="left" vertical="top" wrapText="1"/>
    </xf>
    <xf numFmtId="0" fontId="83" fillId="14" borderId="0" xfId="0" applyFont="1" applyFill="1" applyAlignment="1">
      <alignment horizontal="left" vertical="top" wrapText="1"/>
    </xf>
    <xf numFmtId="0" fontId="83" fillId="14" borderId="0" xfId="0" applyFont="1" applyFill="1" applyAlignment="1">
      <alignment vertical="top" wrapText="1"/>
    </xf>
    <xf numFmtId="0" fontId="83" fillId="15" borderId="1" xfId="0" applyFont="1" applyFill="1" applyBorder="1" applyAlignment="1">
      <alignment horizontal="left" vertical="top" wrapText="1"/>
    </xf>
    <xf numFmtId="2" fontId="82" fillId="15" borderId="1" xfId="0" applyNumberFormat="1" applyFont="1" applyFill="1" applyBorder="1" applyAlignment="1">
      <alignment horizontal="left" vertical="top" wrapText="1"/>
    </xf>
    <xf numFmtId="164" fontId="82" fillId="11" borderId="14" xfId="0" applyNumberFormat="1" applyFont="1" applyFill="1" applyBorder="1" applyAlignment="1">
      <alignment horizontal="left" vertical="top"/>
    </xf>
    <xf numFmtId="0" fontId="82" fillId="11" borderId="15" xfId="0" applyFont="1" applyFill="1" applyBorder="1" applyAlignment="1">
      <alignment vertical="top" wrapText="1"/>
    </xf>
    <xf numFmtId="0" fontId="82" fillId="11" borderId="16" xfId="0" applyFont="1" applyFill="1" applyBorder="1" applyAlignment="1">
      <alignment horizontal="left" vertical="top"/>
    </xf>
    <xf numFmtId="0" fontId="82" fillId="11" borderId="18" xfId="0" applyFont="1" applyFill="1" applyBorder="1" applyAlignment="1">
      <alignment vertical="top" wrapText="1"/>
    </xf>
    <xf numFmtId="0" fontId="78" fillId="0" borderId="21" xfId="0" applyFont="1" applyBorder="1" applyAlignment="1">
      <alignment vertical="top" wrapText="1"/>
    </xf>
    <xf numFmtId="0" fontId="78" fillId="0" borderId="22" xfId="0" applyFont="1" applyBorder="1" applyAlignment="1">
      <alignment vertical="top" wrapText="1"/>
    </xf>
    <xf numFmtId="0" fontId="82" fillId="11" borderId="13" xfId="0" applyFont="1" applyFill="1" applyBorder="1" applyAlignment="1">
      <alignment vertical="top" wrapText="1"/>
    </xf>
    <xf numFmtId="0" fontId="82" fillId="0" borderId="21" xfId="0" applyFont="1" applyBorder="1" applyAlignment="1">
      <alignment vertical="top" wrapText="1"/>
    </xf>
    <xf numFmtId="0" fontId="78" fillId="0" borderId="1" xfId="0" applyFont="1" applyBorder="1" applyAlignment="1">
      <alignment vertical="top" wrapText="1"/>
    </xf>
    <xf numFmtId="0" fontId="82" fillId="0" borderId="1" xfId="0" applyFont="1" applyBorder="1" applyAlignment="1">
      <alignment vertical="top" wrapText="1"/>
    </xf>
    <xf numFmtId="0" fontId="83" fillId="0" borderId="21" xfId="0" applyFont="1" applyBorder="1" applyAlignment="1">
      <alignment horizontal="left" vertical="top" wrapText="1"/>
    </xf>
    <xf numFmtId="0" fontId="83" fillId="0" borderId="1" xfId="0" applyFont="1" applyBorder="1" applyAlignment="1">
      <alignment horizontal="left" vertical="top" wrapText="1"/>
    </xf>
    <xf numFmtId="0" fontId="82" fillId="0" borderId="1" xfId="0" applyFont="1" applyBorder="1" applyAlignment="1">
      <alignment horizontal="left" vertical="top" wrapText="1"/>
    </xf>
    <xf numFmtId="0" fontId="82" fillId="14" borderId="0" xfId="0" applyFont="1" applyFill="1" applyAlignment="1">
      <alignment horizontal="left" vertical="top" wrapText="1"/>
    </xf>
    <xf numFmtId="0" fontId="83" fillId="0" borderId="1" xfId="0" applyFont="1" applyBorder="1" applyAlignment="1">
      <alignment vertical="top" wrapText="1"/>
    </xf>
    <xf numFmtId="0" fontId="83" fillId="0" borderId="21" xfId="0" applyFont="1" applyBorder="1" applyAlignment="1">
      <alignment vertical="top" wrapText="1"/>
    </xf>
    <xf numFmtId="2" fontId="82" fillId="11" borderId="16" xfId="0" applyNumberFormat="1" applyFont="1" applyFill="1" applyBorder="1" applyAlignment="1">
      <alignment horizontal="left" vertical="top"/>
    </xf>
    <xf numFmtId="0" fontId="92" fillId="11" borderId="16" xfId="0" applyFont="1" applyFill="1" applyBorder="1" applyAlignment="1">
      <alignment horizontal="left" vertical="top" wrapText="1"/>
    </xf>
    <xf numFmtId="0" fontId="83" fillId="11" borderId="17" xfId="0" applyFont="1" applyFill="1" applyBorder="1" applyAlignment="1">
      <alignment horizontal="left" vertical="top"/>
    </xf>
    <xf numFmtId="0" fontId="82" fillId="11" borderId="0" xfId="0" applyFont="1" applyFill="1" applyAlignment="1">
      <alignment horizontal="left" vertical="top"/>
    </xf>
    <xf numFmtId="0" fontId="91" fillId="0" borderId="21" xfId="0" applyFont="1" applyBorder="1" applyAlignment="1">
      <alignment vertical="top" wrapText="1"/>
    </xf>
    <xf numFmtId="0" fontId="78" fillId="11" borderId="16" xfId="0" applyFont="1" applyFill="1" applyBorder="1" applyAlignment="1">
      <alignment horizontal="left"/>
    </xf>
    <xf numFmtId="0" fontId="78" fillId="0" borderId="1" xfId="0" applyFont="1" applyBorder="1"/>
    <xf numFmtId="0" fontId="82" fillId="7" borderId="0" xfId="0" applyFont="1" applyFill="1" applyAlignment="1">
      <alignment horizontal="left" vertical="top" wrapText="1"/>
    </xf>
    <xf numFmtId="0" fontId="82" fillId="11" borderId="12" xfId="0" applyFont="1" applyFill="1" applyBorder="1" applyAlignment="1">
      <alignment vertical="top" wrapText="1"/>
    </xf>
    <xf numFmtId="2" fontId="82" fillId="11" borderId="0" xfId="0" applyNumberFormat="1" applyFont="1" applyFill="1" applyAlignment="1">
      <alignment horizontal="left" vertical="top"/>
    </xf>
    <xf numFmtId="0" fontId="78" fillId="0" borderId="0" xfId="0" applyFont="1" applyAlignment="1">
      <alignment wrapText="1"/>
    </xf>
    <xf numFmtId="0" fontId="82" fillId="16" borderId="0" xfId="25" applyFont="1" applyFill="1" applyAlignment="1">
      <alignment horizontal="left" vertical="top"/>
    </xf>
    <xf numFmtId="0" fontId="82" fillId="16" borderId="0" xfId="25" applyFont="1" applyFill="1" applyAlignment="1">
      <alignment vertical="top" wrapText="1"/>
    </xf>
    <xf numFmtId="0" fontId="78" fillId="16" borderId="0" xfId="25" applyFont="1" applyFill="1" applyAlignment="1">
      <alignment vertical="top"/>
    </xf>
    <xf numFmtId="0" fontId="79" fillId="16" borderId="0" xfId="25" applyFont="1" applyFill="1" applyAlignment="1">
      <alignment vertical="top" wrapText="1"/>
    </xf>
    <xf numFmtId="0" fontId="78" fillId="0" borderId="0" xfId="25" applyFont="1"/>
    <xf numFmtId="0" fontId="82" fillId="16" borderId="21" xfId="25" applyFont="1" applyFill="1" applyBorder="1" applyAlignment="1">
      <alignment horizontal="left" vertical="top" wrapText="1"/>
    </xf>
    <xf numFmtId="0" fontId="82" fillId="16" borderId="21" xfId="25" applyFont="1" applyFill="1" applyBorder="1" applyAlignment="1">
      <alignment vertical="top" wrapText="1"/>
    </xf>
    <xf numFmtId="0" fontId="82" fillId="16" borderId="21" xfId="25" applyFont="1" applyFill="1" applyBorder="1" applyAlignment="1">
      <alignment vertical="top"/>
    </xf>
    <xf numFmtId="0" fontId="82" fillId="16" borderId="23" xfId="25" applyFont="1" applyFill="1" applyBorder="1" applyAlignment="1">
      <alignment horizontal="left" vertical="top"/>
    </xf>
    <xf numFmtId="0" fontId="82" fillId="16" borderId="24" xfId="25" applyFont="1" applyFill="1" applyBorder="1" applyAlignment="1">
      <alignment vertical="top" wrapText="1"/>
    </xf>
    <xf numFmtId="0" fontId="82" fillId="16" borderId="22" xfId="25" applyFont="1" applyFill="1" applyBorder="1" applyAlignment="1">
      <alignment horizontal="left" vertical="top"/>
    </xf>
    <xf numFmtId="0" fontId="78" fillId="0" borderId="22" xfId="25" applyFont="1" applyBorder="1" applyAlignment="1">
      <alignment vertical="top" wrapText="1"/>
    </xf>
    <xf numFmtId="0" fontId="78" fillId="0" borderId="22" xfId="25" applyFont="1" applyBorder="1" applyAlignment="1">
      <alignment vertical="top"/>
    </xf>
    <xf numFmtId="0" fontId="79" fillId="0" borderId="22" xfId="25" applyFont="1" applyBorder="1" applyAlignment="1">
      <alignment vertical="top" wrapText="1"/>
    </xf>
    <xf numFmtId="0" fontId="82" fillId="16" borderId="12" xfId="25" applyFont="1" applyFill="1" applyBorder="1" applyAlignment="1">
      <alignment horizontal="left" vertical="top"/>
    </xf>
    <xf numFmtId="0" fontId="78" fillId="0" borderId="12" xfId="25" applyFont="1" applyBorder="1" applyAlignment="1">
      <alignment vertical="top" wrapText="1"/>
    </xf>
    <xf numFmtId="0" fontId="78" fillId="0" borderId="12" xfId="25" applyFont="1" applyBorder="1" applyAlignment="1">
      <alignment vertical="top"/>
    </xf>
    <xf numFmtId="0" fontId="79" fillId="0" borderId="12" xfId="25" applyFont="1" applyBorder="1" applyAlignment="1">
      <alignment vertical="top" wrapText="1"/>
    </xf>
    <xf numFmtId="0" fontId="78" fillId="0" borderId="0" xfId="25" applyFont="1" applyAlignment="1">
      <alignment vertical="top" wrapText="1"/>
    </xf>
    <xf numFmtId="0" fontId="78" fillId="0" borderId="0" xfId="25" applyFont="1" applyAlignment="1">
      <alignment vertical="top"/>
    </xf>
    <xf numFmtId="0" fontId="79" fillId="0" borderId="0" xfId="25" applyFont="1" applyAlignment="1">
      <alignment vertical="top" wrapText="1"/>
    </xf>
    <xf numFmtId="0" fontId="78" fillId="16" borderId="24" xfId="0" applyFont="1" applyFill="1" applyBorder="1" applyAlignment="1">
      <alignment vertical="top"/>
    </xf>
    <xf numFmtId="0" fontId="78" fillId="16" borderId="13" xfId="0" applyFont="1" applyFill="1" applyBorder="1" applyAlignment="1">
      <alignment vertical="top"/>
    </xf>
    <xf numFmtId="0" fontId="84" fillId="11" borderId="0" xfId="0" applyFont="1" applyFill="1" applyAlignment="1">
      <alignment vertical="top"/>
    </xf>
    <xf numFmtId="0" fontId="79" fillId="11" borderId="0" xfId="0" applyFont="1" applyFill="1" applyAlignment="1">
      <alignment vertical="top"/>
    </xf>
    <xf numFmtId="0" fontId="84" fillId="11" borderId="12" xfId="0" applyFont="1" applyFill="1" applyBorder="1" applyAlignment="1">
      <alignment vertical="top"/>
    </xf>
    <xf numFmtId="0" fontId="83" fillId="0" borderId="3" xfId="0" applyFont="1" applyBorder="1" applyAlignment="1">
      <alignment vertical="top"/>
    </xf>
    <xf numFmtId="0" fontId="82" fillId="15" borderId="12" xfId="0" applyFont="1" applyFill="1" applyBorder="1" applyAlignment="1">
      <alignment wrapText="1"/>
    </xf>
    <xf numFmtId="0" fontId="83" fillId="17" borderId="22" xfId="0" applyFont="1" applyFill="1" applyBorder="1" applyAlignment="1">
      <alignment vertical="top" wrapText="1"/>
    </xf>
    <xf numFmtId="0" fontId="83" fillId="17" borderId="12" xfId="0" applyFont="1" applyFill="1" applyBorder="1" applyAlignment="1">
      <alignment vertical="top" wrapText="1"/>
    </xf>
    <xf numFmtId="0" fontId="82" fillId="0" borderId="0" xfId="0" applyFont="1" applyAlignment="1">
      <alignment horizontal="left" vertical="top" wrapText="1"/>
    </xf>
    <xf numFmtId="0" fontId="78" fillId="0" borderId="0" xfId="0" applyFont="1" applyAlignment="1">
      <alignment horizontal="left" vertical="top" wrapText="1"/>
    </xf>
    <xf numFmtId="0" fontId="93" fillId="12" borderId="12" xfId="0" applyFont="1" applyFill="1" applyBorder="1" applyAlignment="1">
      <alignment vertical="top" wrapText="1"/>
    </xf>
    <xf numFmtId="0" fontId="78" fillId="7" borderId="0" xfId="0" applyFont="1" applyFill="1" applyAlignment="1">
      <alignment horizontal="left" vertical="top" wrapText="1"/>
    </xf>
    <xf numFmtId="0" fontId="78" fillId="0" borderId="3" xfId="0" applyFont="1" applyBorder="1" applyAlignment="1">
      <alignment horizontal="left" vertical="top" wrapText="1"/>
    </xf>
    <xf numFmtId="0" fontId="94" fillId="15" borderId="1" xfId="0" applyFont="1" applyFill="1" applyBorder="1" applyAlignment="1">
      <alignment horizontal="left" vertical="top" wrapText="1"/>
    </xf>
    <xf numFmtId="0" fontId="78" fillId="15" borderId="16" xfId="0" applyFont="1" applyFill="1" applyBorder="1" applyAlignment="1">
      <alignment horizontal="left" vertical="top" wrapText="1"/>
    </xf>
    <xf numFmtId="0" fontId="83" fillId="0" borderId="22" xfId="0" applyFont="1" applyBorder="1" applyAlignment="1">
      <alignment vertical="top" wrapText="1"/>
    </xf>
    <xf numFmtId="0" fontId="85" fillId="0" borderId="3" xfId="0" applyFont="1" applyBorder="1" applyAlignment="1">
      <alignment vertical="top" wrapText="1"/>
    </xf>
    <xf numFmtId="164" fontId="93" fillId="15" borderId="1" xfId="0" applyNumberFormat="1" applyFont="1" applyFill="1" applyBorder="1" applyAlignment="1">
      <alignment horizontal="left" vertical="top" wrapText="1"/>
    </xf>
    <xf numFmtId="0" fontId="93" fillId="15" borderId="1" xfId="0" applyFont="1" applyFill="1" applyBorder="1" applyAlignment="1">
      <alignment horizontal="left" vertical="top" wrapText="1"/>
    </xf>
    <xf numFmtId="0" fontId="94" fillId="15" borderId="16" xfId="0" applyFont="1" applyFill="1" applyBorder="1" applyAlignment="1">
      <alignment horizontal="left" vertical="top" wrapText="1"/>
    </xf>
    <xf numFmtId="0" fontId="94" fillId="15" borderId="13" xfId="0" applyFont="1" applyFill="1" applyBorder="1" applyAlignment="1">
      <alignment vertical="top" wrapText="1"/>
    </xf>
    <xf numFmtId="0" fontId="95" fillId="14" borderId="0" xfId="0" applyFont="1" applyFill="1" applyAlignment="1">
      <alignment vertical="top" wrapText="1"/>
    </xf>
    <xf numFmtId="0" fontId="95" fillId="0" borderId="0" xfId="0" applyFont="1" applyAlignment="1">
      <alignment vertical="top" wrapText="1"/>
    </xf>
    <xf numFmtId="0" fontId="96" fillId="0" borderId="0" xfId="0" applyFont="1"/>
    <xf numFmtId="0" fontId="96" fillId="15" borderId="1" xfId="0" applyFont="1" applyFill="1" applyBorder="1" applyAlignment="1">
      <alignment horizontal="left" vertical="top" wrapText="1"/>
    </xf>
    <xf numFmtId="0" fontId="96" fillId="0" borderId="3" xfId="0" applyFont="1" applyBorder="1" applyAlignment="1">
      <alignment vertical="top" wrapText="1"/>
    </xf>
    <xf numFmtId="0" fontId="96" fillId="14" borderId="0" xfId="0" applyFont="1" applyFill="1" applyAlignment="1">
      <alignment vertical="top" wrapText="1"/>
    </xf>
    <xf numFmtId="0" fontId="96" fillId="0" borderId="0" xfId="0" applyFont="1" applyAlignment="1">
      <alignment vertical="top" wrapText="1"/>
    </xf>
    <xf numFmtId="0" fontId="78" fillId="11" borderId="12" xfId="0" applyFont="1" applyFill="1" applyBorder="1" applyAlignment="1">
      <alignment vertical="top" wrapText="1"/>
    </xf>
    <xf numFmtId="0" fontId="97" fillId="11" borderId="0" xfId="0" applyFont="1" applyFill="1" applyAlignment="1">
      <alignment vertical="top"/>
    </xf>
    <xf numFmtId="0" fontId="98" fillId="11" borderId="3" xfId="0" applyFont="1" applyFill="1" applyBorder="1" applyAlignment="1">
      <alignment vertical="top" wrapText="1"/>
    </xf>
    <xf numFmtId="0" fontId="89" fillId="11" borderId="3" xfId="0" applyFont="1" applyFill="1" applyBorder="1" applyAlignment="1">
      <alignment vertical="top" wrapText="1"/>
    </xf>
    <xf numFmtId="0" fontId="83" fillId="11" borderId="3" xfId="0" applyFont="1" applyFill="1" applyBorder="1" applyAlignment="1">
      <alignment vertical="top" wrapText="1"/>
    </xf>
    <xf numFmtId="0" fontId="99" fillId="0" borderId="0" xfId="0" applyFont="1" applyAlignment="1">
      <alignment horizontal="left" vertical="top" wrapText="1"/>
    </xf>
    <xf numFmtId="0" fontId="100" fillId="14" borderId="0" xfId="0" applyFont="1" applyFill="1"/>
    <xf numFmtId="0" fontId="100" fillId="0" borderId="0" xfId="0" applyFont="1"/>
    <xf numFmtId="0" fontId="100" fillId="18" borderId="0" xfId="0" applyFont="1" applyFill="1"/>
    <xf numFmtId="0" fontId="35" fillId="19" borderId="6" xfId="0" applyFont="1" applyFill="1" applyBorder="1" applyAlignment="1">
      <alignment vertical="center" wrapText="1"/>
    </xf>
    <xf numFmtId="0" fontId="78" fillId="0" borderId="13" xfId="0" applyFont="1" applyBorder="1" applyAlignment="1">
      <alignment vertical="top" wrapText="1"/>
    </xf>
    <xf numFmtId="0" fontId="35" fillId="19" borderId="12" xfId="0" applyFont="1" applyFill="1" applyBorder="1" applyAlignment="1">
      <alignment vertical="center" wrapText="1"/>
    </xf>
    <xf numFmtId="0" fontId="36" fillId="19" borderId="12" xfId="0" applyFont="1" applyFill="1" applyBorder="1" applyAlignment="1">
      <alignment vertical="center" wrapText="1"/>
    </xf>
    <xf numFmtId="0" fontId="36" fillId="0" borderId="12" xfId="0" applyFont="1" applyBorder="1" applyAlignment="1">
      <alignment vertical="center" wrapText="1"/>
    </xf>
    <xf numFmtId="0" fontId="26" fillId="0" borderId="12" xfId="0" applyFont="1" applyBorder="1" applyAlignment="1">
      <alignment vertical="center"/>
    </xf>
    <xf numFmtId="0" fontId="91" fillId="0" borderId="1" xfId="0" applyFont="1" applyBorder="1" applyAlignment="1">
      <alignment vertical="top" wrapText="1"/>
    </xf>
    <xf numFmtId="0" fontId="79" fillId="14" borderId="0" xfId="0" applyFont="1" applyFill="1" applyAlignment="1">
      <alignment vertical="top" wrapText="1"/>
    </xf>
    <xf numFmtId="0" fontId="79" fillId="14" borderId="0" xfId="0" applyFont="1" applyFill="1"/>
    <xf numFmtId="0" fontId="84" fillId="11" borderId="21" xfId="0" applyFont="1" applyFill="1" applyBorder="1" applyAlignment="1">
      <alignment vertical="top"/>
    </xf>
    <xf numFmtId="0" fontId="84" fillId="20" borderId="12" xfId="0" applyFont="1" applyFill="1" applyBorder="1" applyAlignment="1">
      <alignment vertical="top"/>
    </xf>
    <xf numFmtId="0" fontId="84" fillId="20" borderId="25" xfId="0" applyFont="1" applyFill="1" applyBorder="1" applyAlignment="1">
      <alignment vertical="top"/>
    </xf>
    <xf numFmtId="0" fontId="84" fillId="20" borderId="26" xfId="0" applyFont="1" applyFill="1" applyBorder="1" applyAlignment="1">
      <alignment vertical="top"/>
    </xf>
    <xf numFmtId="0" fontId="79" fillId="20" borderId="27" xfId="0" applyFont="1" applyFill="1" applyBorder="1" applyAlignment="1">
      <alignment vertical="top"/>
    </xf>
    <xf numFmtId="0" fontId="101" fillId="0" borderId="12" xfId="0" applyFont="1" applyBorder="1" applyAlignment="1">
      <alignment vertical="top" wrapText="1"/>
    </xf>
    <xf numFmtId="0" fontId="79" fillId="0" borderId="12" xfId="0" applyFont="1" applyBorder="1" applyAlignment="1">
      <alignment vertical="top"/>
    </xf>
    <xf numFmtId="0" fontId="82" fillId="0" borderId="15" xfId="0" applyFont="1" applyBorder="1" applyAlignment="1">
      <alignment vertical="top" wrapText="1"/>
    </xf>
    <xf numFmtId="0" fontId="102" fillId="0" borderId="22" xfId="0" applyFont="1" applyBorder="1" applyAlignment="1">
      <alignment vertical="top" wrapText="1"/>
    </xf>
    <xf numFmtId="0" fontId="102" fillId="0" borderId="0" xfId="0" applyFont="1" applyAlignment="1">
      <alignment vertical="top" wrapText="1"/>
    </xf>
    <xf numFmtId="0" fontId="84" fillId="13" borderId="24" xfId="21" applyFont="1" applyFill="1" applyBorder="1" applyAlignment="1">
      <alignment horizontal="left" vertical="center" wrapText="1"/>
    </xf>
    <xf numFmtId="0" fontId="84" fillId="13" borderId="13" xfId="21" applyFont="1" applyFill="1" applyBorder="1" applyAlignment="1">
      <alignment horizontal="left" vertical="center" wrapText="1"/>
    </xf>
    <xf numFmtId="0" fontId="84" fillId="13" borderId="23" xfId="21" applyFont="1" applyFill="1" applyBorder="1" applyAlignment="1">
      <alignment horizontal="left" vertical="center"/>
    </xf>
    <xf numFmtId="0" fontId="90" fillId="13" borderId="24" xfId="0" applyFont="1" applyFill="1" applyBorder="1"/>
    <xf numFmtId="0" fontId="84" fillId="13" borderId="13" xfId="0" applyFont="1" applyFill="1" applyBorder="1" applyAlignment="1">
      <alignment wrapText="1"/>
    </xf>
    <xf numFmtId="0" fontId="84" fillId="13" borderId="12" xfId="21" applyFont="1" applyFill="1" applyBorder="1" applyAlignment="1">
      <alignment vertical="center" textRotation="90" wrapText="1"/>
    </xf>
    <xf numFmtId="0" fontId="103" fillId="0" borderId="12" xfId="0" applyFont="1" applyBorder="1"/>
    <xf numFmtId="0" fontId="79" fillId="12" borderId="12" xfId="0" applyFont="1" applyFill="1" applyBorder="1"/>
    <xf numFmtId="0" fontId="79" fillId="0" borderId="12" xfId="0" applyFont="1" applyBorder="1"/>
    <xf numFmtId="0" fontId="79" fillId="0" borderId="12" xfId="0" applyFont="1" applyBorder="1" applyAlignment="1">
      <alignment wrapText="1"/>
    </xf>
    <xf numFmtId="0" fontId="79" fillId="0" borderId="0" xfId="0" applyFont="1" applyAlignment="1">
      <alignment wrapText="1"/>
    </xf>
    <xf numFmtId="164" fontId="82" fillId="15" borderId="14" xfId="0" applyNumberFormat="1" applyFont="1" applyFill="1" applyBorder="1" applyAlignment="1" applyProtection="1">
      <alignment horizontal="left" vertical="top" wrapText="1"/>
      <protection locked="0"/>
    </xf>
    <xf numFmtId="0" fontId="82" fillId="15" borderId="20" xfId="0" applyFont="1" applyFill="1" applyBorder="1" applyAlignment="1" applyProtection="1">
      <alignment vertical="top"/>
      <protection locked="0"/>
    </xf>
    <xf numFmtId="0" fontId="98" fillId="15" borderId="20" xfId="0" applyFont="1" applyFill="1" applyBorder="1" applyAlignment="1" applyProtection="1">
      <alignment vertical="top" wrapText="1"/>
      <protection locked="0"/>
    </xf>
    <xf numFmtId="0" fontId="85" fillId="15" borderId="39" xfId="0" applyFont="1" applyFill="1" applyBorder="1" applyAlignment="1" applyProtection="1">
      <alignment vertical="top" wrapText="1"/>
      <protection locked="0"/>
    </xf>
    <xf numFmtId="0" fontId="78" fillId="14" borderId="0" xfId="0" applyFont="1" applyFill="1" applyAlignment="1" applyProtection="1">
      <alignment vertical="top" wrapText="1"/>
      <protection locked="0"/>
    </xf>
    <xf numFmtId="164" fontId="82" fillId="15" borderId="16" xfId="0" applyNumberFormat="1" applyFont="1" applyFill="1" applyBorder="1" applyAlignment="1" applyProtection="1">
      <alignment horizontal="left" vertical="top" wrapText="1"/>
      <protection locked="0"/>
    </xf>
    <xf numFmtId="0" fontId="82" fillId="15" borderId="19" xfId="0" applyFont="1" applyFill="1" applyBorder="1" applyAlignment="1" applyProtection="1">
      <alignment vertical="top" wrapText="1"/>
      <protection locked="0"/>
    </xf>
    <xf numFmtId="0" fontId="104" fillId="15" borderId="18" xfId="0" applyFont="1" applyFill="1" applyBorder="1" applyAlignment="1" applyProtection="1">
      <alignment vertical="top" wrapText="1"/>
      <protection locked="0"/>
    </xf>
    <xf numFmtId="164" fontId="78" fillId="15" borderId="16" xfId="0" applyNumberFormat="1" applyFont="1" applyFill="1" applyBorder="1" applyAlignment="1" applyProtection="1">
      <alignment horizontal="left" vertical="top" wrapText="1"/>
      <protection locked="0"/>
    </xf>
    <xf numFmtId="0" fontId="78" fillId="0" borderId="14" xfId="0" applyFont="1" applyBorder="1" applyAlignment="1" applyProtection="1">
      <alignment vertical="top" wrapText="1"/>
      <protection locked="0"/>
    </xf>
    <xf numFmtId="0" fontId="105" fillId="0" borderId="20" xfId="0" applyFont="1" applyBorder="1" applyAlignment="1" applyProtection="1">
      <alignment vertical="top" wrapText="1"/>
      <protection locked="0"/>
    </xf>
    <xf numFmtId="0" fontId="89" fillId="0" borderId="15" xfId="0" applyFont="1" applyBorder="1" applyAlignment="1" applyProtection="1">
      <alignment vertical="top" wrapText="1"/>
      <protection locked="0"/>
    </xf>
    <xf numFmtId="0" fontId="78" fillId="0" borderId="16" xfId="0" applyFont="1" applyBorder="1" applyAlignment="1" applyProtection="1">
      <alignment vertical="top" wrapText="1"/>
      <protection locked="0"/>
    </xf>
    <xf numFmtId="0" fontId="105" fillId="0" borderId="0" xfId="0" applyFont="1" applyAlignment="1" applyProtection="1">
      <alignment vertical="top" wrapText="1"/>
      <protection locked="0"/>
    </xf>
    <xf numFmtId="0" fontId="79" fillId="11" borderId="16" xfId="0" applyFont="1" applyFill="1" applyBorder="1" applyAlignment="1">
      <alignment vertical="top" wrapText="1"/>
    </xf>
    <xf numFmtId="0" fontId="78" fillId="0" borderId="0" xfId="0" applyFont="1" applyAlignment="1" applyProtection="1">
      <alignment vertical="top"/>
      <protection locked="0"/>
    </xf>
    <xf numFmtId="0" fontId="93" fillId="11" borderId="0" xfId="0" applyFont="1" applyFill="1" applyAlignment="1">
      <alignment vertical="top" wrapText="1"/>
    </xf>
    <xf numFmtId="164" fontId="78" fillId="15" borderId="0" xfId="0" applyNumberFormat="1" applyFont="1" applyFill="1" applyAlignment="1" applyProtection="1">
      <alignment horizontal="left" vertical="top" wrapText="1"/>
      <protection locked="0"/>
    </xf>
    <xf numFmtId="0" fontId="78" fillId="0" borderId="0" xfId="0" applyFont="1" applyAlignment="1" applyProtection="1">
      <alignment vertical="top" wrapText="1"/>
      <protection locked="0"/>
    </xf>
    <xf numFmtId="0" fontId="85" fillId="0" borderId="0" xfId="0" applyFont="1" applyAlignment="1" applyProtection="1">
      <alignment vertical="top" wrapText="1"/>
      <protection locked="0"/>
    </xf>
    <xf numFmtId="0" fontId="82" fillId="15" borderId="24" xfId="0" applyFont="1" applyFill="1" applyBorder="1" applyAlignment="1" applyProtection="1">
      <alignment vertical="top"/>
      <protection locked="0"/>
    </xf>
    <xf numFmtId="0" fontId="85" fillId="15" borderId="13" xfId="0" applyFont="1" applyFill="1" applyBorder="1" applyAlignment="1" applyProtection="1">
      <alignment vertical="top" wrapText="1"/>
      <protection locked="0"/>
    </xf>
    <xf numFmtId="164" fontId="78" fillId="15" borderId="1" xfId="0" applyNumberFormat="1" applyFont="1" applyFill="1" applyBorder="1" applyAlignment="1" applyProtection="1">
      <alignment horizontal="left" vertical="top" wrapText="1"/>
      <protection locked="0"/>
    </xf>
    <xf numFmtId="0" fontId="78" fillId="0" borderId="39" xfId="0" applyFont="1" applyBorder="1" applyAlignment="1" applyProtection="1">
      <alignment vertical="top" wrapText="1"/>
      <protection locked="0"/>
    </xf>
    <xf numFmtId="0" fontId="85" fillId="0" borderId="3" xfId="0" applyFont="1" applyBorder="1" applyAlignment="1" applyProtection="1">
      <alignment vertical="top" wrapText="1"/>
      <protection locked="0"/>
    </xf>
    <xf numFmtId="0" fontId="106" fillId="0" borderId="3" xfId="0" applyFont="1" applyBorder="1" applyAlignment="1" applyProtection="1">
      <alignment vertical="top" wrapText="1"/>
      <protection locked="0"/>
    </xf>
    <xf numFmtId="0" fontId="89" fillId="0" borderId="3" xfId="0" applyFont="1" applyBorder="1" applyAlignment="1" applyProtection="1">
      <alignment vertical="top" wrapText="1"/>
      <protection locked="0"/>
    </xf>
    <xf numFmtId="0" fontId="78" fillId="12" borderId="0" xfId="0" applyFont="1" applyFill="1" applyAlignment="1" applyProtection="1">
      <alignment vertical="top" wrapText="1"/>
      <protection locked="0"/>
    </xf>
    <xf numFmtId="0" fontId="82" fillId="15" borderId="24" xfId="0" applyFont="1" applyFill="1" applyBorder="1" applyAlignment="1" applyProtection="1">
      <alignment vertical="top" wrapText="1"/>
      <protection locked="0"/>
    </xf>
    <xf numFmtId="0" fontId="78" fillId="15" borderId="24" xfId="0" applyFont="1" applyFill="1" applyBorder="1" applyAlignment="1" applyProtection="1">
      <alignment vertical="top" wrapText="1"/>
      <protection locked="0"/>
    </xf>
    <xf numFmtId="0" fontId="78" fillId="0" borderId="24" xfId="0" applyFont="1" applyBorder="1" applyAlignment="1" applyProtection="1">
      <alignment vertical="top" wrapText="1"/>
      <protection locked="0"/>
    </xf>
    <xf numFmtId="0" fontId="85" fillId="0" borderId="15" xfId="0" applyFont="1" applyBorder="1" applyAlignment="1" applyProtection="1">
      <alignment vertical="top" wrapText="1"/>
      <protection locked="0"/>
    </xf>
    <xf numFmtId="0" fontId="104" fillId="15" borderId="13" xfId="0" applyFont="1" applyFill="1" applyBorder="1" applyAlignment="1" applyProtection="1">
      <alignment vertical="top" wrapText="1"/>
      <protection locked="0"/>
    </xf>
    <xf numFmtId="0" fontId="106" fillId="0" borderId="0" xfId="0" applyFont="1" applyAlignment="1" applyProtection="1">
      <alignment vertical="top"/>
      <protection locked="0"/>
    </xf>
    <xf numFmtId="0" fontId="78" fillId="11" borderId="0" xfId="0" applyFont="1" applyFill="1" applyAlignment="1">
      <alignment vertical="top" wrapText="1"/>
    </xf>
    <xf numFmtId="2" fontId="105" fillId="0" borderId="0" xfId="0" applyNumberFormat="1" applyFont="1" applyAlignment="1" applyProtection="1">
      <alignment vertical="top" wrapText="1"/>
      <protection locked="0"/>
    </xf>
    <xf numFmtId="0" fontId="85" fillId="0" borderId="3" xfId="0" applyFont="1" applyBorder="1" applyAlignment="1" applyProtection="1">
      <alignment vertical="top"/>
      <protection locked="0"/>
    </xf>
    <xf numFmtId="0" fontId="78" fillId="0" borderId="40" xfId="0" applyFont="1" applyBorder="1" applyAlignment="1" applyProtection="1">
      <alignment vertical="top" wrapText="1"/>
      <protection locked="0"/>
    </xf>
    <xf numFmtId="0" fontId="38" fillId="0" borderId="3" xfId="0" applyFont="1" applyBorder="1" applyAlignment="1" applyProtection="1">
      <alignment vertical="top" wrapText="1"/>
      <protection locked="0"/>
    </xf>
    <xf numFmtId="0" fontId="78" fillId="12" borderId="16" xfId="0" applyFont="1" applyFill="1" applyBorder="1" applyAlignment="1" applyProtection="1">
      <alignment horizontal="right" vertical="top" wrapText="1"/>
      <protection locked="0"/>
    </xf>
    <xf numFmtId="0" fontId="105" fillId="12" borderId="0" xfId="0" applyFont="1" applyFill="1" applyAlignment="1" applyProtection="1">
      <alignment vertical="top" wrapText="1"/>
      <protection locked="0"/>
    </xf>
    <xf numFmtId="0" fontId="89" fillId="12" borderId="3" xfId="0" applyFont="1" applyFill="1" applyBorder="1" applyAlignment="1" applyProtection="1">
      <alignment vertical="top" wrapText="1"/>
      <protection locked="0"/>
    </xf>
    <xf numFmtId="0" fontId="78" fillId="12" borderId="16" xfId="0" applyFont="1" applyFill="1" applyBorder="1" applyAlignment="1" applyProtection="1">
      <alignment vertical="top" wrapText="1"/>
      <protection locked="0"/>
    </xf>
    <xf numFmtId="0" fontId="78" fillId="0" borderId="17" xfId="0" applyFont="1" applyBorder="1" applyAlignment="1" applyProtection="1">
      <alignment horizontal="left" vertical="top" wrapText="1"/>
      <protection locked="0"/>
    </xf>
    <xf numFmtId="0" fontId="78" fillId="0" borderId="19" xfId="0" applyFont="1" applyBorder="1" applyAlignment="1" applyProtection="1">
      <alignment vertical="top" wrapText="1"/>
      <protection locked="0"/>
    </xf>
    <xf numFmtId="0" fontId="85" fillId="0" borderId="18" xfId="0" applyFont="1" applyBorder="1" applyAlignment="1" applyProtection="1">
      <alignment vertical="top" wrapText="1"/>
      <protection locked="0"/>
    </xf>
    <xf numFmtId="164" fontId="78" fillId="15" borderId="1" xfId="0" applyNumberFormat="1" applyFont="1" applyFill="1" applyBorder="1" applyAlignment="1" applyProtection="1">
      <alignment vertical="top"/>
      <protection locked="0"/>
    </xf>
    <xf numFmtId="0" fontId="82" fillId="15" borderId="13" xfId="0" applyFont="1" applyFill="1" applyBorder="1" applyAlignment="1" applyProtection="1">
      <alignment horizontal="center" vertical="top" wrapText="1"/>
      <protection locked="0"/>
    </xf>
    <xf numFmtId="0" fontId="82" fillId="15" borderId="12" xfId="0" applyFont="1" applyFill="1" applyBorder="1" applyAlignment="1" applyProtection="1">
      <alignment horizontal="center" vertical="top" wrapText="1"/>
      <protection locked="0"/>
    </xf>
    <xf numFmtId="0" fontId="82" fillId="14" borderId="0" xfId="0" applyFont="1" applyFill="1" applyAlignment="1" applyProtection="1">
      <alignment vertical="top" wrapText="1"/>
      <protection locked="0"/>
    </xf>
    <xf numFmtId="0" fontId="78" fillId="15" borderId="13" xfId="0" applyFont="1" applyFill="1" applyBorder="1" applyAlignment="1" applyProtection="1">
      <alignment horizontal="center" vertical="top" wrapText="1"/>
      <protection locked="0"/>
    </xf>
    <xf numFmtId="0" fontId="105" fillId="0" borderId="12" xfId="0" applyFont="1" applyBorder="1" applyAlignment="1" applyProtection="1">
      <alignment horizontal="center" vertical="top" wrapText="1"/>
      <protection locked="0"/>
    </xf>
    <xf numFmtId="164" fontId="78" fillId="15" borderId="1" xfId="0" applyNumberFormat="1" applyFont="1" applyFill="1" applyBorder="1" applyAlignment="1" applyProtection="1">
      <alignment vertical="top" wrapText="1"/>
      <protection locked="0"/>
    </xf>
    <xf numFmtId="0" fontId="107" fillId="0" borderId="0" xfId="0" applyFont="1" applyAlignment="1" applyProtection="1">
      <alignment vertical="top" wrapText="1"/>
      <protection locked="0"/>
    </xf>
    <xf numFmtId="0" fontId="78" fillId="0" borderId="17" xfId="0" applyFont="1" applyBorder="1" applyAlignment="1" applyProtection="1">
      <alignment vertical="top" wrapText="1"/>
      <protection locked="0"/>
    </xf>
    <xf numFmtId="0" fontId="105" fillId="0" borderId="19" xfId="0" applyFont="1" applyBorder="1" applyAlignment="1" applyProtection="1">
      <alignment vertical="top" wrapText="1"/>
      <protection locked="0"/>
    </xf>
    <xf numFmtId="0" fontId="106" fillId="0" borderId="18" xfId="0" applyFont="1" applyBorder="1" applyAlignment="1" applyProtection="1">
      <alignment vertical="top" wrapText="1"/>
      <protection locked="0"/>
    </xf>
    <xf numFmtId="0" fontId="108" fillId="15" borderId="12" xfId="0" applyFont="1" applyFill="1" applyBorder="1" applyAlignment="1" applyProtection="1">
      <alignment vertical="top" wrapText="1"/>
      <protection locked="0"/>
    </xf>
    <xf numFmtId="0" fontId="78" fillId="15" borderId="12" xfId="0" applyFont="1" applyFill="1" applyBorder="1" applyAlignment="1" applyProtection="1">
      <alignment vertical="top" wrapText="1"/>
      <protection locked="0"/>
    </xf>
    <xf numFmtId="0" fontId="105" fillId="0" borderId="12" xfId="0" applyFont="1" applyBorder="1" applyAlignment="1" applyProtection="1">
      <alignment vertical="top" wrapText="1"/>
      <protection locked="0"/>
    </xf>
    <xf numFmtId="0" fontId="107" fillId="0" borderId="12" xfId="0" applyFont="1" applyBorder="1" applyAlignment="1" applyProtection="1">
      <alignment vertical="top" wrapText="1"/>
      <protection locked="0"/>
    </xf>
    <xf numFmtId="0" fontId="105" fillId="0" borderId="24" xfId="0" applyFont="1" applyBorder="1" applyAlignment="1" applyProtection="1">
      <alignment vertical="top" wrapText="1"/>
      <protection locked="0"/>
    </xf>
    <xf numFmtId="0" fontId="107" fillId="0" borderId="15" xfId="0" applyFont="1" applyBorder="1" applyAlignment="1" applyProtection="1">
      <alignment vertical="top" wrapText="1"/>
      <protection locked="0"/>
    </xf>
    <xf numFmtId="0" fontId="106" fillId="12" borderId="3" xfId="0" applyFont="1" applyFill="1" applyBorder="1" applyAlignment="1" applyProtection="1">
      <alignment vertical="top" wrapText="1"/>
      <protection locked="0"/>
    </xf>
    <xf numFmtId="164" fontId="78" fillId="21" borderId="16" xfId="0" applyNumberFormat="1" applyFont="1" applyFill="1" applyBorder="1" applyAlignment="1" applyProtection="1">
      <alignment horizontal="left" vertical="top" wrapText="1"/>
      <protection locked="0"/>
    </xf>
    <xf numFmtId="0" fontId="78" fillId="21" borderId="0" xfId="0" applyFont="1" applyFill="1" applyAlignment="1" applyProtection="1">
      <alignment vertical="top"/>
      <protection locked="0"/>
    </xf>
    <xf numFmtId="164" fontId="82" fillId="15" borderId="1" xfId="0" applyNumberFormat="1" applyFont="1" applyFill="1" applyBorder="1" applyAlignment="1" applyProtection="1">
      <alignment horizontal="left" vertical="top" wrapText="1"/>
      <protection locked="0"/>
    </xf>
    <xf numFmtId="0" fontId="82" fillId="15" borderId="13" xfId="0" applyFont="1" applyFill="1" applyBorder="1" applyAlignment="1" applyProtection="1">
      <alignment vertical="top" wrapText="1"/>
      <protection locked="0"/>
    </xf>
    <xf numFmtId="0" fontId="82" fillId="15" borderId="12" xfId="0" applyFont="1" applyFill="1" applyBorder="1" applyAlignment="1" applyProtection="1">
      <alignment vertical="top" wrapText="1"/>
      <protection locked="0"/>
    </xf>
    <xf numFmtId="0" fontId="106" fillId="0" borderId="13" xfId="0" applyFont="1" applyBorder="1" applyAlignment="1" applyProtection="1">
      <alignment vertical="top" wrapText="1"/>
      <protection locked="0"/>
    </xf>
    <xf numFmtId="0" fontId="106" fillId="0" borderId="12" xfId="0" applyFont="1" applyBorder="1" applyAlignment="1" applyProtection="1">
      <alignment vertical="top" wrapText="1"/>
      <protection locked="0"/>
    </xf>
    <xf numFmtId="0" fontId="105" fillId="0" borderId="13" xfId="0" applyFont="1" applyBorder="1" applyAlignment="1" applyProtection="1">
      <alignment vertical="top" wrapText="1"/>
      <protection locked="0"/>
    </xf>
    <xf numFmtId="0" fontId="82" fillId="0" borderId="12" xfId="22" applyFont="1" applyBorder="1" applyAlignment="1" applyProtection="1">
      <alignment horizontal="center" wrapText="1"/>
      <protection locked="0"/>
    </xf>
    <xf numFmtId="15" fontId="82" fillId="0" borderId="12" xfId="22" applyNumberFormat="1" applyFont="1" applyBorder="1" applyAlignment="1" applyProtection="1">
      <alignment horizontal="center" wrapText="1"/>
      <protection locked="0"/>
    </xf>
    <xf numFmtId="15" fontId="78" fillId="0" borderId="12" xfId="22" applyNumberFormat="1" applyFont="1" applyBorder="1" applyAlignment="1" applyProtection="1">
      <alignment wrapText="1"/>
      <protection locked="0"/>
    </xf>
    <xf numFmtId="0" fontId="80" fillId="0" borderId="0" xfId="0" applyFont="1" applyAlignment="1" applyProtection="1">
      <alignment vertical="top"/>
      <protection locked="0"/>
    </xf>
    <xf numFmtId="0" fontId="79" fillId="0" borderId="0" xfId="0" applyFont="1" applyAlignment="1" applyProtection="1">
      <alignment vertical="top"/>
      <protection locked="0"/>
    </xf>
    <xf numFmtId="0" fontId="97" fillId="11" borderId="0" xfId="0" applyFont="1" applyFill="1" applyAlignment="1" applyProtection="1">
      <alignment horizontal="left" vertical="top" wrapText="1"/>
      <protection locked="0"/>
    </xf>
    <xf numFmtId="0" fontId="109" fillId="0" borderId="0" xfId="0" applyFont="1" applyAlignment="1" applyProtection="1">
      <alignment horizontal="left" vertical="top" wrapText="1"/>
      <protection locked="0"/>
    </xf>
    <xf numFmtId="165" fontId="80" fillId="0" borderId="0" xfId="0" applyNumberFormat="1" applyFont="1" applyAlignment="1" applyProtection="1">
      <alignment vertical="top"/>
      <protection locked="0"/>
    </xf>
    <xf numFmtId="0" fontId="80" fillId="0" borderId="0" xfId="0" applyFont="1" applyProtection="1">
      <protection locked="0"/>
    </xf>
    <xf numFmtId="0" fontId="79" fillId="0" borderId="0" xfId="0" applyFont="1" applyProtection="1">
      <protection locked="0"/>
    </xf>
    <xf numFmtId="0" fontId="94" fillId="11" borderId="12" xfId="22" applyFont="1" applyFill="1" applyBorder="1" applyAlignment="1" applyProtection="1">
      <alignment wrapText="1"/>
      <protection locked="0"/>
    </xf>
    <xf numFmtId="0" fontId="82" fillId="0" borderId="12" xfId="22" applyFont="1" applyBorder="1" applyAlignment="1" applyProtection="1">
      <alignment wrapText="1"/>
      <protection locked="0"/>
    </xf>
    <xf numFmtId="0" fontId="78" fillId="14" borderId="0" xfId="0" applyFont="1" applyFill="1" applyAlignment="1">
      <alignment horizontal="left" vertical="top" wrapText="1"/>
    </xf>
    <xf numFmtId="0" fontId="90" fillId="15" borderId="12" xfId="0" applyFont="1" applyFill="1" applyBorder="1" applyAlignment="1">
      <alignment horizontal="left" vertical="center" wrapText="1"/>
    </xf>
    <xf numFmtId="0" fontId="82" fillId="15" borderId="12" xfId="0" applyFont="1" applyFill="1" applyBorder="1" applyAlignment="1">
      <alignment vertical="top" wrapText="1"/>
    </xf>
    <xf numFmtId="0" fontId="78" fillId="0" borderId="0" xfId="0" applyFont="1" applyAlignment="1">
      <alignment horizontal="center" wrapText="1"/>
    </xf>
    <xf numFmtId="0" fontId="78" fillId="0" borderId="0" xfId="26" applyFont="1"/>
    <xf numFmtId="0" fontId="79" fillId="0" borderId="0" xfId="26" applyFont="1" applyAlignment="1">
      <alignment vertical="top" wrapText="1"/>
    </xf>
    <xf numFmtId="0" fontId="78" fillId="0" borderId="0" xfId="26" applyFont="1" applyAlignment="1">
      <alignment vertical="top"/>
    </xf>
    <xf numFmtId="0" fontId="78" fillId="0" borderId="0" xfId="26" applyFont="1" applyAlignment="1">
      <alignment vertical="top" wrapText="1"/>
    </xf>
    <xf numFmtId="0" fontId="82" fillId="16" borderId="0" xfId="26" applyFont="1" applyFill="1" applyAlignment="1">
      <alignment horizontal="left" vertical="top"/>
    </xf>
    <xf numFmtId="0" fontId="82" fillId="0" borderId="0" xfId="26" applyFont="1" applyAlignment="1">
      <alignment horizontal="left" vertical="top"/>
    </xf>
    <xf numFmtId="0" fontId="79" fillId="0" borderId="12" xfId="26" applyFont="1" applyBorder="1" applyAlignment="1">
      <alignment vertical="top" wrapText="1"/>
    </xf>
    <xf numFmtId="0" fontId="78" fillId="0" borderId="12" xfId="26" applyFont="1" applyBorder="1" applyAlignment="1">
      <alignment vertical="top"/>
    </xf>
    <xf numFmtId="0" fontId="78" fillId="0" borderId="12" xfId="26" applyFont="1" applyBorder="1" applyAlignment="1">
      <alignment vertical="top" wrapText="1"/>
    </xf>
    <xf numFmtId="0" fontId="79" fillId="0" borderId="21" xfId="26" applyFont="1" applyBorder="1" applyAlignment="1">
      <alignment vertical="top" wrapText="1"/>
    </xf>
    <xf numFmtId="0" fontId="78" fillId="0" borderId="21" xfId="26" applyFont="1" applyBorder="1" applyAlignment="1">
      <alignment vertical="top"/>
    </xf>
    <xf numFmtId="0" fontId="78" fillId="0" borderId="21" xfId="26" applyFont="1" applyBorder="1" applyAlignment="1">
      <alignment vertical="top" wrapText="1"/>
    </xf>
    <xf numFmtId="0" fontId="19" fillId="0" borderId="0" xfId="0" applyFont="1" applyAlignment="1">
      <alignment horizontal="center" vertical="center"/>
    </xf>
    <xf numFmtId="0" fontId="19" fillId="0" borderId="0" xfId="0" applyFont="1"/>
    <xf numFmtId="0" fontId="19" fillId="0" borderId="0" xfId="0" applyFont="1" applyAlignment="1">
      <alignment horizontal="left" vertical="center"/>
    </xf>
    <xf numFmtId="0" fontId="19" fillId="0" borderId="0" xfId="0" applyFont="1" applyAlignment="1">
      <alignment horizontal="left" vertical="center" wrapText="1"/>
    </xf>
    <xf numFmtId="0" fontId="93" fillId="0" borderId="0" xfId="26" applyFont="1"/>
    <xf numFmtId="0" fontId="35" fillId="0" borderId="0" xfId="0" applyFont="1" applyAlignment="1">
      <alignment vertical="center" wrapText="1"/>
    </xf>
    <xf numFmtId="0" fontId="35" fillId="0" borderId="0" xfId="0" applyFont="1" applyAlignment="1">
      <alignment vertical="center"/>
    </xf>
    <xf numFmtId="0" fontId="79" fillId="0" borderId="22" xfId="26" applyFont="1" applyBorder="1" applyAlignment="1">
      <alignment vertical="top" wrapText="1"/>
    </xf>
    <xf numFmtId="0" fontId="78" fillId="0" borderId="22" xfId="26" applyFont="1" applyBorder="1" applyAlignment="1">
      <alignment vertical="top"/>
    </xf>
    <xf numFmtId="0" fontId="78" fillId="0" borderId="22" xfId="26" applyFont="1" applyBorder="1" applyAlignment="1">
      <alignment vertical="top" wrapText="1"/>
    </xf>
    <xf numFmtId="0" fontId="82" fillId="0" borderId="12" xfId="26" applyFont="1" applyBorder="1" applyAlignment="1">
      <alignment vertical="top" wrapText="1"/>
    </xf>
    <xf numFmtId="0" fontId="82" fillId="22" borderId="0" xfId="26" applyFont="1" applyFill="1" applyAlignment="1">
      <alignment vertical="top" wrapText="1"/>
    </xf>
    <xf numFmtId="0" fontId="78" fillId="22" borderId="0" xfId="26" applyFont="1" applyFill="1" applyAlignment="1">
      <alignment vertical="top"/>
    </xf>
    <xf numFmtId="0" fontId="82" fillId="22" borderId="21" xfId="26" applyFont="1" applyFill="1" applyBorder="1" applyAlignment="1">
      <alignment horizontal="left" vertical="top" wrapText="1"/>
    </xf>
    <xf numFmtId="0" fontId="82" fillId="22" borderId="21" xfId="26" applyFont="1" applyFill="1" applyBorder="1" applyAlignment="1">
      <alignment vertical="top" wrapText="1"/>
    </xf>
    <xf numFmtId="0" fontId="82" fillId="22" borderId="21" xfId="26" applyFont="1" applyFill="1" applyBorder="1" applyAlignment="1">
      <alignment vertical="top"/>
    </xf>
    <xf numFmtId="0" fontId="90" fillId="22" borderId="20" xfId="26" applyFont="1" applyFill="1" applyBorder="1" applyAlignment="1">
      <alignment vertical="top" wrapText="1"/>
    </xf>
    <xf numFmtId="0" fontId="82" fillId="22" borderId="23" xfId="26" applyFont="1" applyFill="1" applyBorder="1" applyAlignment="1">
      <alignment horizontal="left" vertical="top"/>
    </xf>
    <xf numFmtId="0" fontId="82" fillId="22" borderId="24" xfId="26" applyFont="1" applyFill="1" applyBorder="1" applyAlignment="1">
      <alignment vertical="top" wrapText="1"/>
    </xf>
    <xf numFmtId="0" fontId="0" fillId="22" borderId="24" xfId="0" applyFill="1" applyBorder="1" applyAlignment="1">
      <alignment vertical="top"/>
    </xf>
    <xf numFmtId="0" fontId="0" fillId="22" borderId="13" xfId="0" applyFill="1" applyBorder="1" applyAlignment="1">
      <alignment vertical="top"/>
    </xf>
    <xf numFmtId="0" fontId="82" fillId="22" borderId="22" xfId="26" applyFont="1" applyFill="1" applyBorder="1" applyAlignment="1">
      <alignment horizontal="left" vertical="top"/>
    </xf>
    <xf numFmtId="0" fontId="82" fillId="22" borderId="12" xfId="26" applyFont="1" applyFill="1" applyBorder="1" applyAlignment="1">
      <alignment horizontal="left" vertical="top"/>
    </xf>
    <xf numFmtId="0" fontId="0" fillId="22" borderId="24" xfId="0" applyFill="1" applyBorder="1" applyAlignment="1">
      <alignment vertical="top" wrapText="1"/>
    </xf>
    <xf numFmtId="0" fontId="0" fillId="22" borderId="13" xfId="0" applyFill="1" applyBorder="1" applyAlignment="1">
      <alignment vertical="top" wrapText="1"/>
    </xf>
    <xf numFmtId="0" fontId="82" fillId="22" borderId="14" xfId="26" applyFont="1" applyFill="1" applyBorder="1" applyAlignment="1">
      <alignment horizontal="left" vertical="top"/>
    </xf>
    <xf numFmtId="0" fontId="82" fillId="22" borderId="41" xfId="26" applyFont="1" applyFill="1" applyBorder="1" applyAlignment="1">
      <alignment horizontal="left" vertical="top"/>
    </xf>
    <xf numFmtId="0" fontId="82" fillId="22" borderId="42" xfId="26" applyFont="1" applyFill="1" applyBorder="1" applyAlignment="1">
      <alignment horizontal="left" vertical="top"/>
    </xf>
    <xf numFmtId="0" fontId="94" fillId="22" borderId="23" xfId="26" applyFont="1" applyFill="1" applyBorder="1" applyAlignment="1">
      <alignment horizontal="left" vertical="top" wrapText="1"/>
    </xf>
    <xf numFmtId="0" fontId="82" fillId="22" borderId="14" xfId="26" quotePrefix="1" applyFont="1" applyFill="1" applyBorder="1" applyAlignment="1">
      <alignment horizontal="left" vertical="top"/>
    </xf>
    <xf numFmtId="0" fontId="78" fillId="22" borderId="24" xfId="26" applyFont="1" applyFill="1" applyBorder="1" applyAlignment="1">
      <alignment vertical="top" wrapText="1"/>
    </xf>
    <xf numFmtId="0" fontId="82" fillId="22" borderId="20" xfId="26" applyFont="1" applyFill="1" applyBorder="1" applyAlignment="1">
      <alignment vertical="top" wrapText="1"/>
    </xf>
    <xf numFmtId="0" fontId="0" fillId="22" borderId="20" xfId="0" applyFill="1" applyBorder="1" applyAlignment="1">
      <alignment vertical="top" wrapText="1"/>
    </xf>
    <xf numFmtId="0" fontId="0" fillId="22" borderId="15" xfId="0" applyFill="1" applyBorder="1" applyAlignment="1">
      <alignment vertical="top" wrapText="1"/>
    </xf>
    <xf numFmtId="0" fontId="78" fillId="22" borderId="20" xfId="26" applyFont="1" applyFill="1" applyBorder="1" applyAlignment="1">
      <alignment vertical="top" wrapText="1"/>
    </xf>
    <xf numFmtId="0" fontId="78" fillId="22" borderId="20" xfId="26" applyFont="1" applyFill="1" applyBorder="1" applyAlignment="1">
      <alignment vertical="top"/>
    </xf>
    <xf numFmtId="0" fontId="79" fillId="22" borderId="15" xfId="26" applyFont="1" applyFill="1" applyBorder="1" applyAlignment="1">
      <alignment vertical="top" wrapText="1"/>
    </xf>
    <xf numFmtId="0" fontId="78" fillId="22" borderId="24" xfId="26" applyFont="1" applyFill="1" applyBorder="1" applyAlignment="1">
      <alignment vertical="top"/>
    </xf>
    <xf numFmtId="0" fontId="79" fillId="22" borderId="13" xfId="26" applyFont="1" applyFill="1" applyBorder="1" applyAlignment="1">
      <alignment vertical="top" wrapText="1"/>
    </xf>
    <xf numFmtId="0" fontId="79" fillId="22" borderId="43" xfId="26" applyFont="1" applyFill="1" applyBorder="1" applyAlignment="1">
      <alignment vertical="top" wrapText="1"/>
    </xf>
    <xf numFmtId="0" fontId="78" fillId="22" borderId="0" xfId="26" applyFont="1" applyFill="1" applyAlignment="1">
      <alignment vertical="top" wrapText="1"/>
    </xf>
    <xf numFmtId="0" fontId="78" fillId="22" borderId="44" xfId="26" applyFont="1" applyFill="1" applyBorder="1" applyAlignment="1">
      <alignment vertical="top" wrapText="1"/>
    </xf>
    <xf numFmtId="0" fontId="78" fillId="22" borderId="44" xfId="26" applyFont="1" applyFill="1" applyBorder="1" applyAlignment="1">
      <alignment vertical="top"/>
    </xf>
    <xf numFmtId="0" fontId="79" fillId="22" borderId="45" xfId="26" applyFont="1" applyFill="1" applyBorder="1" applyAlignment="1">
      <alignment vertical="top" wrapText="1"/>
    </xf>
    <xf numFmtId="0" fontId="90" fillId="23" borderId="23" xfId="26" applyFont="1" applyFill="1" applyBorder="1" applyAlignment="1">
      <alignment horizontal="left" vertical="top" wrapText="1"/>
    </xf>
    <xf numFmtId="0" fontId="90" fillId="23" borderId="24" xfId="26" applyFont="1" applyFill="1" applyBorder="1" applyAlignment="1">
      <alignment vertical="top" wrapText="1"/>
    </xf>
    <xf numFmtId="0" fontId="0" fillId="23" borderId="24" xfId="0" applyFill="1" applyBorder="1" applyAlignment="1">
      <alignment vertical="top" wrapText="1"/>
    </xf>
    <xf numFmtId="0" fontId="0" fillId="23" borderId="13" xfId="0" applyFill="1" applyBorder="1" applyAlignment="1">
      <alignment vertical="top" wrapText="1"/>
    </xf>
    <xf numFmtId="0" fontId="82" fillId="23" borderId="14" xfId="26" applyFont="1" applyFill="1" applyBorder="1" applyAlignment="1">
      <alignment horizontal="left" vertical="top" wrapText="1"/>
    </xf>
    <xf numFmtId="0" fontId="82" fillId="23" borderId="20" xfId="26" applyFont="1" applyFill="1" applyBorder="1" applyAlignment="1">
      <alignment vertical="top" wrapText="1"/>
    </xf>
    <xf numFmtId="0" fontId="82" fillId="23" borderId="20" xfId="26" applyFont="1" applyFill="1" applyBorder="1" applyAlignment="1">
      <alignment vertical="top"/>
    </xf>
    <xf numFmtId="0" fontId="82" fillId="23" borderId="15" xfId="26" applyFont="1" applyFill="1" applyBorder="1" applyAlignment="1">
      <alignment vertical="top" wrapText="1"/>
    </xf>
    <xf numFmtId="0" fontId="90" fillId="23" borderId="14" xfId="26" applyFont="1" applyFill="1" applyBorder="1" applyAlignment="1">
      <alignment horizontal="left" vertical="top"/>
    </xf>
    <xf numFmtId="0" fontId="90" fillId="23" borderId="20" xfId="26" applyFont="1" applyFill="1" applyBorder="1" applyAlignment="1">
      <alignment vertical="top" wrapText="1"/>
    </xf>
    <xf numFmtId="0" fontId="45" fillId="23" borderId="20" xfId="0" applyFont="1" applyFill="1" applyBorder="1" applyAlignment="1">
      <alignment vertical="top" wrapText="1"/>
    </xf>
    <xf numFmtId="0" fontId="45" fillId="23" borderId="15" xfId="0" applyFont="1" applyFill="1" applyBorder="1" applyAlignment="1">
      <alignment vertical="top" wrapText="1"/>
    </xf>
    <xf numFmtId="0" fontId="80" fillId="23" borderId="20" xfId="26" applyFont="1" applyFill="1" applyBorder="1" applyAlignment="1">
      <alignment vertical="top"/>
    </xf>
    <xf numFmtId="0" fontId="80" fillId="23" borderId="15" xfId="26" applyFont="1" applyFill="1" applyBorder="1" applyAlignment="1">
      <alignment vertical="top" wrapText="1"/>
    </xf>
    <xf numFmtId="0" fontId="82" fillId="23" borderId="23" xfId="26" applyFont="1" applyFill="1" applyBorder="1" applyAlignment="1">
      <alignment horizontal="left" vertical="top"/>
    </xf>
    <xf numFmtId="0" fontId="82" fillId="23" borderId="24" xfId="26" applyFont="1" applyFill="1" applyBorder="1" applyAlignment="1">
      <alignment vertical="top" wrapText="1"/>
    </xf>
    <xf numFmtId="0" fontId="78" fillId="23" borderId="24" xfId="26" applyFont="1" applyFill="1" applyBorder="1" applyAlignment="1">
      <alignment vertical="top"/>
    </xf>
    <xf numFmtId="0" fontId="79" fillId="23" borderId="13" xfId="26" applyFont="1" applyFill="1" applyBorder="1" applyAlignment="1">
      <alignment vertical="top" wrapText="1"/>
    </xf>
    <xf numFmtId="0" fontId="90" fillId="23" borderId="23" xfId="26" applyFont="1" applyFill="1" applyBorder="1" applyAlignment="1">
      <alignment horizontal="left" vertical="top"/>
    </xf>
    <xf numFmtId="0" fontId="80" fillId="23" borderId="24" xfId="26" applyFont="1" applyFill="1" applyBorder="1" applyAlignment="1">
      <alignment vertical="top"/>
    </xf>
    <xf numFmtId="0" fontId="80" fillId="23" borderId="13" xfId="26" applyFont="1" applyFill="1" applyBorder="1" applyAlignment="1">
      <alignment vertical="top" wrapText="1"/>
    </xf>
    <xf numFmtId="0" fontId="82" fillId="23" borderId="14" xfId="26" applyFont="1" applyFill="1" applyBorder="1" applyAlignment="1">
      <alignment horizontal="left" vertical="top"/>
    </xf>
    <xf numFmtId="0" fontId="0" fillId="23" borderId="20" xfId="0" applyFill="1" applyBorder="1" applyAlignment="1">
      <alignment vertical="top" wrapText="1"/>
    </xf>
    <xf numFmtId="0" fontId="0" fillId="23" borderId="15" xfId="0" applyFill="1" applyBorder="1" applyAlignment="1">
      <alignment vertical="top" wrapText="1"/>
    </xf>
    <xf numFmtId="0" fontId="45" fillId="23" borderId="24" xfId="0" applyFont="1" applyFill="1" applyBorder="1" applyAlignment="1">
      <alignment vertical="top" wrapText="1"/>
    </xf>
    <xf numFmtId="0" fontId="45" fillId="23" borderId="13" xfId="0" applyFont="1" applyFill="1" applyBorder="1" applyAlignment="1">
      <alignment vertical="top" wrapText="1"/>
    </xf>
    <xf numFmtId="0" fontId="82" fillId="23" borderId="46" xfId="26" applyFont="1" applyFill="1" applyBorder="1" applyAlignment="1">
      <alignment horizontal="left" vertical="top"/>
    </xf>
    <xf numFmtId="0" fontId="82" fillId="23" borderId="47" xfId="26" applyFont="1" applyFill="1" applyBorder="1" applyAlignment="1">
      <alignment vertical="top" wrapText="1"/>
    </xf>
    <xf numFmtId="0" fontId="78" fillId="23" borderId="47" xfId="26" applyFont="1" applyFill="1" applyBorder="1" applyAlignment="1">
      <alignment vertical="top"/>
    </xf>
    <xf numFmtId="0" fontId="79" fillId="23" borderId="48" xfId="26" applyFont="1" applyFill="1" applyBorder="1" applyAlignment="1">
      <alignment vertical="top" wrapText="1"/>
    </xf>
    <xf numFmtId="0" fontId="82" fillId="22" borderId="0" xfId="26" applyFont="1" applyFill="1" applyAlignment="1">
      <alignment horizontal="center" vertical="top" wrapText="1"/>
    </xf>
    <xf numFmtId="0" fontId="82" fillId="22" borderId="0" xfId="26" applyFont="1" applyFill="1" applyAlignment="1">
      <alignment horizontal="right" vertical="top" wrapText="1"/>
    </xf>
    <xf numFmtId="0" fontId="110" fillId="22" borderId="0" xfId="5" applyFont="1" applyFill="1" applyAlignment="1">
      <alignment horizontal="left" vertical="top"/>
    </xf>
    <xf numFmtId="0" fontId="82" fillId="22" borderId="20" xfId="26" applyFont="1" applyFill="1" applyBorder="1" applyAlignment="1">
      <alignment horizontal="center" vertical="top"/>
    </xf>
    <xf numFmtId="0" fontId="94" fillId="22" borderId="24" xfId="26" applyFont="1" applyFill="1" applyBorder="1" applyAlignment="1">
      <alignment horizontal="left" vertical="top" wrapText="1"/>
    </xf>
    <xf numFmtId="0" fontId="94" fillId="22" borderId="13" xfId="26" applyFont="1" applyFill="1" applyBorder="1" applyAlignment="1">
      <alignment horizontal="left" vertical="top" wrapText="1"/>
    </xf>
    <xf numFmtId="0" fontId="82" fillId="24" borderId="24" xfId="26" applyFont="1" applyFill="1" applyBorder="1" applyAlignment="1">
      <alignment vertical="top" wrapText="1"/>
    </xf>
    <xf numFmtId="0" fontId="78" fillId="24" borderId="24" xfId="26" applyFont="1" applyFill="1" applyBorder="1" applyAlignment="1">
      <alignment vertical="top" wrapText="1"/>
    </xf>
    <xf numFmtId="0" fontId="82" fillId="16" borderId="0" xfId="26" applyFont="1" applyFill="1" applyAlignment="1">
      <alignment vertical="top" wrapText="1"/>
    </xf>
    <xf numFmtId="0" fontId="78" fillId="16" borderId="0" xfId="26" applyFont="1" applyFill="1" applyAlignment="1">
      <alignment vertical="top"/>
    </xf>
    <xf numFmtId="0" fontId="79" fillId="16" borderId="0" xfId="26" applyFont="1" applyFill="1" applyAlignment="1">
      <alignment vertical="top" wrapText="1"/>
    </xf>
    <xf numFmtId="0" fontId="82" fillId="16" borderId="21" xfId="26" applyFont="1" applyFill="1" applyBorder="1" applyAlignment="1">
      <alignment horizontal="left" vertical="top" wrapText="1"/>
    </xf>
    <xf numFmtId="0" fontId="82" fillId="16" borderId="21" xfId="26" applyFont="1" applyFill="1" applyBorder="1" applyAlignment="1">
      <alignment vertical="top" wrapText="1"/>
    </xf>
    <xf numFmtId="0" fontId="82" fillId="16" borderId="21" xfId="26" applyFont="1" applyFill="1" applyBorder="1" applyAlignment="1">
      <alignment vertical="top"/>
    </xf>
    <xf numFmtId="0" fontId="82" fillId="25" borderId="14" xfId="26" applyFont="1" applyFill="1" applyBorder="1" applyAlignment="1">
      <alignment horizontal="left" vertical="top" wrapText="1"/>
    </xf>
    <xf numFmtId="0" fontId="82" fillId="25" borderId="20" xfId="26" applyFont="1" applyFill="1" applyBorder="1" applyAlignment="1">
      <alignment vertical="top" wrapText="1"/>
    </xf>
    <xf numFmtId="0" fontId="82" fillId="25" borderId="20" xfId="26" applyFont="1" applyFill="1" applyBorder="1" applyAlignment="1">
      <alignment vertical="top"/>
    </xf>
    <xf numFmtId="0" fontId="82" fillId="25" borderId="15" xfId="26" applyFont="1" applyFill="1" applyBorder="1" applyAlignment="1">
      <alignment vertical="top" wrapText="1"/>
    </xf>
    <xf numFmtId="0" fontId="82" fillId="16" borderId="14" xfId="26" applyFont="1" applyFill="1" applyBorder="1" applyAlignment="1">
      <alignment horizontal="left" vertical="top" wrapText="1"/>
    </xf>
    <xf numFmtId="0" fontId="90" fillId="16" borderId="20" xfId="26" applyFont="1" applyFill="1" applyBorder="1" applyAlignment="1">
      <alignment vertical="top" wrapText="1"/>
    </xf>
    <xf numFmtId="0" fontId="82" fillId="16" borderId="20" xfId="26" applyFont="1" applyFill="1" applyBorder="1" applyAlignment="1">
      <alignment vertical="top"/>
    </xf>
    <xf numFmtId="0" fontId="82" fillId="16" borderId="15" xfId="26" applyFont="1" applyFill="1" applyBorder="1" applyAlignment="1">
      <alignment vertical="top" wrapText="1"/>
    </xf>
    <xf numFmtId="0" fontId="82" fillId="16" borderId="23" xfId="26" applyFont="1" applyFill="1" applyBorder="1" applyAlignment="1">
      <alignment horizontal="left" vertical="top"/>
    </xf>
    <xf numFmtId="0" fontId="82" fillId="16" borderId="24" xfId="26" applyFont="1" applyFill="1" applyBorder="1" applyAlignment="1">
      <alignment vertical="top" wrapText="1"/>
    </xf>
    <xf numFmtId="0" fontId="0" fillId="16" borderId="24" xfId="0" applyFill="1" applyBorder="1" applyAlignment="1">
      <alignment vertical="top"/>
    </xf>
    <xf numFmtId="0" fontId="0" fillId="16" borderId="13" xfId="0" applyFill="1" applyBorder="1" applyAlignment="1">
      <alignment vertical="top"/>
    </xf>
    <xf numFmtId="0" fontId="82" fillId="16" borderId="22" xfId="26" applyFont="1" applyFill="1" applyBorder="1" applyAlignment="1">
      <alignment horizontal="left" vertical="top"/>
    </xf>
    <xf numFmtId="0" fontId="82" fillId="16" borderId="12" xfId="26" applyFont="1" applyFill="1" applyBorder="1" applyAlignment="1">
      <alignment horizontal="left" vertical="top"/>
    </xf>
    <xf numFmtId="0" fontId="0" fillId="16" borderId="24" xfId="0" applyFill="1" applyBorder="1" applyAlignment="1">
      <alignment vertical="top" wrapText="1"/>
    </xf>
    <xf numFmtId="0" fontId="0" fillId="16" borderId="13" xfId="0" applyFill="1" applyBorder="1" applyAlignment="1">
      <alignment vertical="top" wrapText="1"/>
    </xf>
    <xf numFmtId="0" fontId="78" fillId="16" borderId="24" xfId="26" applyFont="1" applyFill="1" applyBorder="1" applyAlignment="1">
      <alignment vertical="top" wrapText="1"/>
    </xf>
    <xf numFmtId="0" fontId="82" fillId="16" borderId="14" xfId="26" applyFont="1" applyFill="1" applyBorder="1" applyAlignment="1">
      <alignment horizontal="left" vertical="top"/>
    </xf>
    <xf numFmtId="0" fontId="82" fillId="16" borderId="20" xfId="26" applyFont="1" applyFill="1" applyBorder="1" applyAlignment="1">
      <alignment vertical="top" wrapText="1"/>
    </xf>
    <xf numFmtId="0" fontId="0" fillId="16" borderId="20" xfId="0" applyFill="1" applyBorder="1" applyAlignment="1">
      <alignment vertical="top" wrapText="1"/>
    </xf>
    <xf numFmtId="0" fontId="0" fillId="16" borderId="15" xfId="0" applyFill="1" applyBorder="1" applyAlignment="1">
      <alignment vertical="top" wrapText="1"/>
    </xf>
    <xf numFmtId="0" fontId="90" fillId="16" borderId="23" xfId="26" applyFont="1" applyFill="1" applyBorder="1" applyAlignment="1">
      <alignment horizontal="left" vertical="top" wrapText="1"/>
    </xf>
    <xf numFmtId="0" fontId="90" fillId="16" borderId="24" xfId="26" applyFont="1" applyFill="1" applyBorder="1" applyAlignment="1">
      <alignment vertical="top" wrapText="1"/>
    </xf>
    <xf numFmtId="0" fontId="78" fillId="16" borderId="20" xfId="26" applyFont="1" applyFill="1" applyBorder="1" applyAlignment="1">
      <alignment vertical="top" wrapText="1"/>
    </xf>
    <xf numFmtId="0" fontId="90" fillId="16" borderId="14" xfId="26" applyFont="1" applyFill="1" applyBorder="1" applyAlignment="1">
      <alignment horizontal="left" vertical="top"/>
    </xf>
    <xf numFmtId="0" fontId="45" fillId="16" borderId="20" xfId="0" applyFont="1" applyFill="1" applyBorder="1" applyAlignment="1">
      <alignment vertical="top" wrapText="1"/>
    </xf>
    <xf numFmtId="0" fontId="45" fillId="16" borderId="15" xfId="0" applyFont="1" applyFill="1" applyBorder="1" applyAlignment="1">
      <alignment vertical="top" wrapText="1"/>
    </xf>
    <xf numFmtId="0" fontId="78" fillId="16" borderId="20" xfId="26" applyFont="1" applyFill="1" applyBorder="1" applyAlignment="1">
      <alignment vertical="top"/>
    </xf>
    <xf numFmtId="0" fontId="79" fillId="16" borderId="15" xfId="26" applyFont="1" applyFill="1" applyBorder="1" applyAlignment="1">
      <alignment vertical="top" wrapText="1"/>
    </xf>
    <xf numFmtId="0" fontId="80" fillId="16" borderId="20" xfId="26" applyFont="1" applyFill="1" applyBorder="1" applyAlignment="1">
      <alignment vertical="top"/>
    </xf>
    <xf numFmtId="0" fontId="80" fillId="16" borderId="15" xfId="26" applyFont="1" applyFill="1" applyBorder="1" applyAlignment="1">
      <alignment vertical="top" wrapText="1"/>
    </xf>
    <xf numFmtId="0" fontId="78" fillId="16" borderId="24" xfId="26" applyFont="1" applyFill="1" applyBorder="1" applyAlignment="1">
      <alignment vertical="top"/>
    </xf>
    <xf numFmtId="0" fontId="79" fillId="16" borderId="13" xfId="26" applyFont="1" applyFill="1" applyBorder="1" applyAlignment="1">
      <alignment vertical="top" wrapText="1"/>
    </xf>
    <xf numFmtId="0" fontId="90" fillId="16" borderId="23" xfId="26" applyFont="1" applyFill="1" applyBorder="1" applyAlignment="1">
      <alignment horizontal="left" vertical="top"/>
    </xf>
    <xf numFmtId="0" fontId="80" fillId="16" borderId="24" xfId="26" applyFont="1" applyFill="1" applyBorder="1" applyAlignment="1">
      <alignment vertical="top"/>
    </xf>
    <xf numFmtId="0" fontId="80" fillId="16" borderId="13" xfId="26" applyFont="1" applyFill="1" applyBorder="1" applyAlignment="1">
      <alignment vertical="top" wrapText="1"/>
    </xf>
    <xf numFmtId="0" fontId="82" fillId="25" borderId="23" xfId="26" applyFont="1" applyFill="1" applyBorder="1" applyAlignment="1">
      <alignment horizontal="left" vertical="top"/>
    </xf>
    <xf numFmtId="0" fontId="90" fillId="25" borderId="24" xfId="26" applyFont="1" applyFill="1" applyBorder="1" applyAlignment="1">
      <alignment vertical="top" wrapText="1"/>
    </xf>
    <xf numFmtId="0" fontId="78" fillId="25" borderId="24" xfId="26" applyFont="1" applyFill="1" applyBorder="1" applyAlignment="1">
      <alignment vertical="top"/>
    </xf>
    <xf numFmtId="0" fontId="79" fillId="25" borderId="13" xfId="26" applyFont="1" applyFill="1" applyBorder="1" applyAlignment="1">
      <alignment vertical="top" wrapText="1"/>
    </xf>
    <xf numFmtId="0" fontId="45" fillId="16" borderId="24" xfId="0" applyFont="1" applyFill="1" applyBorder="1" applyAlignment="1">
      <alignment vertical="top" wrapText="1"/>
    </xf>
    <xf numFmtId="0" fontId="45" fillId="16" borderId="13" xfId="0" applyFont="1" applyFill="1" applyBorder="1" applyAlignment="1">
      <alignment vertical="top" wrapText="1"/>
    </xf>
    <xf numFmtId="0" fontId="82" fillId="16" borderId="46" xfId="26" applyFont="1" applyFill="1" applyBorder="1" applyAlignment="1">
      <alignment horizontal="left" vertical="top"/>
    </xf>
    <xf numFmtId="0" fontId="82" fillId="16" borderId="47" xfId="26" applyFont="1" applyFill="1" applyBorder="1" applyAlignment="1">
      <alignment vertical="top" wrapText="1"/>
    </xf>
    <xf numFmtId="0" fontId="78" fillId="16" borderId="47" xfId="26" applyFont="1" applyFill="1" applyBorder="1" applyAlignment="1">
      <alignment vertical="top"/>
    </xf>
    <xf numFmtId="0" fontId="79" fillId="16" borderId="48" xfId="26" applyFont="1" applyFill="1" applyBorder="1" applyAlignment="1">
      <alignment vertical="top" wrapText="1"/>
    </xf>
    <xf numFmtId="0" fontId="82" fillId="16" borderId="41" xfId="26" applyFont="1" applyFill="1" applyBorder="1" applyAlignment="1">
      <alignment horizontal="left" vertical="top"/>
    </xf>
    <xf numFmtId="0" fontId="79" fillId="16" borderId="43" xfId="26" applyFont="1" applyFill="1" applyBorder="1" applyAlignment="1">
      <alignment vertical="top" wrapText="1"/>
    </xf>
    <xf numFmtId="0" fontId="78" fillId="16" borderId="0" xfId="26" applyFont="1" applyFill="1" applyAlignment="1">
      <alignment vertical="top" wrapText="1"/>
    </xf>
    <xf numFmtId="0" fontId="82" fillId="16" borderId="42" xfId="26" applyFont="1" applyFill="1" applyBorder="1" applyAlignment="1">
      <alignment horizontal="left" vertical="top"/>
    </xf>
    <xf numFmtId="0" fontId="78" fillId="16" borderId="44" xfId="26" applyFont="1" applyFill="1" applyBorder="1" applyAlignment="1">
      <alignment vertical="top" wrapText="1"/>
    </xf>
    <xf numFmtId="0" fontId="78" fillId="16" borderId="44" xfId="26" applyFont="1" applyFill="1" applyBorder="1" applyAlignment="1">
      <alignment vertical="top"/>
    </xf>
    <xf numFmtId="0" fontId="79" fillId="16" borderId="45" xfId="26" applyFont="1" applyFill="1" applyBorder="1" applyAlignment="1">
      <alignment vertical="top" wrapText="1"/>
    </xf>
    <xf numFmtId="0" fontId="94" fillId="16" borderId="23" xfId="26" applyFont="1" applyFill="1" applyBorder="1" applyAlignment="1">
      <alignment horizontal="left" vertical="top" wrapText="1"/>
    </xf>
    <xf numFmtId="0" fontId="94" fillId="16" borderId="24" xfId="26" applyFont="1" applyFill="1" applyBorder="1" applyAlignment="1">
      <alignment vertical="top" wrapText="1"/>
    </xf>
    <xf numFmtId="0" fontId="111" fillId="16" borderId="24" xfId="0" applyFont="1" applyFill="1" applyBorder="1" applyAlignment="1">
      <alignment vertical="top" wrapText="1"/>
    </xf>
    <xf numFmtId="0" fontId="111" fillId="16" borderId="13" xfId="0" applyFont="1" applyFill="1" applyBorder="1" applyAlignment="1">
      <alignment vertical="top" wrapText="1"/>
    </xf>
    <xf numFmtId="0" fontId="82" fillId="16" borderId="14" xfId="26" quotePrefix="1" applyFont="1" applyFill="1" applyBorder="1" applyAlignment="1">
      <alignment horizontal="left" vertical="top"/>
    </xf>
    <xf numFmtId="0" fontId="94" fillId="16" borderId="20" xfId="26" applyFont="1" applyFill="1" applyBorder="1" applyAlignment="1">
      <alignment vertical="top" wrapText="1"/>
    </xf>
    <xf numFmtId="0" fontId="78" fillId="26" borderId="21" xfId="26" applyFont="1" applyFill="1" applyBorder="1" applyAlignment="1">
      <alignment vertical="top"/>
    </xf>
    <xf numFmtId="0" fontId="79" fillId="26" borderId="21" xfId="26" applyFont="1" applyFill="1" applyBorder="1" applyAlignment="1">
      <alignment vertical="top" wrapText="1"/>
    </xf>
    <xf numFmtId="0" fontId="78" fillId="26" borderId="12" xfId="26" applyFont="1" applyFill="1" applyBorder="1" applyAlignment="1">
      <alignment vertical="top"/>
    </xf>
    <xf numFmtId="0" fontId="79" fillId="26" borderId="12" xfId="26" applyFont="1" applyFill="1" applyBorder="1" applyAlignment="1">
      <alignment vertical="top" wrapText="1"/>
    </xf>
    <xf numFmtId="0" fontId="3" fillId="16" borderId="20" xfId="0" applyFont="1" applyFill="1" applyBorder="1" applyAlignment="1">
      <alignment vertical="top" wrapText="1"/>
    </xf>
    <xf numFmtId="0" fontId="3" fillId="16" borderId="15" xfId="0" applyFont="1" applyFill="1" applyBorder="1" applyAlignment="1">
      <alignment vertical="top" wrapText="1"/>
    </xf>
    <xf numFmtId="0" fontId="78" fillId="24" borderId="12" xfId="26" applyFont="1" applyFill="1" applyBorder="1" applyAlignment="1">
      <alignment vertical="top" wrapText="1"/>
    </xf>
    <xf numFmtId="0" fontId="82" fillId="23" borderId="0" xfId="26" applyFont="1" applyFill="1" applyAlignment="1">
      <alignment horizontal="left" vertical="top"/>
    </xf>
    <xf numFmtId="0" fontId="78" fillId="23" borderId="0" xfId="26" applyFont="1" applyFill="1" applyAlignment="1">
      <alignment vertical="top" wrapText="1"/>
    </xf>
    <xf numFmtId="0" fontId="78" fillId="23" borderId="0" xfId="26" applyFont="1" applyFill="1" applyAlignment="1">
      <alignment vertical="top"/>
    </xf>
    <xf numFmtId="0" fontId="79" fillId="23" borderId="0" xfId="26" applyFont="1" applyFill="1" applyAlignment="1">
      <alignment vertical="top" wrapText="1"/>
    </xf>
    <xf numFmtId="0" fontId="78" fillId="23" borderId="0" xfId="26" applyFont="1" applyFill="1"/>
    <xf numFmtId="0" fontId="80" fillId="23" borderId="0" xfId="26" applyFont="1" applyFill="1"/>
    <xf numFmtId="0" fontId="82" fillId="22" borderId="0" xfId="26" applyFont="1" applyFill="1" applyAlignment="1">
      <alignment horizontal="center" vertical="top"/>
    </xf>
    <xf numFmtId="0" fontId="94" fillId="22" borderId="0" xfId="26" applyFont="1" applyFill="1" applyAlignment="1">
      <alignment horizontal="left" vertical="top" wrapText="1"/>
    </xf>
    <xf numFmtId="0" fontId="78" fillId="16" borderId="19" xfId="26" applyFont="1" applyFill="1" applyBorder="1"/>
    <xf numFmtId="0" fontId="35" fillId="27" borderId="23" xfId="0" applyFont="1" applyFill="1" applyBorder="1"/>
    <xf numFmtId="0" fontId="35" fillId="27" borderId="24" xfId="0" applyFont="1" applyFill="1" applyBorder="1" applyAlignment="1">
      <alignment wrapText="1"/>
    </xf>
    <xf numFmtId="0" fontId="48" fillId="27" borderId="13" xfId="0" applyFont="1" applyFill="1" applyBorder="1" applyAlignment="1">
      <alignment wrapText="1"/>
    </xf>
    <xf numFmtId="0" fontId="78" fillId="22" borderId="0" xfId="26" applyFont="1" applyFill="1"/>
    <xf numFmtId="0" fontId="82" fillId="22" borderId="0" xfId="26" applyFont="1" applyFill="1" applyAlignment="1">
      <alignment horizontal="left" vertical="top"/>
    </xf>
    <xf numFmtId="0" fontId="79" fillId="22" borderId="0" xfId="26" applyFont="1" applyFill="1" applyAlignment="1">
      <alignment vertical="top" wrapText="1"/>
    </xf>
    <xf numFmtId="0" fontId="112" fillId="23" borderId="0" xfId="26" applyFont="1" applyFill="1" applyAlignment="1">
      <alignment vertical="top" wrapText="1"/>
    </xf>
    <xf numFmtId="0" fontId="78" fillId="22" borderId="12" xfId="26" applyFont="1" applyFill="1" applyBorder="1" applyAlignment="1">
      <alignment vertical="top"/>
    </xf>
    <xf numFmtId="0" fontId="79" fillId="22" borderId="12" xfId="26" applyFont="1" applyFill="1" applyBorder="1" applyAlignment="1">
      <alignment vertical="top" wrapText="1"/>
    </xf>
    <xf numFmtId="0" fontId="84" fillId="28" borderId="12" xfId="15" applyFont="1" applyFill="1" applyBorder="1" applyAlignment="1">
      <alignment horizontal="left" vertical="top" wrapText="1"/>
    </xf>
    <xf numFmtId="0" fontId="84" fillId="0" borderId="0" xfId="15" applyFont="1" applyAlignment="1">
      <alignment horizontal="left" vertical="top" wrapText="1"/>
    </xf>
    <xf numFmtId="0" fontId="84" fillId="0" borderId="12" xfId="15" applyFont="1" applyBorder="1" applyAlignment="1">
      <alignment horizontal="left" vertical="top" wrapText="1"/>
    </xf>
    <xf numFmtId="0" fontId="79" fillId="0" borderId="23" xfId="15" applyFont="1" applyBorder="1" applyAlignment="1">
      <alignment horizontal="left" vertical="top" wrapText="1"/>
    </xf>
    <xf numFmtId="0" fontId="79" fillId="0" borderId="0" xfId="15" applyFont="1" applyAlignment="1">
      <alignment horizontal="left" vertical="top" wrapText="1"/>
    </xf>
    <xf numFmtId="0" fontId="1" fillId="0" borderId="0" xfId="19"/>
    <xf numFmtId="0" fontId="79" fillId="0" borderId="0" xfId="19" applyFont="1" applyAlignment="1">
      <alignment horizontal="left" vertical="top"/>
    </xf>
    <xf numFmtId="0" fontId="84" fillId="0" borderId="0" xfId="19" applyFont="1" applyAlignment="1">
      <alignment horizontal="left" vertical="top"/>
    </xf>
    <xf numFmtId="0" fontId="79" fillId="0" borderId="0" xfId="19" applyFont="1" applyAlignment="1">
      <alignment horizontal="left" vertical="top" wrapText="1"/>
    </xf>
    <xf numFmtId="0" fontId="90" fillId="0" borderId="0" xfId="19" applyFont="1" applyAlignment="1">
      <alignment horizontal="left" vertical="top" wrapText="1"/>
    </xf>
    <xf numFmtId="0" fontId="86" fillId="0" borderId="0" xfId="19" applyFont="1" applyAlignment="1">
      <alignment horizontal="left" vertical="top" wrapText="1"/>
    </xf>
    <xf numFmtId="0" fontId="79" fillId="0" borderId="24" xfId="15" applyFont="1" applyBorder="1" applyAlignment="1">
      <alignment horizontal="left" vertical="top" wrapText="1"/>
    </xf>
    <xf numFmtId="0" fontId="36" fillId="0" borderId="23" xfId="15" applyFont="1" applyBorder="1" applyAlignment="1">
      <alignment horizontal="left" vertical="top" wrapText="1"/>
    </xf>
    <xf numFmtId="2" fontId="84" fillId="28" borderId="12" xfId="15" applyNumberFormat="1" applyFont="1" applyFill="1" applyBorder="1" applyAlignment="1">
      <alignment horizontal="left" vertical="top" wrapText="1"/>
    </xf>
    <xf numFmtId="0" fontId="79" fillId="12" borderId="0" xfId="15" applyFont="1" applyFill="1" applyAlignment="1">
      <alignment horizontal="left" vertical="top" wrapText="1"/>
    </xf>
    <xf numFmtId="0" fontId="105" fillId="0" borderId="0" xfId="0" applyFont="1" applyAlignment="1">
      <alignment vertical="top" wrapText="1"/>
    </xf>
    <xf numFmtId="0" fontId="74" fillId="0" borderId="0" xfId="5" applyFill="1" applyBorder="1" applyAlignment="1" applyProtection="1">
      <alignment vertical="top" wrapText="1"/>
    </xf>
    <xf numFmtId="0" fontId="82" fillId="15" borderId="23" xfId="0" applyFont="1" applyFill="1" applyBorder="1" applyAlignment="1">
      <alignment vertical="top" wrapText="1"/>
    </xf>
    <xf numFmtId="0" fontId="82" fillId="15" borderId="24" xfId="0" applyFont="1" applyFill="1" applyBorder="1" applyAlignment="1">
      <alignment vertical="top" wrapText="1"/>
    </xf>
    <xf numFmtId="0" fontId="19" fillId="0" borderId="49" xfId="0" applyFont="1" applyBorder="1" applyAlignment="1">
      <alignment vertical="top" wrapText="1"/>
    </xf>
    <xf numFmtId="14" fontId="41" fillId="0" borderId="0" xfId="0" applyNumberFormat="1" applyFont="1" applyAlignment="1">
      <alignment vertical="top"/>
    </xf>
    <xf numFmtId="0" fontId="19" fillId="0" borderId="50" xfId="0" applyFont="1" applyBorder="1" applyAlignment="1">
      <alignment vertical="top" wrapText="1"/>
    </xf>
    <xf numFmtId="164" fontId="78" fillId="0" borderId="12" xfId="0" applyNumberFormat="1" applyFont="1" applyBorder="1" applyAlignment="1">
      <alignment vertical="top" wrapText="1"/>
    </xf>
    <xf numFmtId="0" fontId="19" fillId="0" borderId="51" xfId="0" applyFont="1" applyBorder="1" applyAlignment="1">
      <alignment vertical="top" wrapText="1"/>
    </xf>
    <xf numFmtId="0" fontId="49" fillId="0" borderId="50" xfId="0" applyFont="1" applyBorder="1" applyAlignment="1">
      <alignment vertical="top" wrapText="1"/>
    </xf>
    <xf numFmtId="14" fontId="49" fillId="0" borderId="51" xfId="0" applyNumberFormat="1" applyFont="1" applyBorder="1" applyAlignment="1">
      <alignment vertical="top" wrapText="1"/>
    </xf>
    <xf numFmtId="0" fontId="49" fillId="0" borderId="51" xfId="0" applyFont="1" applyBorder="1" applyAlignment="1">
      <alignment vertical="top" wrapText="1"/>
    </xf>
    <xf numFmtId="0" fontId="113" fillId="0" borderId="51" xfId="0" applyFont="1" applyBorder="1" applyAlignment="1">
      <alignment vertical="top" wrapText="1"/>
    </xf>
    <xf numFmtId="14" fontId="113" fillId="0" borderId="51" xfId="0" applyNumberFormat="1" applyFont="1" applyBorder="1" applyAlignment="1">
      <alignment vertical="top" wrapText="1"/>
    </xf>
    <xf numFmtId="0" fontId="113" fillId="0" borderId="49" xfId="0" applyFont="1" applyBorder="1" applyAlignment="1">
      <alignment vertical="top" wrapText="1"/>
    </xf>
    <xf numFmtId="14" fontId="113" fillId="0" borderId="49" xfId="0" applyNumberFormat="1" applyFont="1" applyBorder="1" applyAlignment="1">
      <alignment vertical="top" wrapText="1"/>
    </xf>
    <xf numFmtId="0" fontId="114" fillId="0" borderId="51" xfId="0" applyFont="1" applyBorder="1" applyAlignment="1">
      <alignment vertical="top" wrapText="1"/>
    </xf>
    <xf numFmtId="14" fontId="115" fillId="0" borderId="51" xfId="0" applyNumberFormat="1" applyFont="1" applyBorder="1" applyAlignment="1">
      <alignment vertical="top" wrapText="1"/>
    </xf>
    <xf numFmtId="0" fontId="83" fillId="0" borderId="12" xfId="0" applyFont="1" applyBorder="1" applyAlignment="1">
      <alignment vertical="top" wrapText="1"/>
    </xf>
    <xf numFmtId="0" fontId="114" fillId="0" borderId="49" xfId="0" applyFont="1" applyBorder="1" applyAlignment="1">
      <alignment vertical="top" wrapText="1"/>
    </xf>
    <xf numFmtId="2" fontId="78" fillId="0" borderId="12" xfId="0" applyNumberFormat="1" applyFont="1" applyBorder="1" applyAlignment="1">
      <alignment vertical="top" wrapText="1"/>
    </xf>
    <xf numFmtId="14" fontId="19" fillId="0" borderId="49" xfId="0" applyNumberFormat="1" applyFont="1" applyBorder="1" applyAlignment="1">
      <alignment vertical="top" wrapText="1"/>
    </xf>
    <xf numFmtId="0" fontId="49" fillId="14" borderId="49" xfId="0" applyFont="1" applyFill="1" applyBorder="1" applyAlignment="1">
      <alignment vertical="top" wrapText="1"/>
    </xf>
    <xf numFmtId="14" fontId="78" fillId="0" borderId="12" xfId="0" applyNumberFormat="1" applyFont="1" applyBorder="1" applyAlignment="1">
      <alignment vertical="top" wrapText="1"/>
    </xf>
    <xf numFmtId="0" fontId="49" fillId="0" borderId="49" xfId="0" applyFont="1" applyBorder="1" applyAlignment="1">
      <alignment vertical="top" wrapText="1"/>
    </xf>
    <xf numFmtId="14" fontId="49" fillId="0" borderId="49" xfId="0" applyNumberFormat="1" applyFont="1" applyBorder="1" applyAlignment="1">
      <alignment vertical="top" wrapText="1"/>
    </xf>
    <xf numFmtId="0" fontId="78" fillId="0" borderId="49" xfId="0" applyFont="1" applyBorder="1" applyAlignment="1">
      <alignment vertical="top" wrapText="1"/>
    </xf>
    <xf numFmtId="14" fontId="78" fillId="0" borderId="49" xfId="0" applyNumberFormat="1" applyFont="1" applyBorder="1" applyAlignment="1">
      <alignment vertical="top" wrapText="1"/>
    </xf>
    <xf numFmtId="0" fontId="82" fillId="15" borderId="23" xfId="0" applyFont="1" applyFill="1" applyBorder="1" applyAlignment="1">
      <alignment vertical="top"/>
    </xf>
    <xf numFmtId="0" fontId="78" fillId="29" borderId="0" xfId="0" applyFont="1" applyFill="1" applyAlignment="1">
      <alignment vertical="top" wrapText="1"/>
    </xf>
    <xf numFmtId="0" fontId="90" fillId="15" borderId="21" xfId="0" applyFont="1" applyFill="1" applyBorder="1" applyAlignment="1">
      <alignment horizontal="left" vertical="center"/>
    </xf>
    <xf numFmtId="0" fontId="90" fillId="15" borderId="21" xfId="0" applyFont="1" applyFill="1" applyBorder="1" applyAlignment="1">
      <alignment horizontal="left" vertical="center" wrapText="1"/>
    </xf>
    <xf numFmtId="0" fontId="93" fillId="0" borderId="12" xfId="0" applyFont="1" applyBorder="1" applyAlignment="1">
      <alignment vertical="top" wrapText="1"/>
    </xf>
    <xf numFmtId="0" fontId="78" fillId="30" borderId="12" xfId="0" applyFont="1" applyFill="1" applyBorder="1" applyAlignment="1">
      <alignment vertical="top" wrapText="1"/>
    </xf>
    <xf numFmtId="0" fontId="78" fillId="31" borderId="12" xfId="0" applyFont="1" applyFill="1" applyBorder="1" applyAlignment="1">
      <alignment vertical="top" wrapText="1"/>
    </xf>
    <xf numFmtId="0" fontId="93" fillId="14" borderId="12" xfId="0" applyFont="1" applyFill="1" applyBorder="1" applyAlignment="1">
      <alignment vertical="top" wrapText="1"/>
    </xf>
    <xf numFmtId="0" fontId="78" fillId="14" borderId="12" xfId="0" applyFont="1" applyFill="1" applyBorder="1" applyAlignment="1">
      <alignment vertical="top" wrapText="1"/>
    </xf>
    <xf numFmtId="14" fontId="78" fillId="14" borderId="12" xfId="0" applyNumberFormat="1" applyFont="1" applyFill="1" applyBorder="1" applyAlignment="1">
      <alignment vertical="top" wrapText="1"/>
    </xf>
    <xf numFmtId="0" fontId="78" fillId="30" borderId="23" xfId="12" applyFont="1" applyFill="1" applyBorder="1" applyAlignment="1">
      <alignment horizontal="left" vertical="top" wrapText="1"/>
    </xf>
    <xf numFmtId="0" fontId="78" fillId="32" borderId="12" xfId="0" applyFont="1" applyFill="1" applyBorder="1" applyAlignment="1">
      <alignment vertical="top" wrapText="1"/>
    </xf>
    <xf numFmtId="2" fontId="78" fillId="32" borderId="12" xfId="0" applyNumberFormat="1" applyFont="1" applyFill="1" applyBorder="1" applyAlignment="1">
      <alignment vertical="top" wrapText="1"/>
    </xf>
    <xf numFmtId="0" fontId="83" fillId="32" borderId="12" xfId="0" applyFont="1" applyFill="1" applyBorder="1" applyAlignment="1">
      <alignment vertical="top" wrapText="1"/>
    </xf>
    <xf numFmtId="14" fontId="78" fillId="32" borderId="12" xfId="0" applyNumberFormat="1" applyFont="1" applyFill="1" applyBorder="1" applyAlignment="1">
      <alignment vertical="top" wrapText="1"/>
    </xf>
    <xf numFmtId="0" fontId="78" fillId="32" borderId="0" xfId="0" applyFont="1" applyFill="1"/>
    <xf numFmtId="0" fontId="53" fillId="0" borderId="0" xfId="0" applyFont="1"/>
    <xf numFmtId="14" fontId="78" fillId="30" borderId="12" xfId="0" applyNumberFormat="1" applyFont="1" applyFill="1" applyBorder="1" applyAlignment="1">
      <alignment vertical="top" wrapText="1"/>
    </xf>
    <xf numFmtId="14" fontId="78" fillId="14" borderId="0" xfId="0" applyNumberFormat="1" applyFont="1" applyFill="1" applyAlignment="1">
      <alignment vertical="top" wrapText="1"/>
    </xf>
    <xf numFmtId="0" fontId="80" fillId="0" borderId="12" xfId="9" applyFont="1" applyBorder="1" applyAlignment="1">
      <alignment horizontal="left" vertical="top" wrapText="1"/>
    </xf>
    <xf numFmtId="0" fontId="79" fillId="0" borderId="12" xfId="9" applyFont="1" applyBorder="1" applyAlignment="1">
      <alignment horizontal="left" vertical="top" wrapText="1"/>
    </xf>
    <xf numFmtId="0" fontId="78" fillId="16" borderId="12" xfId="26" applyFont="1" applyFill="1" applyBorder="1" applyAlignment="1">
      <alignment vertical="top" wrapText="1"/>
    </xf>
    <xf numFmtId="0" fontId="79" fillId="0" borderId="12" xfId="10" applyFont="1" applyBorder="1" applyAlignment="1">
      <alignment horizontal="left" vertical="top" wrapText="1"/>
    </xf>
    <xf numFmtId="14" fontId="78" fillId="0" borderId="0" xfId="0" applyNumberFormat="1" applyFont="1" applyAlignment="1">
      <alignment vertical="top" wrapText="1"/>
    </xf>
    <xf numFmtId="2" fontId="78" fillId="0" borderId="0" xfId="0" applyNumberFormat="1" applyFont="1" applyAlignment="1">
      <alignment vertical="top" wrapText="1"/>
    </xf>
    <xf numFmtId="0" fontId="78" fillId="17" borderId="0" xfId="0" applyFont="1" applyFill="1" applyAlignment="1">
      <alignment vertical="top" wrapText="1"/>
    </xf>
    <xf numFmtId="0" fontId="84" fillId="0" borderId="0" xfId="14" applyFont="1" applyAlignment="1">
      <alignment horizontal="left" vertical="top"/>
    </xf>
    <xf numFmtId="0" fontId="84" fillId="0" borderId="0" xfId="14" applyFont="1" applyAlignment="1">
      <alignment horizontal="left" vertical="top" wrapText="1"/>
    </xf>
    <xf numFmtId="0" fontId="116" fillId="0" borderId="0" xfId="0" applyFont="1" applyAlignment="1">
      <alignment horizontal="center" vertical="center" wrapText="1"/>
    </xf>
    <xf numFmtId="0" fontId="79" fillId="0" borderId="0" xfId="14" applyFont="1" applyAlignment="1">
      <alignment horizontal="left" vertical="top"/>
    </xf>
    <xf numFmtId="0" fontId="79" fillId="12" borderId="0" xfId="14" applyFont="1" applyFill="1" applyAlignment="1">
      <alignment horizontal="left" vertical="top"/>
    </xf>
    <xf numFmtId="0" fontId="84" fillId="0" borderId="12" xfId="0" applyFont="1" applyBorder="1" applyAlignment="1">
      <alignment horizontal="left" vertical="top" wrapText="1"/>
    </xf>
    <xf numFmtId="0" fontId="90" fillId="0" borderId="12" xfId="0" applyFont="1" applyBorder="1" applyAlignment="1">
      <alignment horizontal="left" vertical="top" wrapText="1"/>
    </xf>
    <xf numFmtId="0" fontId="86" fillId="0" borderId="12" xfId="0" applyFont="1" applyBorder="1" applyAlignment="1">
      <alignment horizontal="left" vertical="top" wrapText="1"/>
    </xf>
    <xf numFmtId="0" fontId="117" fillId="0" borderId="12" xfId="0" applyFont="1" applyBorder="1"/>
    <xf numFmtId="0" fontId="117" fillId="0" borderId="12" xfId="0" applyFont="1" applyBorder="1" applyAlignment="1">
      <alignment horizontal="left" vertical="top"/>
    </xf>
    <xf numFmtId="0" fontId="117" fillId="0" borderId="12" xfId="0" applyFont="1" applyBorder="1" applyAlignment="1">
      <alignment horizontal="left" vertical="top" wrapText="1"/>
    </xf>
    <xf numFmtId="0" fontId="84" fillId="28" borderId="12" xfId="0" applyFont="1" applyFill="1" applyBorder="1" applyAlignment="1">
      <alignment horizontal="left" vertical="top" wrapText="1"/>
    </xf>
    <xf numFmtId="0" fontId="118" fillId="28" borderId="23" xfId="0" applyFont="1" applyFill="1" applyBorder="1" applyAlignment="1">
      <alignment horizontal="left" vertical="top" wrapText="1"/>
    </xf>
    <xf numFmtId="0" fontId="86" fillId="28" borderId="23" xfId="0" applyFont="1" applyFill="1" applyBorder="1" applyAlignment="1">
      <alignment horizontal="left" vertical="top" wrapText="1"/>
    </xf>
    <xf numFmtId="0" fontId="117" fillId="0" borderId="12" xfId="6" applyFont="1" applyBorder="1" applyAlignment="1">
      <alignment horizontal="left" vertical="top" wrapText="1"/>
    </xf>
    <xf numFmtId="0" fontId="89" fillId="0" borderId="0" xfId="0" applyFont="1" applyAlignment="1">
      <alignment vertical="top" wrapText="1"/>
    </xf>
    <xf numFmtId="0" fontId="79" fillId="14" borderId="0" xfId="0" applyFont="1" applyFill="1" applyAlignment="1">
      <alignment vertical="top"/>
    </xf>
    <xf numFmtId="0" fontId="84" fillId="14" borderId="0" xfId="0" applyFont="1" applyFill="1" applyAlignment="1">
      <alignment vertical="top"/>
    </xf>
    <xf numFmtId="0" fontId="79" fillId="14" borderId="12" xfId="0" applyFont="1" applyFill="1" applyBorder="1" applyAlignment="1">
      <alignment vertical="top"/>
    </xf>
    <xf numFmtId="0" fontId="84" fillId="20" borderId="29" xfId="0" applyFont="1" applyFill="1" applyBorder="1" applyAlignment="1">
      <alignment vertical="top"/>
    </xf>
    <xf numFmtId="0" fontId="84" fillId="11" borderId="23" xfId="0" applyFont="1" applyFill="1" applyBorder="1" applyAlignment="1">
      <alignment vertical="top"/>
    </xf>
    <xf numFmtId="0" fontId="84" fillId="20" borderId="30" xfId="0" applyFont="1" applyFill="1" applyBorder="1" applyAlignment="1">
      <alignment vertical="top"/>
    </xf>
    <xf numFmtId="0" fontId="84" fillId="20" borderId="22" xfId="0" applyFont="1" applyFill="1" applyBorder="1" applyAlignment="1">
      <alignment vertical="top"/>
    </xf>
    <xf numFmtId="0" fontId="84" fillId="20" borderId="31" xfId="0" applyFont="1" applyFill="1" applyBorder="1" applyAlignment="1">
      <alignment vertical="top"/>
    </xf>
    <xf numFmtId="0" fontId="84" fillId="20" borderId="32" xfId="0" applyFont="1" applyFill="1" applyBorder="1" applyAlignment="1">
      <alignment vertical="top"/>
    </xf>
    <xf numFmtId="0" fontId="84" fillId="20" borderId="6" xfId="0" applyFont="1" applyFill="1" applyBorder="1" applyAlignment="1">
      <alignment vertical="top"/>
    </xf>
    <xf numFmtId="0" fontId="84" fillId="11" borderId="13" xfId="0" applyFont="1" applyFill="1" applyBorder="1" applyAlignment="1">
      <alignment vertical="top"/>
    </xf>
    <xf numFmtId="0" fontId="101" fillId="0" borderId="12" xfId="0" applyFont="1" applyBorder="1" applyAlignment="1">
      <alignment vertical="top"/>
    </xf>
    <xf numFmtId="0" fontId="79" fillId="33" borderId="12" xfId="13" applyFont="1" applyFill="1" applyBorder="1" applyAlignment="1">
      <alignment vertical="top" wrapText="1"/>
    </xf>
    <xf numFmtId="0" fontId="79" fillId="0" borderId="12" xfId="13" applyFont="1" applyBorder="1" applyAlignment="1">
      <alignment vertical="top" wrapText="1"/>
    </xf>
    <xf numFmtId="14" fontId="79" fillId="0" borderId="12" xfId="13" applyNumberFormat="1" applyFont="1" applyBorder="1" applyAlignment="1">
      <alignment vertical="top" wrapText="1"/>
    </xf>
    <xf numFmtId="0" fontId="79" fillId="0" borderId="12" xfId="13" applyFont="1" applyBorder="1" applyAlignment="1">
      <alignment horizontal="left" vertical="top" wrapText="1"/>
    </xf>
    <xf numFmtId="43" fontId="79" fillId="0" borderId="12" xfId="1" applyFont="1" applyFill="1" applyBorder="1" applyAlignment="1">
      <alignment horizontal="left" vertical="top" wrapText="1"/>
    </xf>
    <xf numFmtId="0" fontId="79" fillId="0" borderId="0" xfId="13" applyFont="1" applyAlignment="1">
      <alignment vertical="top" wrapText="1"/>
    </xf>
    <xf numFmtId="43" fontId="119" fillId="14" borderId="12" xfId="1" applyFont="1" applyFill="1" applyBorder="1" applyAlignment="1">
      <alignment horizontal="left" vertical="top" wrapText="1"/>
    </xf>
    <xf numFmtId="0" fontId="79" fillId="14" borderId="0" xfId="13" applyFont="1" applyFill="1" applyAlignment="1">
      <alignment vertical="top" wrapText="1"/>
    </xf>
    <xf numFmtId="0" fontId="79" fillId="34" borderId="12" xfId="13" applyFont="1" applyFill="1" applyBorder="1" applyAlignment="1">
      <alignment vertical="top" wrapText="1"/>
    </xf>
    <xf numFmtId="14" fontId="79" fillId="34" borderId="12" xfId="13" applyNumberFormat="1" applyFont="1" applyFill="1" applyBorder="1" applyAlignment="1">
      <alignment vertical="top" wrapText="1"/>
    </xf>
    <xf numFmtId="0" fontId="79" fillId="34" borderId="12" xfId="13" applyFont="1" applyFill="1" applyBorder="1" applyAlignment="1">
      <alignment horizontal="left" vertical="top" wrapText="1"/>
    </xf>
    <xf numFmtId="43" fontId="79" fillId="34" borderId="12" xfId="1" applyFont="1" applyFill="1" applyBorder="1" applyAlignment="1">
      <alignment horizontal="left" vertical="top" wrapText="1"/>
    </xf>
    <xf numFmtId="0" fontId="120" fillId="0" borderId="12" xfId="13" applyFont="1" applyBorder="1" applyAlignment="1">
      <alignment vertical="top" wrapText="1"/>
    </xf>
    <xf numFmtId="0" fontId="101" fillId="0" borderId="12" xfId="13" applyFont="1" applyBorder="1" applyAlignment="1">
      <alignment vertical="top" wrapText="1"/>
    </xf>
    <xf numFmtId="0" fontId="84" fillId="0" borderId="12" xfId="0" applyFont="1" applyBorder="1" applyAlignment="1">
      <alignment vertical="top" wrapText="1"/>
    </xf>
    <xf numFmtId="43" fontId="79" fillId="14" borderId="12" xfId="1" applyFont="1" applyFill="1" applyBorder="1" applyAlignment="1">
      <alignment horizontal="left" vertical="top"/>
    </xf>
    <xf numFmtId="14" fontId="79" fillId="0" borderId="12" xfId="13" applyNumberFormat="1" applyFont="1" applyBorder="1" applyAlignment="1">
      <alignment horizontal="left" vertical="top" wrapText="1"/>
    </xf>
    <xf numFmtId="0" fontId="79" fillId="0" borderId="12" xfId="13" applyFont="1" applyBorder="1" applyAlignment="1">
      <alignment horizontal="left" vertical="top"/>
    </xf>
    <xf numFmtId="0" fontId="100" fillId="0" borderId="12" xfId="0" applyFont="1" applyBorder="1" applyAlignment="1">
      <alignment horizontal="left" vertical="top"/>
    </xf>
    <xf numFmtId="0" fontId="79" fillId="0" borderId="12" xfId="0" applyFont="1" applyBorder="1" applyAlignment="1">
      <alignment horizontal="left" vertical="top" wrapText="1"/>
    </xf>
    <xf numFmtId="0" fontId="79" fillId="0" borderId="0" xfId="13" applyFont="1" applyAlignment="1">
      <alignment horizontal="left" vertical="top" wrapText="1"/>
    </xf>
    <xf numFmtId="0" fontId="79" fillId="0" borderId="0" xfId="0" applyFont="1" applyAlignment="1">
      <alignment horizontal="left" vertical="top" wrapText="1"/>
    </xf>
    <xf numFmtId="1" fontId="117" fillId="0" borderId="12" xfId="11" applyNumberFormat="1" applyFont="1" applyBorder="1" applyAlignment="1">
      <alignment horizontal="left" vertical="top" wrapText="1"/>
    </xf>
    <xf numFmtId="1" fontId="9" fillId="0" borderId="12" xfId="8" applyNumberFormat="1" applyBorder="1" applyAlignment="1">
      <alignment vertical="top" wrapText="1"/>
    </xf>
    <xf numFmtId="14" fontId="9" fillId="0" borderId="12" xfId="8" applyNumberFormat="1" applyBorder="1" applyAlignment="1">
      <alignment vertical="top" wrapText="1"/>
    </xf>
    <xf numFmtId="0" fontId="100" fillId="0" borderId="12" xfId="0" applyFont="1" applyBorder="1" applyAlignment="1">
      <alignment horizontal="left" vertical="top" wrapText="1"/>
    </xf>
    <xf numFmtId="0" fontId="53" fillId="0" borderId="12" xfId="0" applyFont="1" applyBorder="1" applyAlignment="1">
      <alignment horizontal="left" vertical="top" wrapText="1"/>
    </xf>
    <xf numFmtId="1" fontId="73" fillId="0" borderId="0" xfId="7" applyNumberFormat="1" applyAlignment="1">
      <alignment horizontal="left" vertical="top"/>
    </xf>
    <xf numFmtId="1" fontId="9" fillId="0" borderId="0" xfId="7" applyNumberFormat="1" applyFont="1" applyAlignment="1">
      <alignment horizontal="left" vertical="top"/>
    </xf>
    <xf numFmtId="14" fontId="100" fillId="0" borderId="0" xfId="7" applyNumberFormat="1" applyFont="1" applyAlignment="1">
      <alignment horizontal="left" vertical="top"/>
    </xf>
    <xf numFmtId="0" fontId="79" fillId="35" borderId="12" xfId="13" applyFont="1" applyFill="1" applyBorder="1" applyAlignment="1">
      <alignment vertical="top" wrapText="1"/>
    </xf>
    <xf numFmtId="0" fontId="79" fillId="0" borderId="12" xfId="12" applyFont="1" applyBorder="1" applyAlignment="1">
      <alignment vertical="top"/>
    </xf>
    <xf numFmtId="0" fontId="79" fillId="14" borderId="12" xfId="13" applyFont="1" applyFill="1" applyBorder="1" applyAlignment="1">
      <alignment vertical="top" wrapText="1"/>
    </xf>
    <xf numFmtId="43" fontId="79" fillId="14" borderId="12" xfId="1" applyFont="1" applyFill="1" applyBorder="1" applyAlignment="1">
      <alignment horizontal="left" vertical="top" wrapText="1"/>
    </xf>
    <xf numFmtId="0" fontId="79" fillId="0" borderId="22" xfId="13" applyFont="1" applyBorder="1" applyAlignment="1">
      <alignment vertical="top" wrapText="1"/>
    </xf>
    <xf numFmtId="0" fontId="79" fillId="0" borderId="22" xfId="13" applyFont="1" applyBorder="1" applyAlignment="1">
      <alignment horizontal="left" vertical="top" wrapText="1"/>
    </xf>
    <xf numFmtId="0" fontId="79" fillId="0" borderId="21" xfId="0" applyFont="1" applyBorder="1" applyAlignment="1">
      <alignment vertical="top" wrapText="1"/>
    </xf>
    <xf numFmtId="0" fontId="79" fillId="0" borderId="21" xfId="13" applyFont="1" applyBorder="1" applyAlignment="1">
      <alignment vertical="top" wrapText="1"/>
    </xf>
    <xf numFmtId="14" fontId="79" fillId="0" borderId="21" xfId="13" applyNumberFormat="1" applyFont="1" applyBorder="1" applyAlignment="1">
      <alignment vertical="top" wrapText="1"/>
    </xf>
    <xf numFmtId="0" fontId="79" fillId="0" borderId="21" xfId="13" applyFont="1" applyBorder="1" applyAlignment="1">
      <alignment horizontal="left" vertical="top" wrapText="1"/>
    </xf>
    <xf numFmtId="43" fontId="79" fillId="0" borderId="21" xfId="1" applyFont="1" applyFill="1" applyBorder="1" applyAlignment="1">
      <alignment horizontal="left" vertical="top" wrapText="1"/>
    </xf>
    <xf numFmtId="0" fontId="79" fillId="0" borderId="22" xfId="0" applyFont="1" applyBorder="1" applyAlignment="1">
      <alignment vertical="top" wrapText="1"/>
    </xf>
    <xf numFmtId="14" fontId="79" fillId="0" borderId="22" xfId="13" applyNumberFormat="1" applyFont="1" applyBorder="1" applyAlignment="1">
      <alignment vertical="top" wrapText="1"/>
    </xf>
    <xf numFmtId="43" fontId="79" fillId="0" borderId="22" xfId="1" applyFont="1" applyFill="1" applyBorder="1" applyAlignment="1">
      <alignment horizontal="left" vertical="top" wrapText="1"/>
    </xf>
    <xf numFmtId="43" fontId="1" fillId="14" borderId="12" xfId="1" applyFill="1" applyBorder="1" applyAlignment="1">
      <alignment horizontal="left" vertical="top" wrapText="1"/>
    </xf>
    <xf numFmtId="43" fontId="119" fillId="0" borderId="12" xfId="1" applyFont="1" applyFill="1" applyBorder="1" applyAlignment="1">
      <alignment horizontal="left" vertical="top" wrapText="1"/>
    </xf>
    <xf numFmtId="1" fontId="100" fillId="0" borderId="12" xfId="11" applyNumberFormat="1" applyFont="1" applyBorder="1" applyAlignment="1">
      <alignment horizontal="left" vertical="top"/>
    </xf>
    <xf numFmtId="1" fontId="9" fillId="0" borderId="12" xfId="8" applyNumberFormat="1" applyBorder="1" applyAlignment="1">
      <alignment horizontal="left" vertical="top"/>
    </xf>
    <xf numFmtId="14" fontId="9" fillId="0" borderId="12" xfId="8" applyNumberFormat="1" applyBorder="1" applyAlignment="1">
      <alignment horizontal="left" vertical="top"/>
    </xf>
    <xf numFmtId="14" fontId="79" fillId="0" borderId="0" xfId="13" applyNumberFormat="1" applyFont="1" applyAlignment="1">
      <alignment vertical="top" wrapText="1"/>
    </xf>
    <xf numFmtId="43" fontId="79" fillId="0" borderId="0" xfId="1" applyFont="1" applyFill="1" applyBorder="1" applyAlignment="1">
      <alignment horizontal="left" vertical="top" wrapText="1"/>
    </xf>
    <xf numFmtId="49" fontId="79" fillId="0" borderId="12" xfId="13" applyNumberFormat="1" applyFont="1" applyBorder="1" applyAlignment="1">
      <alignment vertical="top" wrapText="1"/>
    </xf>
    <xf numFmtId="1" fontId="100" fillId="0" borderId="12" xfId="8" applyNumberFormat="1" applyFont="1" applyBorder="1" applyAlignment="1">
      <alignment vertical="top" wrapText="1"/>
    </xf>
    <xf numFmtId="0" fontId="101" fillId="0" borderId="21" xfId="13" applyFont="1" applyBorder="1" applyAlignment="1">
      <alignment vertical="top" wrapText="1"/>
    </xf>
    <xf numFmtId="0" fontId="79" fillId="35" borderId="0" xfId="13" applyFont="1" applyFill="1" applyAlignment="1">
      <alignment vertical="top" wrapText="1"/>
    </xf>
    <xf numFmtId="0" fontId="79" fillId="35" borderId="0" xfId="0" applyFont="1" applyFill="1" applyAlignment="1">
      <alignment vertical="top" wrapText="1"/>
    </xf>
    <xf numFmtId="1" fontId="9" fillId="34" borderId="12" xfId="8" applyNumberFormat="1" applyFill="1" applyBorder="1" applyAlignment="1">
      <alignment vertical="top" wrapText="1"/>
    </xf>
    <xf numFmtId="14" fontId="9" fillId="34" borderId="12" xfId="8" applyNumberFormat="1" applyFill="1" applyBorder="1" applyAlignment="1">
      <alignment vertical="top" wrapText="1"/>
    </xf>
    <xf numFmtId="0" fontId="100" fillId="34" borderId="12" xfId="0" applyFont="1" applyFill="1" applyBorder="1" applyAlignment="1">
      <alignment horizontal="left" vertical="top" wrapText="1"/>
    </xf>
    <xf numFmtId="0" fontId="79" fillId="34" borderId="21" xfId="13" applyFont="1" applyFill="1" applyBorder="1" applyAlignment="1">
      <alignment vertical="top" wrapText="1"/>
    </xf>
    <xf numFmtId="1" fontId="100" fillId="34" borderId="12" xfId="8" applyNumberFormat="1" applyFont="1" applyFill="1" applyBorder="1" applyAlignment="1">
      <alignment vertical="top" wrapText="1"/>
    </xf>
    <xf numFmtId="1" fontId="100" fillId="0" borderId="12" xfId="11" applyNumberFormat="1" applyFont="1" applyBorder="1" applyAlignment="1">
      <alignment horizontal="left" vertical="top" wrapText="1"/>
    </xf>
    <xf numFmtId="0" fontId="79" fillId="0" borderId="0" xfId="0" applyFont="1" applyAlignment="1">
      <alignment horizontal="left" vertical="top"/>
    </xf>
    <xf numFmtId="14" fontId="79" fillId="0" borderId="12" xfId="13" applyNumberFormat="1" applyFont="1" applyBorder="1" applyAlignment="1">
      <alignment horizontal="left" vertical="top"/>
    </xf>
    <xf numFmtId="0" fontId="79" fillId="0" borderId="21" xfId="13" applyFont="1" applyBorder="1" applyAlignment="1">
      <alignment horizontal="left" vertical="top"/>
    </xf>
    <xf numFmtId="0" fontId="101" fillId="0" borderId="21" xfId="13" applyFont="1" applyBorder="1" applyAlignment="1">
      <alignment horizontal="left" vertical="top"/>
    </xf>
    <xf numFmtId="0" fontId="79" fillId="0" borderId="21" xfId="0" applyFont="1" applyBorder="1" applyAlignment="1">
      <alignment horizontal="left" vertical="top"/>
    </xf>
    <xf numFmtId="0" fontId="79" fillId="0" borderId="0" xfId="13" applyFont="1" applyAlignment="1">
      <alignment horizontal="left" vertical="top"/>
    </xf>
    <xf numFmtId="0" fontId="101" fillId="0" borderId="12" xfId="13" applyFont="1" applyBorder="1" applyAlignment="1">
      <alignment horizontal="left" vertical="top"/>
    </xf>
    <xf numFmtId="0" fontId="79" fillId="0" borderId="12" xfId="0" applyFont="1" applyBorder="1" applyAlignment="1">
      <alignment horizontal="left" vertical="top"/>
    </xf>
    <xf numFmtId="0" fontId="79" fillId="18" borderId="12" xfId="13" applyFont="1" applyFill="1" applyBorder="1" applyAlignment="1">
      <alignment vertical="top"/>
    </xf>
    <xf numFmtId="1" fontId="9" fillId="0" borderId="12" xfId="8" applyNumberFormat="1" applyBorder="1"/>
    <xf numFmtId="14" fontId="9" fillId="0" borderId="12" xfId="8" applyNumberFormat="1" applyBorder="1"/>
    <xf numFmtId="14" fontId="79" fillId="0" borderId="12" xfId="13" applyNumberFormat="1" applyFont="1" applyBorder="1" applyAlignment="1">
      <alignment vertical="top"/>
    </xf>
    <xf numFmtId="0" fontId="100" fillId="0" borderId="12" xfId="0" applyFont="1" applyBorder="1" applyAlignment="1">
      <alignment horizontal="left"/>
    </xf>
    <xf numFmtId="0" fontId="100" fillId="0" borderId="12" xfId="0" applyFont="1" applyBorder="1" applyAlignment="1">
      <alignment horizontal="right"/>
    </xf>
    <xf numFmtId="0" fontId="79" fillId="0" borderId="12" xfId="13" applyFont="1" applyBorder="1" applyAlignment="1">
      <alignment vertical="top"/>
    </xf>
    <xf numFmtId="0" fontId="79" fillId="0" borderId="0" xfId="13" applyFont="1" applyAlignment="1">
      <alignment vertical="top"/>
    </xf>
    <xf numFmtId="0" fontId="100" fillId="0" borderId="0" xfId="0" applyFont="1" applyAlignment="1">
      <alignment horizontal="right"/>
    </xf>
    <xf numFmtId="1" fontId="100" fillId="0" borderId="12" xfId="8" applyNumberFormat="1" applyFont="1" applyBorder="1" applyAlignment="1">
      <alignment horizontal="left" vertical="center"/>
    </xf>
    <xf numFmtId="1" fontId="100" fillId="0" borderId="12" xfId="8" applyNumberFormat="1" applyFont="1" applyBorder="1" applyAlignment="1">
      <alignment horizontal="left"/>
    </xf>
    <xf numFmtId="0" fontId="79" fillId="0" borderId="21" xfId="0" applyFont="1" applyBorder="1" applyAlignment="1">
      <alignment vertical="top"/>
    </xf>
    <xf numFmtId="0" fontId="100" fillId="0" borderId="12" xfId="8" applyFont="1" applyBorder="1" applyAlignment="1">
      <alignment horizontal="left" vertical="top"/>
    </xf>
    <xf numFmtId="0" fontId="100" fillId="0" borderId="12" xfId="0" applyFont="1" applyBorder="1"/>
    <xf numFmtId="0" fontId="100" fillId="0" borderId="12" xfId="16" applyFont="1" applyBorder="1" applyAlignment="1">
      <alignment horizontal="left"/>
    </xf>
    <xf numFmtId="14" fontId="100" fillId="0" borderId="12" xfId="8" applyNumberFormat="1" applyFont="1" applyBorder="1" applyAlignment="1">
      <alignment horizontal="left" vertical="top"/>
    </xf>
    <xf numFmtId="1" fontId="0" fillId="0" borderId="12" xfId="8" applyNumberFormat="1" applyFont="1" applyBorder="1"/>
    <xf numFmtId="1" fontId="100" fillId="0" borderId="12" xfId="8" applyNumberFormat="1" applyFont="1" applyBorder="1"/>
    <xf numFmtId="0" fontId="101" fillId="31" borderId="12" xfId="13" applyFont="1" applyFill="1" applyBorder="1" applyAlignment="1">
      <alignment vertical="top" wrapText="1"/>
    </xf>
    <xf numFmtId="0" fontId="121" fillId="31" borderId="12" xfId="13" applyFont="1" applyFill="1" applyBorder="1" applyAlignment="1">
      <alignment vertical="top" wrapText="1"/>
    </xf>
    <xf numFmtId="14" fontId="101" fillId="31" borderId="12" xfId="13" applyNumberFormat="1" applyFont="1" applyFill="1" applyBorder="1" applyAlignment="1">
      <alignment vertical="top" wrapText="1"/>
    </xf>
    <xf numFmtId="0" fontId="101" fillId="31" borderId="12" xfId="13" applyFont="1" applyFill="1" applyBorder="1" applyAlignment="1">
      <alignment horizontal="left" vertical="top" wrapText="1"/>
    </xf>
    <xf numFmtId="0" fontId="101" fillId="31" borderId="12" xfId="13" applyFont="1" applyFill="1" applyBorder="1" applyAlignment="1">
      <alignment horizontal="left" vertical="top"/>
    </xf>
    <xf numFmtId="0" fontId="122" fillId="0" borderId="12" xfId="13" applyFont="1" applyBorder="1" applyAlignment="1">
      <alignment vertical="top" wrapText="1"/>
    </xf>
    <xf numFmtId="0" fontId="123" fillId="0" borderId="0" xfId="13" applyFont="1" applyAlignment="1">
      <alignment vertical="top" wrapText="1"/>
    </xf>
    <xf numFmtId="0" fontId="84" fillId="29" borderId="0" xfId="13" applyFont="1" applyFill="1" applyAlignment="1">
      <alignment vertical="top" wrapText="1"/>
    </xf>
    <xf numFmtId="0" fontId="101" fillId="31" borderId="13" xfId="13" applyFont="1" applyFill="1" applyBorder="1" applyAlignment="1">
      <alignment vertical="top" wrapText="1"/>
    </xf>
    <xf numFmtId="43" fontId="123" fillId="0" borderId="0" xfId="3" applyFont="1" applyAlignment="1">
      <alignment vertical="top"/>
    </xf>
    <xf numFmtId="0" fontId="119" fillId="0" borderId="20" xfId="13" applyFont="1" applyBorder="1" applyAlignment="1">
      <alignment vertical="top" wrapText="1"/>
    </xf>
    <xf numFmtId="14" fontId="119" fillId="0" borderId="20" xfId="13" applyNumberFormat="1" applyFont="1" applyBorder="1" applyAlignment="1">
      <alignment vertical="top" wrapText="1"/>
    </xf>
    <xf numFmtId="0" fontId="119" fillId="0" borderId="20" xfId="13" applyFont="1" applyBorder="1" applyAlignment="1">
      <alignment horizontal="left" vertical="top" wrapText="1"/>
    </xf>
    <xf numFmtId="0" fontId="119" fillId="0" borderId="20" xfId="13" applyFont="1" applyBorder="1" applyAlignment="1">
      <alignment horizontal="left" vertical="top"/>
    </xf>
    <xf numFmtId="0" fontId="79" fillId="36" borderId="12" xfId="13" applyFont="1" applyFill="1" applyBorder="1" applyAlignment="1">
      <alignment vertical="top" wrapText="1"/>
    </xf>
    <xf numFmtId="14" fontId="79" fillId="36" borderId="12" xfId="13" applyNumberFormat="1" applyFont="1" applyFill="1" applyBorder="1" applyAlignment="1">
      <alignment vertical="top" wrapText="1"/>
    </xf>
    <xf numFmtId="0" fontId="79" fillId="36" borderId="12" xfId="13" applyFont="1" applyFill="1" applyBorder="1" applyAlignment="1">
      <alignment horizontal="left" vertical="top" wrapText="1"/>
    </xf>
    <xf numFmtId="0" fontId="79" fillId="36" borderId="12" xfId="13" applyFont="1" applyFill="1" applyBorder="1" applyAlignment="1">
      <alignment horizontal="left" vertical="top"/>
    </xf>
    <xf numFmtId="0" fontId="79" fillId="36" borderId="12" xfId="0" applyFont="1" applyFill="1" applyBorder="1" applyAlignment="1">
      <alignment vertical="top" wrapText="1"/>
    </xf>
    <xf numFmtId="0" fontId="124" fillId="36" borderId="12" xfId="0" applyFont="1" applyFill="1" applyBorder="1" applyAlignment="1">
      <alignment vertical="top" wrapText="1"/>
    </xf>
    <xf numFmtId="0" fontId="124" fillId="0" borderId="12" xfId="0" applyFont="1" applyBorder="1" applyAlignment="1">
      <alignment vertical="top" wrapText="1"/>
    </xf>
    <xf numFmtId="0" fontId="79" fillId="36" borderId="22" xfId="13" applyFont="1" applyFill="1" applyBorder="1" applyAlignment="1">
      <alignment vertical="top" wrapText="1"/>
    </xf>
    <xf numFmtId="14" fontId="79" fillId="36" borderId="22" xfId="13" applyNumberFormat="1" applyFont="1" applyFill="1" applyBorder="1" applyAlignment="1">
      <alignment vertical="top" wrapText="1"/>
    </xf>
    <xf numFmtId="0" fontId="79" fillId="36" borderId="22" xfId="13" applyFont="1" applyFill="1" applyBorder="1" applyAlignment="1">
      <alignment horizontal="left" vertical="top" wrapText="1"/>
    </xf>
    <xf numFmtId="0" fontId="79" fillId="36" borderId="22" xfId="13" applyFont="1" applyFill="1" applyBorder="1" applyAlignment="1">
      <alignment horizontal="left" vertical="top"/>
    </xf>
    <xf numFmtId="0" fontId="79" fillId="36" borderId="22" xfId="0" applyFont="1" applyFill="1" applyBorder="1" applyAlignment="1">
      <alignment vertical="top" wrapText="1"/>
    </xf>
    <xf numFmtId="0" fontId="79" fillId="36" borderId="0" xfId="0" applyFont="1" applyFill="1" applyAlignment="1">
      <alignment vertical="top" wrapText="1"/>
    </xf>
    <xf numFmtId="0" fontId="79" fillId="36" borderId="0" xfId="13" applyFont="1" applyFill="1" applyAlignment="1">
      <alignment vertical="top" wrapText="1"/>
    </xf>
    <xf numFmtId="43" fontId="79" fillId="36" borderId="12" xfId="1" applyFont="1" applyFill="1" applyBorder="1" applyAlignment="1">
      <alignment vertical="top" wrapText="1"/>
    </xf>
    <xf numFmtId="0" fontId="120" fillId="36" borderId="12" xfId="13" applyFont="1" applyFill="1" applyBorder="1" applyAlignment="1">
      <alignment vertical="top" wrapText="1"/>
    </xf>
    <xf numFmtId="0" fontId="84" fillId="36" borderId="12" xfId="0" applyFont="1" applyFill="1" applyBorder="1" applyAlignment="1">
      <alignment vertical="top" wrapText="1"/>
    </xf>
    <xf numFmtId="0" fontId="101" fillId="36" borderId="12" xfId="0" applyFont="1" applyFill="1" applyBorder="1" applyAlignment="1">
      <alignment vertical="top" wrapText="1"/>
    </xf>
    <xf numFmtId="0" fontId="79" fillId="36" borderId="12" xfId="13" applyFont="1" applyFill="1" applyBorder="1" applyAlignment="1">
      <alignment vertical="top"/>
    </xf>
    <xf numFmtId="14" fontId="79" fillId="36" borderId="12" xfId="13" applyNumberFormat="1" applyFont="1" applyFill="1" applyBorder="1" applyAlignment="1">
      <alignment vertical="top"/>
    </xf>
    <xf numFmtId="43" fontId="79" fillId="36" borderId="12" xfId="1" applyFont="1" applyFill="1" applyBorder="1" applyAlignment="1">
      <alignment vertical="top"/>
    </xf>
    <xf numFmtId="0" fontId="79" fillId="36" borderId="12" xfId="0" applyFont="1" applyFill="1" applyBorder="1" applyAlignment="1">
      <alignment vertical="top"/>
    </xf>
    <xf numFmtId="0" fontId="79" fillId="36" borderId="0" xfId="0" applyFont="1" applyFill="1" applyAlignment="1">
      <alignment vertical="top"/>
    </xf>
    <xf numFmtId="14" fontId="73" fillId="36" borderId="12" xfId="0" applyNumberFormat="1" applyFont="1" applyFill="1" applyBorder="1" applyAlignment="1">
      <alignment horizontal="left" vertical="top"/>
    </xf>
    <xf numFmtId="0" fontId="79" fillId="29" borderId="12" xfId="13" applyFont="1" applyFill="1" applyBorder="1" applyAlignment="1">
      <alignment vertical="top" wrapText="1"/>
    </xf>
    <xf numFmtId="14" fontId="79" fillId="29" borderId="12" xfId="13" applyNumberFormat="1" applyFont="1" applyFill="1" applyBorder="1" applyAlignment="1">
      <alignment vertical="top" wrapText="1"/>
    </xf>
    <xf numFmtId="0" fontId="79" fillId="29" borderId="12" xfId="13" applyFont="1" applyFill="1" applyBorder="1" applyAlignment="1">
      <alignment horizontal="left" vertical="top" wrapText="1"/>
    </xf>
    <xf numFmtId="0" fontId="79" fillId="29" borderId="12" xfId="13" applyFont="1" applyFill="1" applyBorder="1" applyAlignment="1">
      <alignment horizontal="left" vertical="top"/>
    </xf>
    <xf numFmtId="43" fontId="79" fillId="29" borderId="12" xfId="1" applyFont="1" applyFill="1" applyBorder="1" applyAlignment="1">
      <alignment horizontal="left" vertical="top" wrapText="1"/>
    </xf>
    <xf numFmtId="0" fontId="79" fillId="29" borderId="12" xfId="0" applyFont="1" applyFill="1" applyBorder="1" applyAlignment="1">
      <alignment vertical="top" wrapText="1"/>
    </xf>
    <xf numFmtId="0" fontId="79" fillId="29" borderId="0" xfId="13" applyFont="1" applyFill="1" applyAlignment="1">
      <alignment vertical="top" wrapText="1"/>
    </xf>
    <xf numFmtId="0" fontId="79" fillId="29" borderId="0" xfId="0" applyFont="1" applyFill="1" applyAlignment="1">
      <alignment vertical="top" wrapText="1"/>
    </xf>
    <xf numFmtId="0" fontId="79" fillId="29" borderId="22" xfId="13" applyFont="1" applyFill="1" applyBorder="1" applyAlignment="1">
      <alignment vertical="top" wrapText="1"/>
    </xf>
    <xf numFmtId="14" fontId="79" fillId="29" borderId="22" xfId="13" applyNumberFormat="1" applyFont="1" applyFill="1" applyBorder="1" applyAlignment="1">
      <alignment vertical="top" wrapText="1"/>
    </xf>
    <xf numFmtId="43" fontId="79" fillId="29" borderId="22" xfId="1" applyFont="1" applyFill="1" applyBorder="1" applyAlignment="1">
      <alignment horizontal="left" vertical="top" wrapText="1"/>
    </xf>
    <xf numFmtId="0" fontId="79" fillId="29" borderId="22" xfId="0" applyFont="1" applyFill="1" applyBorder="1" applyAlignment="1">
      <alignment vertical="top" wrapText="1"/>
    </xf>
    <xf numFmtId="0" fontId="79" fillId="29" borderId="21" xfId="13" applyFont="1" applyFill="1" applyBorder="1" applyAlignment="1">
      <alignment vertical="top" wrapText="1"/>
    </xf>
    <xf numFmtId="14" fontId="79" fillId="29" borderId="21" xfId="13" applyNumberFormat="1" applyFont="1" applyFill="1" applyBorder="1" applyAlignment="1">
      <alignment vertical="top" wrapText="1"/>
    </xf>
    <xf numFmtId="43" fontId="79" fillId="29" borderId="21" xfId="1" applyFont="1" applyFill="1" applyBorder="1" applyAlignment="1">
      <alignment horizontal="left" vertical="top" wrapText="1"/>
    </xf>
    <xf numFmtId="0" fontId="120" fillId="29" borderId="12" xfId="13" applyFont="1" applyFill="1" applyBorder="1" applyAlignment="1">
      <alignment vertical="top" wrapText="1"/>
    </xf>
    <xf numFmtId="0" fontId="101" fillId="29" borderId="12" xfId="13" applyFont="1" applyFill="1" applyBorder="1" applyAlignment="1">
      <alignment vertical="top" wrapText="1"/>
    </xf>
    <xf numFmtId="0" fontId="84" fillId="29" borderId="12" xfId="0" applyFont="1" applyFill="1" applyBorder="1" applyAlignment="1">
      <alignment vertical="top" wrapText="1"/>
    </xf>
    <xf numFmtId="0" fontId="101" fillId="29" borderId="12" xfId="0" applyFont="1" applyFill="1" applyBorder="1" applyAlignment="1">
      <alignment vertical="top" wrapText="1"/>
    </xf>
    <xf numFmtId="1" fontId="100" fillId="29" borderId="12" xfId="8" applyNumberFormat="1" applyFont="1" applyFill="1" applyBorder="1" applyAlignment="1">
      <alignment horizontal="left" vertical="center"/>
    </xf>
    <xf numFmtId="1" fontId="100" fillId="29" borderId="12" xfId="8" applyNumberFormat="1" applyFont="1" applyFill="1" applyBorder="1" applyAlignment="1">
      <alignment horizontal="left"/>
    </xf>
    <xf numFmtId="14" fontId="79" fillId="29" borderId="0" xfId="13" applyNumberFormat="1" applyFont="1" applyFill="1" applyAlignment="1">
      <alignment vertical="top" wrapText="1"/>
    </xf>
    <xf numFmtId="0" fontId="79" fillId="29" borderId="0" xfId="13" applyFont="1" applyFill="1" applyAlignment="1">
      <alignment horizontal="left" vertical="top" wrapText="1"/>
    </xf>
    <xf numFmtId="0" fontId="79" fillId="29" borderId="0" xfId="13" applyFont="1" applyFill="1" applyAlignment="1">
      <alignment horizontal="left" vertical="top"/>
    </xf>
    <xf numFmtId="0" fontId="100" fillId="29" borderId="12" xfId="0" applyFont="1" applyFill="1" applyBorder="1" applyAlignment="1">
      <alignment horizontal="left" vertical="top"/>
    </xf>
    <xf numFmtId="0" fontId="101" fillId="29" borderId="21" xfId="13" applyFont="1" applyFill="1" applyBorder="1" applyAlignment="1">
      <alignment vertical="top" wrapText="1"/>
    </xf>
    <xf numFmtId="0" fontId="79" fillId="29" borderId="21" xfId="0" applyFont="1" applyFill="1" applyBorder="1" applyAlignment="1">
      <alignment vertical="top" wrapText="1"/>
    </xf>
    <xf numFmtId="1" fontId="100" fillId="0" borderId="12" xfId="8" applyNumberFormat="1" applyFont="1" applyBorder="1" applyAlignment="1">
      <alignment horizontal="left" vertical="top"/>
    </xf>
    <xf numFmtId="166" fontId="100" fillId="0" borderId="12" xfId="0" applyNumberFormat="1" applyFont="1" applyBorder="1" applyAlignment="1">
      <alignment wrapText="1"/>
    </xf>
    <xf numFmtId="0" fontId="79" fillId="35" borderId="12" xfId="13" applyFont="1" applyFill="1" applyBorder="1" applyAlignment="1">
      <alignment vertical="top"/>
    </xf>
    <xf numFmtId="43" fontId="79" fillId="0" borderId="12" xfId="1" applyFont="1" applyFill="1" applyBorder="1" applyAlignment="1">
      <alignment vertical="top"/>
    </xf>
    <xf numFmtId="0" fontId="101" fillId="35" borderId="12" xfId="13" applyFont="1" applyFill="1" applyBorder="1" applyAlignment="1">
      <alignment vertical="top" wrapText="1"/>
    </xf>
    <xf numFmtId="0" fontId="121" fillId="0" borderId="12" xfId="13" applyFont="1" applyBorder="1" applyAlignment="1">
      <alignment vertical="top" wrapText="1"/>
    </xf>
    <xf numFmtId="14" fontId="101" fillId="0" borderId="12" xfId="13" applyNumberFormat="1" applyFont="1" applyBorder="1" applyAlignment="1">
      <alignment vertical="top" wrapText="1"/>
    </xf>
    <xf numFmtId="0" fontId="101" fillId="0" borderId="12" xfId="13" applyFont="1" applyBorder="1" applyAlignment="1">
      <alignment horizontal="left" vertical="top" wrapText="1"/>
    </xf>
    <xf numFmtId="0" fontId="122" fillId="0" borderId="12" xfId="13" applyFont="1" applyBorder="1" applyAlignment="1">
      <alignment horizontal="left" vertical="top" wrapText="1"/>
    </xf>
    <xf numFmtId="43" fontId="122" fillId="0" borderId="12" xfId="1" applyFont="1" applyFill="1" applyBorder="1" applyAlignment="1">
      <alignment vertical="top" wrapText="1"/>
    </xf>
    <xf numFmtId="49" fontId="125" fillId="0" borderId="52" xfId="0" applyNumberFormat="1" applyFont="1" applyBorder="1" applyAlignment="1">
      <alignment horizontal="left" vertical="center" wrapText="1"/>
    </xf>
    <xf numFmtId="0" fontId="79" fillId="35" borderId="12" xfId="13" applyFont="1" applyFill="1" applyBorder="1" applyAlignment="1">
      <alignment horizontal="left" vertical="top"/>
    </xf>
    <xf numFmtId="0" fontId="54" fillId="0" borderId="0" xfId="6" applyFont="1"/>
    <xf numFmtId="0" fontId="4" fillId="0" borderId="0" xfId="6"/>
    <xf numFmtId="0" fontId="9" fillId="0" borderId="12" xfId="6" applyFont="1" applyBorder="1"/>
    <xf numFmtId="0" fontId="126" fillId="0" borderId="0" xfId="6" applyFont="1"/>
    <xf numFmtId="0" fontId="9" fillId="0" borderId="12" xfId="6" applyFont="1" applyBorder="1" applyAlignment="1">
      <alignment wrapText="1"/>
    </xf>
    <xf numFmtId="0" fontId="9" fillId="0" borderId="0" xfId="6" applyFont="1" applyAlignment="1">
      <alignment wrapText="1"/>
    </xf>
    <xf numFmtId="0" fontId="126" fillId="0" borderId="12" xfId="6" applyFont="1" applyBorder="1"/>
    <xf numFmtId="0" fontId="126" fillId="0" borderId="12" xfId="6" applyFont="1" applyBorder="1" applyAlignment="1">
      <alignment wrapText="1"/>
    </xf>
    <xf numFmtId="15" fontId="126" fillId="0" borderId="12" xfId="6" applyNumberFormat="1" applyFont="1" applyBorder="1" applyAlignment="1">
      <alignment horizontal="left"/>
    </xf>
    <xf numFmtId="0" fontId="57" fillId="0" borderId="0" xfId="6" applyFont="1"/>
    <xf numFmtId="0" fontId="8" fillId="0" borderId="0" xfId="6" applyFont="1"/>
    <xf numFmtId="0" fontId="58" fillId="0" borderId="0" xfId="6" applyFont="1"/>
    <xf numFmtId="0" fontId="127" fillId="0" borderId="0" xfId="6" applyFont="1"/>
    <xf numFmtId="0" fontId="60" fillId="0" borderId="0" xfId="6" applyFont="1"/>
    <xf numFmtId="0" fontId="9" fillId="10" borderId="12" xfId="6" applyFont="1" applyFill="1" applyBorder="1"/>
    <xf numFmtId="0" fontId="8" fillId="9" borderId="12" xfId="6" applyFont="1" applyFill="1" applyBorder="1"/>
    <xf numFmtId="0" fontId="4" fillId="7" borderId="12" xfId="6" applyFill="1" applyBorder="1"/>
    <xf numFmtId="0" fontId="4" fillId="9" borderId="12" xfId="6" applyFill="1" applyBorder="1"/>
    <xf numFmtId="0" fontId="4" fillId="0" borderId="12" xfId="6" applyBorder="1"/>
    <xf numFmtId="0" fontId="128" fillId="9" borderId="12" xfId="6" applyFont="1" applyFill="1" applyBorder="1" applyAlignment="1">
      <alignment wrapText="1"/>
    </xf>
    <xf numFmtId="0" fontId="61" fillId="14" borderId="12" xfId="6" applyFont="1" applyFill="1" applyBorder="1" applyAlignment="1">
      <alignment wrapText="1"/>
    </xf>
    <xf numFmtId="0" fontId="60" fillId="0" borderId="0" xfId="6" applyFont="1" applyAlignment="1">
      <alignment wrapText="1"/>
    </xf>
    <xf numFmtId="0" fontId="60" fillId="14" borderId="12" xfId="6" applyFont="1" applyFill="1" applyBorder="1" applyAlignment="1">
      <alignment wrapText="1"/>
    </xf>
    <xf numFmtId="0" fontId="62" fillId="0" borderId="0" xfId="6" applyFont="1"/>
    <xf numFmtId="0" fontId="129" fillId="0" borderId="0" xfId="6" applyFont="1"/>
    <xf numFmtId="0" fontId="127" fillId="9" borderId="12" xfId="6" applyFont="1" applyFill="1" applyBorder="1"/>
    <xf numFmtId="0" fontId="61" fillId="0" borderId="0" xfId="6" applyFont="1"/>
    <xf numFmtId="0" fontId="4" fillId="14" borderId="12" xfId="6" applyFill="1" applyBorder="1"/>
    <xf numFmtId="0" fontId="9" fillId="0" borderId="0" xfId="6" applyFont="1"/>
    <xf numFmtId="0" fontId="130" fillId="0" borderId="12" xfId="6" applyFont="1" applyBorder="1"/>
    <xf numFmtId="0" fontId="8" fillId="9" borderId="12" xfId="6" applyFont="1" applyFill="1" applyBorder="1" applyAlignment="1">
      <alignment wrapText="1"/>
    </xf>
    <xf numFmtId="16" fontId="78" fillId="0" borderId="3" xfId="0" applyNumberFormat="1" applyFont="1" applyBorder="1" applyAlignment="1">
      <alignment vertical="top" wrapText="1"/>
    </xf>
    <xf numFmtId="0" fontId="78" fillId="11" borderId="3" xfId="0" applyFont="1" applyFill="1" applyBorder="1" applyAlignment="1">
      <alignment vertical="top" wrapText="1"/>
    </xf>
    <xf numFmtId="0" fontId="64" fillId="11" borderId="0" xfId="0" applyFont="1" applyFill="1" applyAlignment="1">
      <alignment vertical="top" wrapText="1"/>
    </xf>
    <xf numFmtId="0" fontId="19" fillId="0" borderId="28" xfId="28" applyFont="1" applyBorder="1" applyAlignment="1">
      <alignment vertical="top" wrapText="1"/>
    </xf>
    <xf numFmtId="0" fontId="78" fillId="12" borderId="12" xfId="26" applyFont="1" applyFill="1" applyBorder="1" applyAlignment="1">
      <alignment vertical="top" wrapText="1"/>
    </xf>
    <xf numFmtId="0" fontId="131" fillId="0" borderId="53" xfId="0" applyFont="1" applyBorder="1" applyAlignment="1">
      <alignment horizontal="left" vertical="center"/>
    </xf>
    <xf numFmtId="0" fontId="19" fillId="0" borderId="12" xfId="0" applyFont="1" applyBorder="1" applyAlignment="1">
      <alignment vertical="top" wrapText="1"/>
    </xf>
    <xf numFmtId="0" fontId="83" fillId="29" borderId="0" xfId="0" applyFont="1" applyFill="1" applyAlignment="1">
      <alignment vertical="top" wrapText="1"/>
    </xf>
    <xf numFmtId="0" fontId="78" fillId="29" borderId="12" xfId="0" applyFont="1" applyFill="1" applyBorder="1" applyAlignment="1">
      <alignment vertical="top" wrapText="1"/>
    </xf>
    <xf numFmtId="0" fontId="82" fillId="29" borderId="0" xfId="0" applyFont="1" applyFill="1" applyAlignment="1">
      <alignment vertical="top" wrapText="1"/>
    </xf>
    <xf numFmtId="49" fontId="125" fillId="0" borderId="54" xfId="0" applyNumberFormat="1" applyFont="1" applyBorder="1" applyAlignment="1">
      <alignment horizontal="left" vertical="center" wrapText="1"/>
    </xf>
    <xf numFmtId="49" fontId="125" fillId="31" borderId="54" xfId="0" applyNumberFormat="1" applyFont="1" applyFill="1" applyBorder="1" applyAlignment="1">
      <alignment horizontal="left" vertical="center" wrapText="1"/>
    </xf>
    <xf numFmtId="0" fontId="78" fillId="32" borderId="0" xfId="0" applyFont="1" applyFill="1" applyAlignment="1">
      <alignment vertical="top" wrapText="1"/>
    </xf>
    <xf numFmtId="0" fontId="83" fillId="32" borderId="0" xfId="0" applyFont="1" applyFill="1" applyAlignment="1">
      <alignment vertical="top" wrapText="1"/>
    </xf>
    <xf numFmtId="0" fontId="82" fillId="32" borderId="0" xfId="0" applyFont="1" applyFill="1" applyAlignment="1">
      <alignment vertical="top"/>
    </xf>
    <xf numFmtId="0" fontId="78" fillId="32" borderId="0" xfId="0" applyFont="1" applyFill="1" applyAlignment="1">
      <alignment vertical="top"/>
    </xf>
    <xf numFmtId="0" fontId="41" fillId="0" borderId="0" xfId="0" applyFont="1" applyAlignment="1">
      <alignment wrapText="1"/>
    </xf>
    <xf numFmtId="49" fontId="125" fillId="0" borderId="12" xfId="0" applyNumberFormat="1" applyFont="1" applyBorder="1" applyAlignment="1">
      <alignment horizontal="left" vertical="center" wrapText="1"/>
    </xf>
    <xf numFmtId="49" fontId="125" fillId="30" borderId="12" xfId="0" applyNumberFormat="1" applyFont="1" applyFill="1" applyBorder="1" applyAlignment="1">
      <alignment horizontal="left" vertical="center" wrapText="1"/>
    </xf>
    <xf numFmtId="0" fontId="41" fillId="30" borderId="12" xfId="0" applyFont="1" applyFill="1" applyBorder="1" applyAlignment="1">
      <alignment wrapText="1"/>
    </xf>
    <xf numFmtId="0" fontId="41" fillId="30" borderId="12" xfId="0" applyFont="1" applyFill="1" applyBorder="1"/>
    <xf numFmtId="0" fontId="78" fillId="7" borderId="3" xfId="0" applyFont="1" applyFill="1" applyBorder="1" applyAlignment="1">
      <alignment vertical="top" wrapText="1"/>
    </xf>
    <xf numFmtId="49" fontId="0" fillId="0" borderId="54" xfId="0" applyNumberFormat="1" applyBorder="1" applyAlignment="1">
      <alignment horizontal="left" vertical="center" wrapText="1"/>
    </xf>
    <xf numFmtId="49" fontId="82" fillId="30" borderId="12" xfId="0" applyNumberFormat="1" applyFont="1" applyFill="1" applyBorder="1" applyAlignment="1">
      <alignment vertical="top"/>
    </xf>
    <xf numFmtId="0" fontId="82" fillId="30" borderId="12" xfId="0" applyFont="1" applyFill="1" applyBorder="1" applyAlignment="1">
      <alignment horizontal="left" vertical="top"/>
    </xf>
    <xf numFmtId="0" fontId="78" fillId="30" borderId="22" xfId="0" applyFont="1" applyFill="1" applyBorder="1" applyAlignment="1">
      <alignment vertical="top" wrapText="1"/>
    </xf>
    <xf numFmtId="0" fontId="0" fillId="0" borderId="0" xfId="0" applyAlignment="1">
      <alignment vertical="top" wrapText="1"/>
    </xf>
    <xf numFmtId="0" fontId="19" fillId="0" borderId="3" xfId="0" applyFont="1" applyBorder="1" applyAlignment="1">
      <alignment vertical="top" wrapText="1"/>
    </xf>
    <xf numFmtId="0" fontId="53" fillId="0" borderId="12" xfId="0" applyFont="1" applyBorder="1"/>
    <xf numFmtId="0" fontId="53" fillId="0" borderId="12" xfId="0" applyFont="1" applyBorder="1" applyAlignment="1">
      <alignment wrapText="1"/>
    </xf>
    <xf numFmtId="0" fontId="84" fillId="28" borderId="12" xfId="9" applyFont="1" applyFill="1" applyBorder="1" applyAlignment="1">
      <alignment horizontal="left" vertical="top" wrapText="1"/>
    </xf>
    <xf numFmtId="0" fontId="4" fillId="0" borderId="0" xfId="15"/>
    <xf numFmtId="0" fontId="84" fillId="0" borderId="0" xfId="9" applyFont="1" applyAlignment="1">
      <alignment horizontal="left" vertical="top" wrapText="1"/>
    </xf>
    <xf numFmtId="0" fontId="84" fillId="28" borderId="12" xfId="9" applyFont="1" applyFill="1" applyBorder="1" applyAlignment="1">
      <alignment horizontal="left" vertical="top"/>
    </xf>
    <xf numFmtId="0" fontId="90" fillId="28" borderId="12" xfId="9" applyFont="1" applyFill="1" applyBorder="1" applyAlignment="1">
      <alignment horizontal="left" vertical="top" wrapText="1"/>
    </xf>
    <xf numFmtId="0" fontId="118" fillId="28" borderId="12" xfId="9" applyFont="1" applyFill="1" applyBorder="1" applyAlignment="1">
      <alignment horizontal="left" vertical="top" wrapText="1"/>
    </xf>
    <xf numFmtId="0" fontId="86" fillId="28" borderId="12" xfId="9" applyFont="1" applyFill="1" applyBorder="1" applyAlignment="1">
      <alignment horizontal="left" vertical="top" wrapText="1"/>
    </xf>
    <xf numFmtId="0" fontId="84" fillId="0" borderId="12" xfId="9" applyFont="1" applyBorder="1" applyAlignment="1">
      <alignment horizontal="left" vertical="top"/>
    </xf>
    <xf numFmtId="0" fontId="84" fillId="0" borderId="12" xfId="9" applyFont="1" applyBorder="1" applyAlignment="1">
      <alignment horizontal="left" vertical="top" wrapText="1"/>
    </xf>
    <xf numFmtId="0" fontId="90" fillId="0" borderId="12" xfId="9" applyFont="1" applyBorder="1" applyAlignment="1">
      <alignment horizontal="left" vertical="top" wrapText="1"/>
    </xf>
    <xf numFmtId="0" fontId="86" fillId="0" borderId="12" xfId="9" applyFont="1" applyBorder="1" applyAlignment="1">
      <alignment horizontal="left" vertical="top" wrapText="1"/>
    </xf>
    <xf numFmtId="0" fontId="79" fillId="0" borderId="23" xfId="9" applyFont="1" applyBorder="1" applyAlignment="1">
      <alignment horizontal="left" vertical="top" wrapText="1"/>
    </xf>
    <xf numFmtId="0" fontId="84" fillId="0" borderId="0" xfId="12" applyFont="1" applyAlignment="1">
      <alignment horizontal="left" vertical="top"/>
    </xf>
    <xf numFmtId="0" fontId="84" fillId="0" borderId="0" xfId="12" applyFont="1" applyAlignment="1">
      <alignment horizontal="left" vertical="top" wrapText="1"/>
    </xf>
    <xf numFmtId="0" fontId="79" fillId="0" borderId="0" xfId="12" applyFont="1" applyAlignment="1">
      <alignment horizontal="left" vertical="top" wrapText="1"/>
    </xf>
    <xf numFmtId="0" fontId="90" fillId="0" borderId="0" xfId="12" applyFont="1" applyAlignment="1">
      <alignment horizontal="center" vertical="top" wrapText="1"/>
    </xf>
    <xf numFmtId="0" fontId="86" fillId="0" borderId="0" xfId="12" applyFont="1" applyAlignment="1">
      <alignment horizontal="left" vertical="top" wrapText="1"/>
    </xf>
    <xf numFmtId="0" fontId="120" fillId="0" borderId="23" xfId="9" applyFont="1" applyBorder="1" applyAlignment="1">
      <alignment horizontal="left" vertical="top" wrapText="1"/>
    </xf>
    <xf numFmtId="0" fontId="84" fillId="0" borderId="12" xfId="12" applyFont="1" applyBorder="1" applyAlignment="1">
      <alignment horizontal="left" vertical="top"/>
    </xf>
    <xf numFmtId="0" fontId="84" fillId="0" borderId="12" xfId="12" applyFont="1" applyBorder="1" applyAlignment="1">
      <alignment horizontal="left" vertical="top" wrapText="1"/>
    </xf>
    <xf numFmtId="0" fontId="79" fillId="0" borderId="23" xfId="12" applyFont="1" applyBorder="1" applyAlignment="1">
      <alignment horizontal="left" vertical="top" wrapText="1"/>
    </xf>
    <xf numFmtId="0" fontId="90" fillId="0" borderId="12" xfId="12" applyFont="1" applyBorder="1" applyAlignment="1">
      <alignment horizontal="center" vertical="top" wrapText="1"/>
    </xf>
    <xf numFmtId="0" fontId="86" fillId="0" borderId="12" xfId="12" applyFont="1" applyBorder="1" applyAlignment="1">
      <alignment horizontal="left" vertical="top" wrapText="1"/>
    </xf>
    <xf numFmtId="0" fontId="79" fillId="0" borderId="0" xfId="15" applyFont="1" applyAlignment="1">
      <alignment vertical="top" wrapText="1"/>
    </xf>
    <xf numFmtId="0" fontId="119" fillId="0" borderId="23" xfId="9" applyFont="1" applyBorder="1" applyAlignment="1">
      <alignment horizontal="left" vertical="top" wrapText="1"/>
    </xf>
    <xf numFmtId="0" fontId="132" fillId="0" borderId="23" xfId="9" applyFont="1" applyBorder="1" applyAlignment="1">
      <alignment horizontal="left" vertical="top" wrapText="1"/>
    </xf>
    <xf numFmtId="0" fontId="79" fillId="0" borderId="14" xfId="12" applyFont="1" applyBorder="1" applyAlignment="1">
      <alignment horizontal="left" vertical="top" wrapText="1"/>
    </xf>
    <xf numFmtId="0" fontId="133" fillId="0" borderId="0" xfId="0" applyFont="1" applyAlignment="1">
      <alignment wrapText="1"/>
    </xf>
    <xf numFmtId="0" fontId="134" fillId="0" borderId="0" xfId="0" applyFont="1" applyAlignment="1">
      <alignment vertical="center" wrapText="1"/>
    </xf>
    <xf numFmtId="0" fontId="36" fillId="0" borderId="0" xfId="15" applyFont="1" applyAlignment="1">
      <alignment wrapText="1"/>
    </xf>
    <xf numFmtId="0" fontId="84" fillId="0" borderId="23" xfId="12" applyFont="1" applyBorder="1" applyAlignment="1">
      <alignment horizontal="left" vertical="top"/>
    </xf>
    <xf numFmtId="0" fontId="79" fillId="0" borderId="49" xfId="15" applyFont="1" applyBorder="1" applyAlignment="1">
      <alignment wrapText="1"/>
    </xf>
    <xf numFmtId="0" fontId="90" fillId="0" borderId="13" xfId="12" applyFont="1" applyBorder="1" applyAlignment="1">
      <alignment horizontal="center" vertical="top" wrapText="1"/>
    </xf>
    <xf numFmtId="0" fontId="135" fillId="0" borderId="12" xfId="9" applyFont="1" applyBorder="1" applyAlignment="1">
      <alignment horizontal="left" vertical="top" wrapText="1"/>
    </xf>
    <xf numFmtId="0" fontId="79" fillId="0" borderId="24" xfId="9" applyFont="1" applyBorder="1" applyAlignment="1">
      <alignment horizontal="left" vertical="top"/>
    </xf>
    <xf numFmtId="0" fontId="79" fillId="0" borderId="24" xfId="9" applyFont="1" applyBorder="1" applyAlignment="1">
      <alignment horizontal="left" vertical="top" wrapText="1"/>
    </xf>
    <xf numFmtId="0" fontId="90" fillId="0" borderId="24" xfId="9" applyFont="1" applyBorder="1" applyAlignment="1">
      <alignment horizontal="left" vertical="top"/>
    </xf>
    <xf numFmtId="0" fontId="79" fillId="0" borderId="0" xfId="9" applyFont="1" applyAlignment="1">
      <alignment horizontal="left" vertical="top"/>
    </xf>
    <xf numFmtId="0" fontId="79" fillId="0" borderId="0" xfId="9" applyFont="1" applyAlignment="1">
      <alignment horizontal="left" vertical="top" wrapText="1"/>
    </xf>
    <xf numFmtId="0" fontId="90" fillId="0" borderId="0" xfId="9" applyFont="1" applyAlignment="1">
      <alignment horizontal="left" vertical="top"/>
    </xf>
    <xf numFmtId="0" fontId="90" fillId="12" borderId="12" xfId="12" applyFont="1" applyFill="1" applyBorder="1" applyAlignment="1">
      <alignment horizontal="center" vertical="top" wrapText="1"/>
    </xf>
    <xf numFmtId="2" fontId="84" fillId="28" borderId="12" xfId="9" applyNumberFormat="1" applyFont="1" applyFill="1" applyBorder="1" applyAlignment="1">
      <alignment horizontal="left" vertical="top"/>
    </xf>
    <xf numFmtId="0" fontId="136" fillId="0" borderId="0" xfId="0" applyFont="1" applyAlignment="1">
      <alignment vertical="center" wrapText="1"/>
    </xf>
    <xf numFmtId="0" fontId="90" fillId="0" borderId="23" xfId="9" applyFont="1" applyBorder="1" applyAlignment="1">
      <alignment horizontal="left" vertical="top" wrapText="1"/>
    </xf>
    <xf numFmtId="0" fontId="90" fillId="0" borderId="23" xfId="12" applyFont="1" applyBorder="1" applyAlignment="1">
      <alignment horizontal="center" vertical="top" wrapText="1"/>
    </xf>
    <xf numFmtId="0" fontId="78" fillId="0" borderId="49" xfId="15" applyFont="1" applyBorder="1" applyAlignment="1">
      <alignment horizontal="left" vertical="top" wrapText="1"/>
    </xf>
    <xf numFmtId="0" fontId="118" fillId="0" borderId="12" xfId="9" applyFont="1" applyBorder="1" applyAlignment="1">
      <alignment horizontal="left" vertical="top" wrapText="1"/>
    </xf>
    <xf numFmtId="0" fontId="86" fillId="0" borderId="12" xfId="9" applyFont="1" applyBorder="1" applyAlignment="1">
      <alignment horizontal="left" vertical="top"/>
    </xf>
    <xf numFmtId="0" fontId="86" fillId="0" borderId="12" xfId="12" applyFont="1" applyBorder="1" applyAlignment="1">
      <alignment horizontal="left" vertical="top"/>
    </xf>
    <xf numFmtId="0" fontId="84" fillId="12" borderId="12" xfId="12" applyFont="1" applyFill="1" applyBorder="1" applyAlignment="1">
      <alignment horizontal="left" vertical="top"/>
    </xf>
    <xf numFmtId="0" fontId="84" fillId="12" borderId="12" xfId="12" applyFont="1" applyFill="1" applyBorder="1" applyAlignment="1">
      <alignment horizontal="left" vertical="top" wrapText="1"/>
    </xf>
    <xf numFmtId="0" fontId="79" fillId="12" borderId="14" xfId="12" applyFont="1" applyFill="1" applyBorder="1" applyAlignment="1">
      <alignment horizontal="left" vertical="top" wrapText="1"/>
    </xf>
    <xf numFmtId="0" fontId="86" fillId="12" borderId="12" xfId="12" applyFont="1" applyFill="1" applyBorder="1" applyAlignment="1">
      <alignment horizontal="left" vertical="top" wrapText="1"/>
    </xf>
    <xf numFmtId="0" fontId="84" fillId="37" borderId="12" xfId="9" applyFont="1" applyFill="1" applyBorder="1" applyAlignment="1">
      <alignment horizontal="left" vertical="top"/>
    </xf>
    <xf numFmtId="0" fontId="84" fillId="37" borderId="12" xfId="9" applyFont="1" applyFill="1" applyBorder="1" applyAlignment="1">
      <alignment horizontal="left" vertical="top" wrapText="1"/>
    </xf>
    <xf numFmtId="0" fontId="136" fillId="37" borderId="0" xfId="0" applyFont="1" applyFill="1" applyAlignment="1">
      <alignment wrapText="1"/>
    </xf>
    <xf numFmtId="0" fontId="90" fillId="37" borderId="12" xfId="9" applyFont="1" applyFill="1" applyBorder="1" applyAlignment="1">
      <alignment horizontal="left" vertical="top" wrapText="1"/>
    </xf>
    <xf numFmtId="0" fontId="86" fillId="37" borderId="12" xfId="9" applyFont="1" applyFill="1" applyBorder="1" applyAlignment="1">
      <alignment horizontal="left" vertical="top" wrapText="1"/>
    </xf>
    <xf numFmtId="0" fontId="119" fillId="0" borderId="12" xfId="9" applyFont="1" applyBorder="1" applyAlignment="1">
      <alignment horizontal="left" vertical="top" wrapText="1"/>
    </xf>
    <xf numFmtId="0" fontId="120" fillId="0" borderId="12" xfId="9" applyFont="1" applyBorder="1" applyAlignment="1">
      <alignment horizontal="left" vertical="top" wrapText="1"/>
    </xf>
    <xf numFmtId="0" fontId="78" fillId="0" borderId="0" xfId="15" applyFont="1" applyAlignment="1">
      <alignment vertical="top" wrapText="1"/>
    </xf>
    <xf numFmtId="0" fontId="79" fillId="0" borderId="12" xfId="9" applyFont="1" applyBorder="1" applyAlignment="1">
      <alignment horizontal="left" vertical="top"/>
    </xf>
    <xf numFmtId="0" fontId="84" fillId="0" borderId="23" xfId="9" applyFont="1" applyBorder="1" applyAlignment="1">
      <alignment horizontal="left" vertical="top" wrapText="1"/>
    </xf>
    <xf numFmtId="0" fontId="90" fillId="0" borderId="14" xfId="9" applyFont="1" applyBorder="1" applyAlignment="1">
      <alignment horizontal="left" vertical="top" wrapText="1"/>
    </xf>
    <xf numFmtId="0" fontId="79" fillId="12" borderId="0" xfId="9" applyFont="1" applyFill="1" applyAlignment="1">
      <alignment horizontal="left" vertical="top"/>
    </xf>
    <xf numFmtId="0" fontId="79" fillId="12" borderId="0" xfId="9" applyFont="1" applyFill="1" applyAlignment="1">
      <alignment horizontal="left" vertical="top" wrapText="1"/>
    </xf>
    <xf numFmtId="0" fontId="80" fillId="12" borderId="0" xfId="9" applyFont="1" applyFill="1" applyAlignment="1">
      <alignment horizontal="left" vertical="top" wrapText="1"/>
    </xf>
    <xf numFmtId="0" fontId="86" fillId="12" borderId="0" xfId="9" applyFont="1" applyFill="1" applyAlignment="1">
      <alignment horizontal="left" vertical="top" wrapText="1"/>
    </xf>
    <xf numFmtId="0" fontId="84" fillId="0" borderId="23" xfId="12" applyFont="1" applyBorder="1" applyAlignment="1">
      <alignment horizontal="left" vertical="top" wrapText="1"/>
    </xf>
    <xf numFmtId="0" fontId="137" fillId="0" borderId="23" xfId="12" applyFont="1" applyBorder="1" applyAlignment="1">
      <alignment horizontal="left" vertical="top" wrapText="1"/>
    </xf>
    <xf numFmtId="0" fontId="84" fillId="14" borderId="12" xfId="9" applyFont="1" applyFill="1" applyBorder="1" applyAlignment="1">
      <alignment horizontal="left" vertical="top"/>
    </xf>
    <xf numFmtId="0" fontId="84" fillId="14" borderId="12" xfId="9" applyFont="1" applyFill="1" applyBorder="1" applyAlignment="1">
      <alignment horizontal="left" vertical="top" wrapText="1"/>
    </xf>
    <xf numFmtId="0" fontId="136" fillId="14" borderId="0" xfId="0" applyFont="1" applyFill="1" applyAlignment="1">
      <alignment vertical="center" wrapText="1"/>
    </xf>
    <xf numFmtId="0" fontId="90" fillId="14" borderId="12" xfId="9" applyFont="1" applyFill="1" applyBorder="1" applyAlignment="1">
      <alignment horizontal="left" vertical="top" wrapText="1"/>
    </xf>
    <xf numFmtId="0" fontId="86" fillId="14" borderId="12" xfId="9" applyFont="1" applyFill="1" applyBorder="1" applyAlignment="1">
      <alignment horizontal="left" vertical="top" wrapText="1"/>
    </xf>
    <xf numFmtId="0" fontId="120" fillId="37" borderId="23" xfId="9" applyFont="1" applyFill="1" applyBorder="1" applyAlignment="1">
      <alignment horizontal="left" vertical="top" wrapText="1"/>
    </xf>
    <xf numFmtId="0" fontId="79" fillId="37" borderId="23" xfId="9" applyFont="1" applyFill="1" applyBorder="1" applyAlignment="1">
      <alignment horizontal="left" vertical="top" wrapText="1"/>
    </xf>
    <xf numFmtId="0" fontId="138" fillId="0" borderId="0" xfId="0" applyFont="1" applyAlignment="1">
      <alignment wrapText="1"/>
    </xf>
    <xf numFmtId="2" fontId="84" fillId="28" borderId="12" xfId="9" applyNumberFormat="1" applyFont="1" applyFill="1" applyBorder="1" applyAlignment="1">
      <alignment horizontal="left" vertical="top" wrapText="1"/>
    </xf>
    <xf numFmtId="0" fontId="82" fillId="14" borderId="12" xfId="26" applyFont="1" applyFill="1" applyBorder="1" applyAlignment="1">
      <alignment horizontal="left" vertical="top"/>
    </xf>
    <xf numFmtId="0" fontId="114" fillId="38" borderId="49" xfId="27" applyFont="1" applyFill="1" applyBorder="1" applyAlignment="1" applyProtection="1">
      <alignment vertical="top" wrapText="1"/>
    </xf>
    <xf numFmtId="0" fontId="114" fillId="14" borderId="49" xfId="29" applyFont="1" applyFill="1" applyBorder="1" applyAlignment="1" applyProtection="1">
      <alignment vertical="top"/>
    </xf>
    <xf numFmtId="0" fontId="79" fillId="14" borderId="12" xfId="26" applyFont="1" applyFill="1" applyBorder="1" applyAlignment="1">
      <alignment vertical="top" wrapText="1"/>
    </xf>
    <xf numFmtId="49" fontId="125" fillId="30" borderId="54" xfId="0" applyNumberFormat="1" applyFont="1" applyFill="1" applyBorder="1" applyAlignment="1">
      <alignment horizontal="left" vertical="center" wrapText="1"/>
    </xf>
    <xf numFmtId="0" fontId="136" fillId="37" borderId="0" xfId="0" applyFont="1" applyFill="1" applyAlignment="1">
      <alignment vertical="top" wrapText="1"/>
    </xf>
    <xf numFmtId="0" fontId="139" fillId="0" borderId="0" xfId="0" applyFont="1" applyAlignment="1">
      <alignment vertical="top" wrapText="1"/>
    </xf>
    <xf numFmtId="15" fontId="78" fillId="0" borderId="12" xfId="22" applyNumberFormat="1" applyFont="1" applyBorder="1" applyAlignment="1" applyProtection="1">
      <alignment vertical="top" wrapText="1"/>
      <protection locked="0"/>
    </xf>
    <xf numFmtId="15" fontId="78" fillId="0" borderId="12" xfId="22" applyNumberFormat="1" applyFont="1" applyBorder="1" applyAlignment="1" applyProtection="1">
      <alignment horizontal="left" vertical="top" wrapText="1"/>
      <protection locked="0"/>
    </xf>
    <xf numFmtId="0" fontId="82" fillId="0" borderId="12" xfId="22" applyFont="1" applyBorder="1" applyAlignment="1" applyProtection="1">
      <alignment vertical="top" wrapText="1"/>
      <protection locked="0"/>
    </xf>
    <xf numFmtId="14" fontId="78" fillId="0" borderId="18" xfId="0" applyNumberFormat="1" applyFont="1" applyBorder="1" applyAlignment="1">
      <alignment vertical="top" wrapText="1"/>
    </xf>
    <xf numFmtId="14" fontId="83" fillId="0" borderId="18" xfId="24" applyNumberFormat="1" applyFont="1" applyBorder="1" applyAlignment="1">
      <alignment vertical="top" wrapText="1"/>
    </xf>
    <xf numFmtId="49" fontId="125" fillId="31" borderId="12" xfId="0" applyNumberFormat="1" applyFont="1" applyFill="1" applyBorder="1" applyAlignment="1">
      <alignment horizontal="left" vertical="center" wrapText="1"/>
    </xf>
    <xf numFmtId="0" fontId="79" fillId="0" borderId="58" xfId="24" applyFont="1" applyBorder="1" applyAlignment="1">
      <alignment horizontal="center" vertical="center"/>
    </xf>
    <xf numFmtId="0" fontId="78" fillId="0" borderId="60" xfId="0" applyFont="1" applyBorder="1"/>
    <xf numFmtId="0" fontId="79" fillId="0" borderId="38" xfId="24" applyFont="1" applyBorder="1" applyAlignment="1">
      <alignment horizontal="center" vertical="top"/>
    </xf>
    <xf numFmtId="0" fontId="79" fillId="0" borderId="0" xfId="24" applyFont="1" applyAlignment="1">
      <alignment horizontal="center" vertical="top"/>
    </xf>
    <xf numFmtId="0" fontId="87" fillId="0" borderId="0" xfId="24" applyFont="1" applyAlignment="1">
      <alignment horizontal="center" vertical="center" wrapText="1"/>
    </xf>
    <xf numFmtId="0" fontId="87" fillId="0" borderId="4" xfId="24" applyFont="1" applyBorder="1" applyAlignment="1">
      <alignment horizontal="center" vertical="center" wrapText="1"/>
    </xf>
    <xf numFmtId="0" fontId="78" fillId="0" borderId="4" xfId="24" applyFont="1" applyBorder="1" applyAlignment="1">
      <alignment vertical="top"/>
    </xf>
    <xf numFmtId="0" fontId="78" fillId="0" borderId="38" xfId="24" applyFont="1" applyBorder="1" applyAlignment="1">
      <alignment vertical="top"/>
    </xf>
    <xf numFmtId="0" fontId="78" fillId="0" borderId="0" xfId="24" applyFont="1" applyAlignment="1">
      <alignment horizontal="left" vertical="top"/>
    </xf>
    <xf numFmtId="0" fontId="78" fillId="0" borderId="4" xfId="24" applyFont="1" applyBorder="1" applyAlignment="1">
      <alignment horizontal="left" vertical="top"/>
    </xf>
    <xf numFmtId="15" fontId="78" fillId="0" borderId="0" xfId="24" applyNumberFormat="1" applyFont="1" applyAlignment="1">
      <alignment horizontal="left" vertical="top"/>
    </xf>
    <xf numFmtId="15" fontId="78" fillId="0" borderId="4" xfId="24" applyNumberFormat="1" applyFont="1" applyBorder="1" applyAlignment="1">
      <alignment horizontal="left" vertical="top"/>
    </xf>
    <xf numFmtId="0" fontId="79" fillId="0" borderId="0" xfId="24" applyFont="1"/>
    <xf numFmtId="0" fontId="82" fillId="0" borderId="61" xfId="23" applyFont="1" applyBorder="1" applyAlignment="1">
      <alignment horizontal="center" vertical="center" wrapText="1"/>
    </xf>
    <xf numFmtId="0" fontId="82" fillId="0" borderId="24" xfId="24" applyFont="1" applyBorder="1" applyAlignment="1">
      <alignment horizontal="center" vertical="center" wrapText="1"/>
    </xf>
    <xf numFmtId="0" fontId="82" fillId="0" borderId="62" xfId="24" applyFont="1" applyBorder="1" applyAlignment="1">
      <alignment horizontal="center" vertical="center" wrapText="1"/>
    </xf>
    <xf numFmtId="0" fontId="79" fillId="0" borderId="61" xfId="24" applyFont="1" applyBorder="1" applyAlignment="1">
      <alignment horizontal="left" vertical="top" wrapText="1"/>
    </xf>
    <xf numFmtId="0" fontId="79" fillId="0" borderId="24" xfId="24" applyFont="1" applyBorder="1" applyAlignment="1">
      <alignment horizontal="left" vertical="top" wrapText="1"/>
    </xf>
    <xf numFmtId="0" fontId="79" fillId="0" borderId="62" xfId="24" applyFont="1" applyBorder="1" applyAlignment="1">
      <alignment horizontal="left" vertical="top" wrapText="1"/>
    </xf>
    <xf numFmtId="0" fontId="79" fillId="0" borderId="24" xfId="23" applyFont="1" applyBorder="1" applyAlignment="1">
      <alignment horizontal="left" vertical="top" wrapText="1"/>
    </xf>
    <xf numFmtId="0" fontId="79" fillId="0" borderId="62" xfId="23" applyFont="1" applyBorder="1" applyAlignment="1">
      <alignment horizontal="left" vertical="top" wrapText="1"/>
    </xf>
    <xf numFmtId="0" fontId="82" fillId="0" borderId="63" xfId="24" applyFont="1" applyBorder="1" applyAlignment="1">
      <alignment vertical="top"/>
    </xf>
    <xf numFmtId="0" fontId="78" fillId="0" borderId="64" xfId="24" applyFont="1" applyBorder="1" applyAlignment="1">
      <alignment vertical="top" wrapText="1"/>
    </xf>
    <xf numFmtId="15" fontId="78" fillId="0" borderId="66" xfId="24" applyNumberFormat="1" applyFont="1" applyBorder="1" applyAlignment="1">
      <alignment vertical="top" wrapText="1"/>
    </xf>
    <xf numFmtId="0" fontId="78" fillId="0" borderId="0" xfId="24" applyFont="1" applyAlignment="1">
      <alignment vertical="top"/>
    </xf>
    <xf numFmtId="0" fontId="86" fillId="0" borderId="38" xfId="24" applyFont="1" applyBorder="1" applyAlignment="1">
      <alignment horizontal="center" vertical="top"/>
    </xf>
    <xf numFmtId="0" fontId="86" fillId="0" borderId="0" xfId="24" applyFont="1" applyAlignment="1">
      <alignment horizontal="center" vertical="top"/>
    </xf>
    <xf numFmtId="0" fontId="86" fillId="0" borderId="4" xfId="24" applyFont="1" applyBorder="1" applyAlignment="1">
      <alignment horizontal="center" vertical="top"/>
    </xf>
    <xf numFmtId="0" fontId="123" fillId="0" borderId="61" xfId="24" applyFont="1" applyBorder="1" applyAlignment="1">
      <alignment horizontal="left" vertical="top" wrapText="1"/>
    </xf>
    <xf numFmtId="0" fontId="123" fillId="0" borderId="24" xfId="24" applyFont="1" applyBorder="1" applyAlignment="1">
      <alignment horizontal="left" vertical="top" wrapText="1"/>
    </xf>
    <xf numFmtId="0" fontId="123" fillId="0" borderId="62" xfId="24" applyFont="1" applyBorder="1" applyAlignment="1">
      <alignment horizontal="left" vertical="top" wrapText="1"/>
    </xf>
    <xf numFmtId="49" fontId="123" fillId="0" borderId="24" xfId="24" applyNumberFormat="1" applyFont="1" applyBorder="1" applyAlignment="1">
      <alignment horizontal="left" vertical="top" wrapText="1"/>
    </xf>
    <xf numFmtId="49" fontId="79" fillId="0" borderId="24" xfId="24" applyNumberFormat="1" applyFont="1" applyBorder="1" applyAlignment="1">
      <alignment horizontal="left" vertical="top" wrapText="1"/>
    </xf>
    <xf numFmtId="0" fontId="79" fillId="29" borderId="12" xfId="12" applyFont="1" applyFill="1" applyBorder="1" applyAlignment="1">
      <alignment vertical="top"/>
    </xf>
    <xf numFmtId="0" fontId="79" fillId="29" borderId="12" xfId="13" applyFont="1" applyFill="1" applyBorder="1" applyAlignment="1">
      <alignment vertical="top"/>
    </xf>
    <xf numFmtId="1" fontId="100" fillId="29" borderId="12" xfId="11" applyNumberFormat="1" applyFont="1" applyFill="1" applyBorder="1" applyAlignment="1">
      <alignment horizontal="left" vertical="top"/>
    </xf>
    <xf numFmtId="1" fontId="9" fillId="29" borderId="12" xfId="8" applyNumberFormat="1" applyFill="1" applyBorder="1"/>
    <xf numFmtId="14" fontId="9" fillId="29" borderId="12" xfId="8" applyNumberFormat="1" applyFill="1" applyBorder="1"/>
    <xf numFmtId="14" fontId="79" fillId="29" borderId="12" xfId="13" applyNumberFormat="1" applyFont="1" applyFill="1" applyBorder="1" applyAlignment="1">
      <alignment vertical="top"/>
    </xf>
    <xf numFmtId="0" fontId="100" fillId="29" borderId="12" xfId="0" applyFont="1" applyFill="1" applyBorder="1" applyAlignment="1">
      <alignment horizontal="left"/>
    </xf>
    <xf numFmtId="0" fontId="79" fillId="29" borderId="0" xfId="0" applyFont="1" applyFill="1" applyAlignment="1">
      <alignment vertical="top"/>
    </xf>
    <xf numFmtId="0" fontId="100" fillId="29" borderId="12" xfId="0" applyFont="1" applyFill="1" applyBorder="1" applyAlignment="1">
      <alignment horizontal="right"/>
    </xf>
    <xf numFmtId="0" fontId="79" fillId="29" borderId="12" xfId="0" applyFont="1" applyFill="1" applyBorder="1" applyAlignment="1">
      <alignment vertical="top"/>
    </xf>
    <xf numFmtId="0" fontId="79" fillId="29" borderId="0" xfId="13" applyFont="1" applyFill="1" applyAlignment="1">
      <alignment vertical="top"/>
    </xf>
    <xf numFmtId="0" fontId="79" fillId="0" borderId="0" xfId="0" applyFont="1" applyAlignment="1">
      <alignment horizontal="center" vertical="center"/>
    </xf>
    <xf numFmtId="0" fontId="78" fillId="0" borderId="0" xfId="0" applyFont="1" applyAlignment="1">
      <alignment horizontal="center" vertical="center"/>
    </xf>
    <xf numFmtId="0" fontId="109" fillId="0" borderId="0" xfId="0" applyFont="1" applyAlignment="1" applyProtection="1">
      <alignment horizontal="left" vertical="top" wrapText="1"/>
      <protection locked="0"/>
    </xf>
    <xf numFmtId="0" fontId="78" fillId="0" borderId="0" xfId="0" applyFont="1" applyAlignment="1">
      <alignment horizontal="center"/>
    </xf>
    <xf numFmtId="0" fontId="81" fillId="11" borderId="0" xfId="0" applyFont="1" applyFill="1" applyAlignment="1">
      <alignment wrapText="1"/>
    </xf>
    <xf numFmtId="0" fontId="78" fillId="11" borderId="0" xfId="0" applyFont="1" applyFill="1" applyAlignment="1">
      <alignment wrapText="1"/>
    </xf>
    <xf numFmtId="0" fontId="81" fillId="11" borderId="0" xfId="0" applyFont="1" applyFill="1" applyAlignment="1">
      <alignment vertical="top"/>
    </xf>
    <xf numFmtId="0" fontId="78" fillId="11" borderId="0" xfId="0" applyFont="1" applyFill="1" applyAlignment="1">
      <alignment vertical="top"/>
    </xf>
    <xf numFmtId="0" fontId="81" fillId="0" borderId="0" xfId="0" applyFont="1" applyAlignment="1">
      <alignment vertical="top"/>
    </xf>
    <xf numFmtId="0" fontId="78" fillId="0" borderId="0" xfId="0" applyFont="1" applyAlignment="1">
      <alignment vertical="top"/>
    </xf>
    <xf numFmtId="0" fontId="140" fillId="11" borderId="0" xfId="0" applyFont="1" applyFill="1" applyAlignment="1" applyProtection="1">
      <alignment vertical="top" wrapText="1"/>
      <protection locked="0"/>
    </xf>
    <xf numFmtId="0" fontId="141" fillId="11" borderId="0" xfId="0" applyFont="1" applyFill="1" applyAlignment="1" applyProtection="1">
      <alignment vertical="top" wrapText="1"/>
      <protection locked="0"/>
    </xf>
    <xf numFmtId="0" fontId="78" fillId="0" borderId="0" xfId="0" applyFont="1" applyAlignment="1">
      <alignment horizontal="center" vertical="top"/>
    </xf>
    <xf numFmtId="0" fontId="78" fillId="0" borderId="0" xfId="0" applyFont="1"/>
    <xf numFmtId="0" fontId="86" fillId="0" borderId="0" xfId="0" applyFont="1" applyAlignment="1">
      <alignment horizontal="center" vertical="top"/>
    </xf>
    <xf numFmtId="0" fontId="79" fillId="0" borderId="0" xfId="0" applyFont="1" applyAlignment="1">
      <alignment horizontal="center" vertical="top"/>
    </xf>
    <xf numFmtId="0" fontId="78" fillId="0" borderId="55" xfId="0" applyFont="1" applyBorder="1" applyAlignment="1" applyProtection="1">
      <alignment horizontal="left" vertical="top"/>
      <protection locked="0"/>
    </xf>
    <xf numFmtId="0" fontId="78" fillId="0" borderId="56" xfId="0" applyFont="1" applyBorder="1" applyAlignment="1" applyProtection="1">
      <alignment horizontal="left" vertical="top"/>
      <protection locked="0"/>
    </xf>
    <xf numFmtId="0" fontId="78" fillId="0" borderId="57" xfId="0" applyFont="1" applyBorder="1" applyAlignment="1" applyProtection="1">
      <alignment horizontal="left" vertical="top"/>
      <protection locked="0"/>
    </xf>
    <xf numFmtId="0" fontId="78" fillId="0" borderId="55" xfId="0" applyFont="1" applyBorder="1" applyAlignment="1" applyProtection="1">
      <alignment horizontal="left" vertical="top" wrapText="1"/>
      <protection locked="0"/>
    </xf>
    <xf numFmtId="0" fontId="78" fillId="0" borderId="57" xfId="0" applyFont="1" applyBorder="1" applyAlignment="1" applyProtection="1">
      <alignment horizontal="left" vertical="top" wrapText="1"/>
      <protection locked="0"/>
    </xf>
    <xf numFmtId="0" fontId="82" fillId="15" borderId="23" xfId="0" applyFont="1" applyFill="1" applyBorder="1" applyAlignment="1" applyProtection="1">
      <alignment vertical="top" wrapText="1"/>
      <protection locked="0"/>
    </xf>
    <xf numFmtId="0" fontId="0" fillId="15" borderId="24" xfId="0" applyFill="1" applyBorder="1" applyAlignment="1" applyProtection="1">
      <alignment vertical="top" wrapText="1"/>
      <protection locked="0"/>
    </xf>
    <xf numFmtId="0" fontId="0" fillId="15" borderId="13" xfId="0" applyFill="1" applyBorder="1" applyAlignment="1" applyProtection="1">
      <alignment vertical="top" wrapText="1"/>
      <protection locked="0"/>
    </xf>
    <xf numFmtId="0" fontId="78" fillId="0" borderId="0" xfId="0" applyFont="1" applyAlignment="1">
      <alignment horizontal="center" wrapText="1"/>
    </xf>
    <xf numFmtId="0" fontId="142" fillId="16" borderId="19" xfId="0" applyFont="1" applyFill="1" applyBorder="1" applyAlignment="1">
      <alignment horizontal="center" vertical="top" wrapText="1"/>
    </xf>
    <xf numFmtId="0" fontId="0" fillId="16" borderId="19" xfId="0" applyFill="1" applyBorder="1" applyAlignment="1">
      <alignment horizontal="center" vertical="top" wrapText="1"/>
    </xf>
    <xf numFmtId="0" fontId="112" fillId="14" borderId="0" xfId="26" applyFont="1" applyFill="1" applyAlignment="1">
      <alignment horizontal="center" vertical="center" wrapText="1"/>
    </xf>
    <xf numFmtId="0" fontId="142" fillId="22" borderId="19" xfId="0" applyFont="1" applyFill="1" applyBorder="1" applyAlignment="1">
      <alignment horizontal="center" vertical="top" wrapText="1"/>
    </xf>
    <xf numFmtId="0" fontId="0" fillId="22" borderId="19" xfId="0" applyFill="1" applyBorder="1" applyAlignment="1">
      <alignment horizontal="center" vertical="top" wrapText="1"/>
    </xf>
    <xf numFmtId="0" fontId="82" fillId="22" borderId="0" xfId="26" applyFont="1" applyFill="1" applyAlignment="1">
      <alignment horizontal="right" vertical="top" wrapText="1"/>
    </xf>
    <xf numFmtId="0" fontId="78" fillId="16" borderId="19" xfId="0" applyFont="1" applyFill="1" applyBorder="1" applyAlignment="1">
      <alignment horizontal="center" vertical="top" wrapText="1"/>
    </xf>
    <xf numFmtId="0" fontId="84" fillId="20" borderId="29" xfId="0" applyFont="1" applyFill="1" applyBorder="1" applyAlignment="1">
      <alignment horizontal="left" vertical="top"/>
    </xf>
    <xf numFmtId="0" fontId="84" fillId="20" borderId="33" xfId="0" applyFont="1" applyFill="1" applyBorder="1" applyAlignment="1">
      <alignment horizontal="left" vertical="top"/>
    </xf>
    <xf numFmtId="0" fontId="84" fillId="20" borderId="27" xfId="0" applyFont="1" applyFill="1" applyBorder="1" applyAlignment="1">
      <alignment horizontal="left" vertical="top"/>
    </xf>
    <xf numFmtId="0" fontId="119" fillId="0" borderId="20" xfId="13" applyFont="1" applyBorder="1" applyAlignment="1">
      <alignment vertical="top"/>
    </xf>
    <xf numFmtId="0" fontId="0" fillId="0" borderId="20" xfId="0" applyBorder="1" applyAlignment="1">
      <alignment vertical="top"/>
    </xf>
    <xf numFmtId="0" fontId="8" fillId="10" borderId="23" xfId="6" applyFont="1" applyFill="1" applyBorder="1"/>
    <xf numFmtId="0" fontId="4" fillId="10" borderId="13" xfId="6" applyFill="1" applyBorder="1"/>
    <xf numFmtId="0" fontId="126" fillId="0" borderId="16" xfId="6" applyFont="1" applyBorder="1" applyAlignment="1">
      <alignment horizontal="center" vertical="top" wrapText="1"/>
    </xf>
    <xf numFmtId="0" fontId="126" fillId="0" borderId="0" xfId="6" applyFont="1" applyAlignment="1">
      <alignment horizontal="center" vertical="top" wrapText="1"/>
    </xf>
    <xf numFmtId="0" fontId="78" fillId="0" borderId="16" xfId="0" applyFont="1" applyBorder="1" applyAlignment="1">
      <alignment vertical="top" wrapText="1"/>
    </xf>
    <xf numFmtId="0" fontId="78" fillId="0" borderId="16" xfId="0" applyFont="1" applyBorder="1" applyAlignment="1">
      <alignment vertical="top"/>
    </xf>
    <xf numFmtId="0" fontId="86" fillId="0" borderId="0" xfId="0" applyFont="1" applyAlignment="1">
      <alignment horizontal="center" vertical="top" wrapText="1"/>
    </xf>
    <xf numFmtId="0" fontId="77" fillId="0" borderId="59" xfId="24" applyFont="1" applyBorder="1" applyAlignment="1" applyProtection="1">
      <alignment horizontal="center" vertical="center" wrapText="1"/>
      <protection locked="0"/>
    </xf>
    <xf numFmtId="0" fontId="79" fillId="0" borderId="38" xfId="23" applyFont="1" applyBorder="1" applyAlignment="1">
      <alignment horizontal="left" vertical="top" wrapText="1"/>
    </xf>
    <xf numFmtId="0" fontId="79" fillId="0" borderId="0" xfId="23" applyFont="1" applyAlignment="1">
      <alignment horizontal="left" vertical="top" wrapText="1"/>
    </xf>
    <xf numFmtId="0" fontId="79" fillId="0" borderId="4" xfId="23" applyFont="1" applyBorder="1" applyAlignment="1">
      <alignment horizontal="left" vertical="top" wrapText="1"/>
    </xf>
    <xf numFmtId="0" fontId="82" fillId="0" borderId="38" xfId="24" applyFont="1" applyBorder="1" applyAlignment="1">
      <alignment horizontal="left" vertical="top"/>
    </xf>
    <xf numFmtId="0" fontId="82" fillId="0" borderId="0" xfId="24" applyFont="1" applyAlignment="1">
      <alignment horizontal="left" vertical="top"/>
    </xf>
    <xf numFmtId="0" fontId="86" fillId="0" borderId="38" xfId="24" applyFont="1" applyBorder="1" applyAlignment="1">
      <alignment horizontal="center" vertical="top"/>
    </xf>
    <xf numFmtId="0" fontId="86" fillId="0" borderId="0" xfId="24" applyFont="1" applyAlignment="1">
      <alignment horizontal="center" vertical="top"/>
    </xf>
    <xf numFmtId="0" fontId="86" fillId="0" borderId="4" xfId="24" applyFont="1" applyBorder="1" applyAlignment="1">
      <alignment horizontal="center" vertical="top"/>
    </xf>
    <xf numFmtId="0" fontId="78" fillId="0" borderId="0" xfId="24" applyFont="1" applyAlignment="1">
      <alignment horizontal="left" vertical="top"/>
    </xf>
    <xf numFmtId="0" fontId="78" fillId="0" borderId="4" xfId="24" applyFont="1" applyBorder="1" applyAlignment="1">
      <alignment horizontal="left" vertical="top"/>
    </xf>
    <xf numFmtId="0" fontId="82" fillId="0" borderId="4" xfId="24" applyFont="1" applyBorder="1" applyAlignment="1">
      <alignment horizontal="left" vertical="top"/>
    </xf>
    <xf numFmtId="0" fontId="78" fillId="0" borderId="38" xfId="24" applyFont="1" applyBorder="1" applyAlignment="1">
      <alignment horizontal="left" vertical="top"/>
    </xf>
    <xf numFmtId="0" fontId="78" fillId="0" borderId="0" xfId="24" applyFont="1" applyAlignment="1">
      <alignment horizontal="left" vertical="top" wrapText="1"/>
    </xf>
    <xf numFmtId="0" fontId="78" fillId="0" borderId="4" xfId="24" applyFont="1" applyBorder="1" applyAlignment="1">
      <alignment horizontal="left" vertical="top" wrapText="1"/>
    </xf>
    <xf numFmtId="0" fontId="79" fillId="0" borderId="0" xfId="24" applyFont="1" applyAlignment="1">
      <alignment horizontal="center" vertical="top"/>
    </xf>
    <xf numFmtId="0" fontId="79" fillId="0" borderId="4" xfId="24" applyFont="1" applyBorder="1" applyAlignment="1">
      <alignment horizontal="center" vertical="top"/>
    </xf>
    <xf numFmtId="0" fontId="86" fillId="0" borderId="67" xfId="24" applyFont="1" applyBorder="1" applyAlignment="1">
      <alignment horizontal="center" vertical="top"/>
    </xf>
    <xf numFmtId="0" fontId="86" fillId="0" borderId="68" xfId="24" applyFont="1" applyBorder="1" applyAlignment="1">
      <alignment horizontal="center" vertical="top"/>
    </xf>
    <xf numFmtId="0" fontId="86" fillId="0" borderId="6" xfId="24" applyFont="1" applyBorder="1" applyAlignment="1">
      <alignment horizontal="center" vertical="top"/>
    </xf>
    <xf numFmtId="0" fontId="78" fillId="0" borderId="65" xfId="24" applyFont="1" applyBorder="1" applyAlignment="1">
      <alignment horizontal="left" vertical="top"/>
    </xf>
    <xf numFmtId="0" fontId="78" fillId="0" borderId="19" xfId="24" applyFont="1" applyBorder="1" applyAlignment="1">
      <alignment horizontal="left" vertical="top"/>
    </xf>
    <xf numFmtId="0" fontId="86" fillId="0" borderId="38" xfId="24" applyFont="1" applyBorder="1" applyAlignment="1">
      <alignment horizontal="center" vertical="top" wrapText="1"/>
    </xf>
    <xf numFmtId="0" fontId="86" fillId="0" borderId="0" xfId="24" applyFont="1" applyAlignment="1">
      <alignment horizontal="center" vertical="top" wrapText="1"/>
    </xf>
    <xf numFmtId="0" fontId="86" fillId="0" borderId="4" xfId="24" applyFont="1" applyBorder="1" applyAlignment="1">
      <alignment horizontal="center" vertical="top" wrapText="1"/>
    </xf>
    <xf numFmtId="0" fontId="18" fillId="4" borderId="34" xfId="0" applyFont="1" applyFill="1" applyBorder="1" applyAlignment="1">
      <alignment vertical="top" wrapText="1"/>
    </xf>
    <xf numFmtId="0" fontId="18" fillId="4" borderId="5" xfId="0" applyFont="1" applyFill="1" applyBorder="1" applyAlignment="1">
      <alignment vertical="top" wrapText="1"/>
    </xf>
    <xf numFmtId="49" fontId="13" fillId="3" borderId="35" xfId="0" applyNumberFormat="1" applyFont="1" applyFill="1" applyBorder="1" applyAlignment="1">
      <alignment wrapText="1"/>
    </xf>
    <xf numFmtId="49" fontId="13" fillId="3" borderId="2" xfId="0" applyNumberFormat="1" applyFont="1" applyFill="1" applyBorder="1" applyAlignment="1">
      <alignment wrapText="1"/>
    </xf>
    <xf numFmtId="0" fontId="13" fillId="3" borderId="0" xfId="0" applyFont="1" applyFill="1" applyAlignment="1">
      <alignment horizontal="left" vertical="top" wrapText="1"/>
    </xf>
    <xf numFmtId="0" fontId="13" fillId="3" borderId="4" xfId="0" applyFont="1" applyFill="1" applyBorder="1" applyAlignment="1">
      <alignment horizontal="left" vertical="top" wrapText="1"/>
    </xf>
    <xf numFmtId="0" fontId="15" fillId="4" borderId="34" xfId="0" applyFont="1" applyFill="1" applyBorder="1" applyAlignment="1">
      <alignment vertical="top" wrapText="1"/>
    </xf>
    <xf numFmtId="0" fontId="15" fillId="4" borderId="36" xfId="0" applyFont="1" applyFill="1" applyBorder="1" applyAlignment="1">
      <alignment vertical="top" wrapText="1"/>
    </xf>
    <xf numFmtId="0" fontId="15" fillId="4" borderId="37" xfId="0" applyFont="1" applyFill="1" applyBorder="1" applyAlignment="1">
      <alignment vertical="top" wrapText="1"/>
    </xf>
    <xf numFmtId="0" fontId="17" fillId="0" borderId="29" xfId="0" applyFont="1" applyBorder="1" applyAlignment="1">
      <alignment horizontal="center" vertical="top" wrapText="1"/>
    </xf>
    <xf numFmtId="0" fontId="17" fillId="0" borderId="33" xfId="0" applyFont="1" applyBorder="1" applyAlignment="1">
      <alignment horizontal="center" vertical="top" wrapText="1"/>
    </xf>
    <xf numFmtId="0" fontId="17" fillId="0" borderId="27" xfId="0" applyFont="1" applyBorder="1" applyAlignment="1">
      <alignment horizontal="center" vertical="top" wrapText="1"/>
    </xf>
    <xf numFmtId="0" fontId="17" fillId="0" borderId="38" xfId="0" applyFont="1" applyBorder="1" applyAlignment="1">
      <alignment horizontal="center" vertical="top" wrapText="1"/>
    </xf>
    <xf numFmtId="0" fontId="17" fillId="0" borderId="0" xfId="0" applyFont="1" applyAlignment="1">
      <alignment horizontal="center" vertical="top" wrapText="1"/>
    </xf>
    <xf numFmtId="0" fontId="16" fillId="0" borderId="29" xfId="0" applyFont="1" applyBorder="1" applyAlignment="1">
      <alignment horizontal="left" vertical="top" wrapText="1"/>
    </xf>
    <xf numFmtId="0" fontId="16" fillId="0" borderId="33" xfId="0" applyFont="1" applyBorder="1" applyAlignment="1">
      <alignment horizontal="left" vertical="top" wrapText="1"/>
    </xf>
    <xf numFmtId="0" fontId="16" fillId="0" borderId="27" xfId="0" applyFont="1" applyBorder="1" applyAlignment="1">
      <alignment horizontal="left" vertical="top" wrapText="1"/>
    </xf>
    <xf numFmtId="43" fontId="84" fillId="29" borderId="12" xfId="13" applyNumberFormat="1" applyFont="1" applyFill="1" applyBorder="1" applyAlignment="1">
      <alignment vertical="top" wrapText="1"/>
    </xf>
    <xf numFmtId="14" fontId="79" fillId="14" borderId="12" xfId="13" applyNumberFormat="1" applyFont="1" applyFill="1" applyBorder="1" applyAlignment="1">
      <alignment vertical="top" wrapText="1"/>
    </xf>
    <xf numFmtId="0" fontId="79" fillId="14" borderId="12" xfId="13" applyFont="1" applyFill="1" applyBorder="1" applyAlignment="1">
      <alignment horizontal="left" vertical="top" wrapText="1"/>
    </xf>
    <xf numFmtId="0" fontId="79" fillId="14" borderId="12" xfId="13" applyFont="1" applyFill="1" applyBorder="1" applyAlignment="1">
      <alignment horizontal="left" vertical="top"/>
    </xf>
    <xf numFmtId="0" fontId="79" fillId="14" borderId="21" xfId="13" applyFont="1" applyFill="1" applyBorder="1" applyAlignment="1">
      <alignment vertical="top" wrapText="1"/>
    </xf>
    <xf numFmtId="43" fontId="79" fillId="14" borderId="12" xfId="13" applyNumberFormat="1" applyFont="1" applyFill="1" applyBorder="1" applyAlignment="1">
      <alignment vertical="top" wrapText="1"/>
    </xf>
    <xf numFmtId="0" fontId="101" fillId="14" borderId="21" xfId="13" applyFont="1" applyFill="1" applyBorder="1" applyAlignment="1">
      <alignment vertical="top" wrapText="1"/>
    </xf>
    <xf numFmtId="0" fontId="79" fillId="14" borderId="21" xfId="0" applyFont="1" applyFill="1" applyBorder="1" applyAlignment="1">
      <alignment vertical="top" wrapText="1"/>
    </xf>
  </cellXfs>
  <cellStyles count="30">
    <cellStyle name="Comma" xfId="1" builtinId="3"/>
    <cellStyle name="Comma 2" xfId="2" xr:uid="{DA2B2F58-C51C-4343-982C-0617ED0373B9}"/>
    <cellStyle name="Comma 2 2" xfId="3" xr:uid="{043A8424-8278-467A-9DF8-D0ACBFC5D16A}"/>
    <cellStyle name="Comma 2 2 2" xfId="4" xr:uid="{C2AA3F33-9436-44CA-8BF1-979539929801}"/>
    <cellStyle name="Hyperlink 2" xfId="5" xr:uid="{DDD9C27F-E345-4E4E-B495-841CD15B8353}"/>
    <cellStyle name="Normal" xfId="0" builtinId="0"/>
    <cellStyle name="Normal 2" xfId="6" xr:uid="{6F133CC6-D96F-4502-9B0A-46A5BA5E5D86}"/>
    <cellStyle name="Normal 2 2" xfId="7" xr:uid="{C2EE6AD4-C44A-4462-B40B-E451850D3568}"/>
    <cellStyle name="Normal 2 2 2 2" xfId="8" xr:uid="{24A36975-FFBD-4AC4-B855-FCFEF4CF1794}"/>
    <cellStyle name="Normal 2 2 2 3" xfId="9" xr:uid="{B03E3EA9-516A-4BA0-B63E-E25A7D54A036}"/>
    <cellStyle name="Normal 2 2 2 3 2" xfId="10" xr:uid="{615AC653-DCDC-4B24-A709-57575960BFDC}"/>
    <cellStyle name="Normal 2 2 4" xfId="11" xr:uid="{70C7E5C0-CCDB-42FF-A6C3-0F498F93E33E}"/>
    <cellStyle name="Normal 2 4 2 2 2" xfId="12" xr:uid="{42D0FF6C-732E-402B-8066-640CE64A35CC}"/>
    <cellStyle name="Normal 2 4 3" xfId="13" xr:uid="{5745CC95-FB35-4F67-8D1C-7B64CF8F6ABD}"/>
    <cellStyle name="Normal 2 4 5" xfId="14" xr:uid="{91C4222B-FD2F-4D58-A007-D6F6987980E9}"/>
    <cellStyle name="Normal 3" xfId="15" xr:uid="{59021C5E-B327-464C-B718-AB3AEA0C6C82}"/>
    <cellStyle name="Normal 4" xfId="16" xr:uid="{D43980AE-A155-4CFA-AB40-9DEB48B60B42}"/>
    <cellStyle name="Normal 5" xfId="17" xr:uid="{669263E0-FC8D-4496-851F-89E882051C43}"/>
    <cellStyle name="Normal 5 2" xfId="18" xr:uid="{D13CA496-28E1-4915-8DC5-2644F6DDFE7B}"/>
    <cellStyle name="Normal 7" xfId="19" xr:uid="{5C0B7185-636F-4771-B1B0-46C7DB9A0817}"/>
    <cellStyle name="Normal 7 2" xfId="20" xr:uid="{5D962EB9-0935-4518-AB53-7AB485293B44}"/>
    <cellStyle name="Normal_2011 RA Coilte SHC Summary v10 - no names" xfId="21" xr:uid="{264ED7EF-19EE-4959-ABF4-879609F49BE0}"/>
    <cellStyle name="Normal_RT-COC-001-13 Report spreadsheet" xfId="22" xr:uid="{8740A506-06C6-41AE-9C66-3386DA587BE4}"/>
    <cellStyle name="Normal_RT-COC-001-18 Report spreadsheet" xfId="23" xr:uid="{3B248F07-90D1-4FAC-B289-85A39C9BFD61}"/>
    <cellStyle name="Normal_RT-FM-001-03 Forest cert report template" xfId="24" xr:uid="{68DFD5C6-727E-45AC-B3AB-33F78D4D9AA5}"/>
    <cellStyle name="Normal_T&amp;M RA report 2005 draft 2" xfId="25" xr:uid="{58EC96CE-867B-4E91-8427-817552EE5E89}"/>
    <cellStyle name="Normal_T&amp;M RA report 2005 draft 2 2" xfId="26" xr:uid="{F8B455E0-D9B8-409A-A2D2-EE8B9B80BA80}"/>
    <cellStyle name="Normal_T&amp;M RA report 2005 draft 2 2 2" xfId="27" xr:uid="{BC8BC6AC-D3F6-4420-B2A7-77EFE997266F}"/>
    <cellStyle name="Normal_T&amp;M RA report 2005 draft 2 2 3" xfId="28" xr:uid="{BD991C49-C688-462D-97A7-1E78D55C59D7}"/>
    <cellStyle name="Normal_T&amp;M RA report 2005 draft 2 3" xfId="29" xr:uid="{21B8F684-70FE-4369-ABFC-2571C5B0B2D2}"/>
  </cellStyles>
  <dxfs count="181">
    <dxf>
      <font>
        <color indexed="20"/>
      </font>
      <fill>
        <patternFill>
          <bgColor indexed="45"/>
        </patternFill>
      </fill>
    </dxf>
    <dxf>
      <font>
        <color theme="0" tint="-0.14996795556505021"/>
      </font>
      <fill>
        <patternFill>
          <bgColor theme="0" tint="-0.14996795556505021"/>
        </patternFill>
      </fill>
    </dxf>
    <dxf>
      <fill>
        <patternFill>
          <bgColor theme="7" tint="0.79998168889431442"/>
        </patternFill>
      </fill>
    </dxf>
    <dxf>
      <font>
        <color theme="6"/>
      </font>
      <fill>
        <patternFill>
          <bgColor theme="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ill>
        <patternFill>
          <bgColor rgb="FFFF7C80"/>
        </patternFill>
      </fill>
    </dxf>
    <dxf>
      <fill>
        <patternFill>
          <bgColor theme="9" tint="0.39994506668294322"/>
        </patternFill>
      </fill>
    </dxf>
    <dxf>
      <fill>
        <patternFill>
          <bgColor theme="7" tint="0.3999450666829432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patternType="solid">
          <fgColor rgb="FFFFFF00"/>
          <bgColor rgb="FFFFFF00"/>
        </patternFill>
      </fill>
    </dxf>
    <dxf>
      <fill>
        <patternFill patternType="solid">
          <fgColor rgb="FFFFFFCC"/>
          <bgColor rgb="FFFFFFCC"/>
        </patternFill>
      </fill>
    </dxf>
    <dxf>
      <fill>
        <patternFill patternType="solid">
          <fgColor rgb="FFD9D9D9"/>
          <bgColor rgb="FFD9D9D9"/>
        </patternFill>
      </fill>
    </dxf>
    <dxf>
      <fill>
        <patternFill patternType="solid">
          <fgColor rgb="FFFFFF00"/>
          <bgColor rgb="FFFFFF00"/>
        </patternFill>
      </fill>
    </dxf>
    <dxf>
      <fill>
        <patternFill patternType="solid">
          <fgColor rgb="FFFFFFCC"/>
          <bgColor rgb="FFFFFFCC"/>
        </patternFill>
      </fill>
    </dxf>
    <dxf>
      <fill>
        <patternFill patternType="solid">
          <fgColor rgb="FFD9D9D9"/>
          <bgColor rgb="FFD9D9D9"/>
        </patternFill>
      </fill>
    </dxf>
    <dxf>
      <fill>
        <patternFill patternType="solid">
          <fgColor rgb="FFFFFF00"/>
          <bgColor rgb="FFFFFF00"/>
        </patternFill>
      </fill>
    </dxf>
    <dxf>
      <fill>
        <patternFill patternType="solid">
          <fgColor rgb="FFFFFFCC"/>
          <bgColor rgb="FFFFFFCC"/>
        </patternFill>
      </fill>
    </dxf>
    <dxf>
      <fill>
        <patternFill patternType="solid">
          <fgColor rgb="FFD9D9D9"/>
          <bgColor rgb="FFD9D9D9"/>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theme="7" tint="0.79998168889431442"/>
        </patternFill>
      </fill>
    </dxf>
    <dxf>
      <font>
        <color rgb="FFCC6600"/>
      </font>
      <fill>
        <patternFill>
          <bgColor rgb="FFFFCC99"/>
        </patternFill>
      </fill>
    </dxf>
    <dxf>
      <font>
        <b/>
        <i val="0"/>
        <color rgb="FFFF0000"/>
      </font>
      <fill>
        <patternFill>
          <bgColor rgb="FFFFCCCC"/>
        </patternFill>
      </fill>
    </dxf>
    <dxf>
      <fill>
        <patternFill>
          <bgColor theme="0" tint="-0.14996795556505021"/>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676275</xdr:colOff>
      <xdr:row>0</xdr:row>
      <xdr:rowOff>352425</xdr:rowOff>
    </xdr:from>
    <xdr:to>
      <xdr:col>0</xdr:col>
      <xdr:colOff>400050</xdr:colOff>
      <xdr:row>0</xdr:row>
      <xdr:rowOff>2752725</xdr:rowOff>
    </xdr:to>
    <xdr:pic>
      <xdr:nvPicPr>
        <xdr:cNvPr id="9136" name="Picture 1">
          <a:extLst>
            <a:ext uri="{FF2B5EF4-FFF2-40B4-BE49-F238E27FC236}">
              <a16:creationId xmlns:a16="http://schemas.microsoft.com/office/drawing/2014/main" id="{CF80C78C-2E8E-BEF3-DEE3-F8470687D5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352425"/>
          <a:ext cx="0"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800100</xdr:rowOff>
    </xdr:from>
    <xdr:to>
      <xdr:col>2</xdr:col>
      <xdr:colOff>1085850</xdr:colOff>
      <xdr:row>1</xdr:row>
      <xdr:rowOff>0</xdr:rowOff>
    </xdr:to>
    <xdr:pic>
      <xdr:nvPicPr>
        <xdr:cNvPr id="9137" name="Picture 2">
          <a:extLst>
            <a:ext uri="{FF2B5EF4-FFF2-40B4-BE49-F238E27FC236}">
              <a16:creationId xmlns:a16="http://schemas.microsoft.com/office/drawing/2014/main" id="{BDF9D6F3-6B22-C895-A17B-DCF42E9EF63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800100"/>
          <a:ext cx="208597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638175</xdr:colOff>
      <xdr:row>0</xdr:row>
      <xdr:rowOff>428625</xdr:rowOff>
    </xdr:from>
    <xdr:to>
      <xdr:col>4</xdr:col>
      <xdr:colOff>2066925</xdr:colOff>
      <xdr:row>1</xdr:row>
      <xdr:rowOff>0</xdr:rowOff>
    </xdr:to>
    <xdr:pic>
      <xdr:nvPicPr>
        <xdr:cNvPr id="9138" name="Picture 2">
          <a:extLst>
            <a:ext uri="{FF2B5EF4-FFF2-40B4-BE49-F238E27FC236}">
              <a16:creationId xmlns:a16="http://schemas.microsoft.com/office/drawing/2014/main" id="{D2FDA105-34D8-88A2-414F-E09BAE8D80C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6350" y="428625"/>
          <a:ext cx="1428750" cy="1647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857250</xdr:colOff>
      <xdr:row>0</xdr:row>
      <xdr:rowOff>790575</xdr:rowOff>
    </xdr:from>
    <xdr:to>
      <xdr:col>1</xdr:col>
      <xdr:colOff>0</xdr:colOff>
      <xdr:row>1</xdr:row>
      <xdr:rowOff>0</xdr:rowOff>
    </xdr:to>
    <xdr:pic>
      <xdr:nvPicPr>
        <xdr:cNvPr id="21894" name="Picture 4">
          <a:extLst>
            <a:ext uri="{FF2B5EF4-FFF2-40B4-BE49-F238E27FC236}">
              <a16:creationId xmlns:a16="http://schemas.microsoft.com/office/drawing/2014/main" id="{299A680A-2535-4E3C-AC3F-3D11E3B783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790575"/>
          <a:ext cx="183832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542925</xdr:rowOff>
    </xdr:from>
    <xdr:to>
      <xdr:col>1</xdr:col>
      <xdr:colOff>0</xdr:colOff>
      <xdr:row>1</xdr:row>
      <xdr:rowOff>0</xdr:rowOff>
    </xdr:to>
    <xdr:pic>
      <xdr:nvPicPr>
        <xdr:cNvPr id="31347" name="Picture 4">
          <a:extLst>
            <a:ext uri="{FF2B5EF4-FFF2-40B4-BE49-F238E27FC236}">
              <a16:creationId xmlns:a16="http://schemas.microsoft.com/office/drawing/2014/main" id="{3240AF6B-6AE5-E53F-AFD9-7CDD621B41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2925"/>
          <a:ext cx="156210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0</xdr:rowOff>
    </xdr:from>
    <xdr:to>
      <xdr:col>3</xdr:col>
      <xdr:colOff>1505027</xdr:colOff>
      <xdr:row>0</xdr:row>
      <xdr:rowOff>1739989</xdr:rowOff>
    </xdr:to>
    <xdr:pic>
      <xdr:nvPicPr>
        <xdr:cNvPr id="2" name="Picture 1">
          <a:extLst>
            <a:ext uri="{FF2B5EF4-FFF2-40B4-BE49-F238E27FC236}">
              <a16:creationId xmlns:a16="http://schemas.microsoft.com/office/drawing/2014/main" id="{41816B9E-2D98-DA75-FE43-D4A90FB667EF}"/>
            </a:ext>
          </a:extLst>
        </xdr:cNvPr>
        <xdr:cNvPicPr>
          <a:picLocks noChangeAspect="1"/>
        </xdr:cNvPicPr>
      </xdr:nvPicPr>
      <xdr:blipFill>
        <a:blip xmlns:r="http://schemas.openxmlformats.org/officeDocument/2006/relationships" r:embed="rId2"/>
        <a:stretch>
          <a:fillRect/>
        </a:stretch>
      </xdr:blipFill>
      <xdr:spPr>
        <a:xfrm>
          <a:off x="4235450" y="0"/>
          <a:ext cx="1505027" cy="17399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hyperlink" Target="../../../../../../../../../../ashepherd/AppData/Local/ashepherd/Downloads/PEFC%20ST%201002%202018.pdf" TargetMode="External"/><Relationship Id="rId1" Type="http://schemas.openxmlformats.org/officeDocument/2006/relationships/hyperlink" Target="https://www.pefc.co.uk/system/resources/W1siZiIsIjIwMjAvMDYvMjIvM3JkZXlpYThuMV9QRUZDX1VLX1NDSEVNRV9NYXlfMjAxNl9FZGl0XzIwMjAucGRmIl1d/PEFC%20UK%20SCHEME%20May%202016%20Edit%202020.pdf" TargetMode="External"/></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ulian.hollingdale@tilhill.co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DBABE-2364-4CBA-ACCA-5767A2FA6F5C}">
  <dimension ref="A1:H32"/>
  <sheetViews>
    <sheetView tabSelected="1" view="pageBreakPreview" zoomScaleNormal="75" zoomScaleSheetLayoutView="100" workbookViewId="0">
      <selection activeCell="D3" sqref="D3"/>
    </sheetView>
  </sheetViews>
  <sheetFormatPr defaultColWidth="9" defaultRowHeight="12.5"/>
  <cols>
    <col min="1" max="1" width="6" style="36" customWidth="1"/>
    <col min="2" max="2" width="12.54296875" style="36" customWidth="1"/>
    <col min="3" max="3" width="19.1796875" style="36" customWidth="1"/>
    <col min="4" max="4" width="29" style="36" customWidth="1"/>
    <col min="5" max="5" width="36.1796875" style="36" customWidth="1"/>
    <col min="6" max="6" width="16.26953125" style="36" customWidth="1"/>
    <col min="7" max="7" width="15.453125" style="36" customWidth="1"/>
    <col min="8" max="16384" width="9" style="36"/>
  </cols>
  <sheetData>
    <row r="1" spans="1:8" ht="163.5" customHeight="1">
      <c r="A1" s="980"/>
      <c r="B1" s="981"/>
      <c r="C1" s="981"/>
      <c r="D1" s="34" t="s">
        <v>0</v>
      </c>
      <c r="E1" s="983"/>
      <c r="F1" s="983"/>
      <c r="G1" s="35"/>
    </row>
    <row r="2" spans="1:8">
      <c r="H2" s="37"/>
    </row>
    <row r="3" spans="1:8" ht="66" customHeight="1">
      <c r="A3" s="984" t="s">
        <v>1</v>
      </c>
      <c r="B3" s="985"/>
      <c r="C3" s="985"/>
      <c r="D3" s="329" t="s">
        <v>4645</v>
      </c>
      <c r="E3" s="330"/>
      <c r="F3" s="330"/>
      <c r="H3" s="39"/>
    </row>
    <row r="4" spans="1:8" ht="17.5">
      <c r="A4" s="40"/>
      <c r="B4" s="41"/>
      <c r="D4" s="38"/>
      <c r="H4" s="39"/>
    </row>
    <row r="5" spans="1:8" s="42" customFormat="1" ht="17.5">
      <c r="A5" s="986" t="s">
        <v>2</v>
      </c>
      <c r="B5" s="987"/>
      <c r="C5" s="987"/>
      <c r="D5" s="324" t="s">
        <v>3</v>
      </c>
      <c r="E5" s="325"/>
      <c r="F5" s="325"/>
      <c r="H5" s="43"/>
    </row>
    <row r="6" spans="1:8" s="42" customFormat="1" ht="17.5">
      <c r="A6" s="44" t="s">
        <v>4</v>
      </c>
      <c r="B6" s="45"/>
      <c r="D6" s="324" t="s">
        <v>5</v>
      </c>
      <c r="E6" s="325"/>
      <c r="F6" s="325"/>
      <c r="H6" s="43"/>
    </row>
    <row r="7" spans="1:8" s="42" customFormat="1" ht="60.75" customHeight="1">
      <c r="A7" s="988" t="s">
        <v>6</v>
      </c>
      <c r="B7" s="989"/>
      <c r="C7" s="989"/>
      <c r="D7" s="990" t="s">
        <v>7</v>
      </c>
      <c r="E7" s="991"/>
      <c r="F7" s="991"/>
      <c r="H7" s="43"/>
    </row>
    <row r="8" spans="1:8" s="42" customFormat="1" ht="37.5" customHeight="1">
      <c r="A8" s="44" t="s">
        <v>8</v>
      </c>
      <c r="D8" s="982" t="s">
        <v>9</v>
      </c>
      <c r="E8" s="982"/>
      <c r="F8" s="325"/>
      <c r="H8" s="43"/>
    </row>
    <row r="9" spans="1:8" s="42" customFormat="1" ht="37.5" customHeight="1">
      <c r="A9" s="211" t="s">
        <v>10</v>
      </c>
      <c r="B9" s="184"/>
      <c r="C9" s="184"/>
      <c r="D9" s="326" t="s">
        <v>11</v>
      </c>
      <c r="E9" s="327"/>
      <c r="F9" s="325"/>
      <c r="H9" s="43"/>
    </row>
    <row r="10" spans="1:8" s="42" customFormat="1" ht="17.5">
      <c r="A10" s="44" t="s">
        <v>12</v>
      </c>
      <c r="B10" s="45"/>
      <c r="D10" s="328">
        <v>45658</v>
      </c>
      <c r="E10" s="325"/>
      <c r="F10" s="325"/>
      <c r="H10" s="43"/>
    </row>
    <row r="11" spans="1:8" s="42" customFormat="1" ht="17.5">
      <c r="A11" s="988" t="s">
        <v>13</v>
      </c>
      <c r="B11" s="989"/>
      <c r="C11" s="989"/>
      <c r="D11" s="328">
        <v>47483</v>
      </c>
      <c r="E11" s="325"/>
      <c r="F11" s="325"/>
      <c r="H11" s="43"/>
    </row>
    <row r="12" spans="1:8" s="42" customFormat="1" ht="17.5">
      <c r="A12" s="44"/>
      <c r="B12" s="45"/>
    </row>
    <row r="13" spans="1:8" s="42" customFormat="1" ht="17.5">
      <c r="B13" s="45"/>
    </row>
    <row r="14" spans="1:8" s="42" customFormat="1" ht="28">
      <c r="A14" s="46"/>
      <c r="B14" s="47" t="s">
        <v>14</v>
      </c>
      <c r="C14" s="47" t="s">
        <v>15</v>
      </c>
      <c r="D14" s="47" t="s">
        <v>16</v>
      </c>
      <c r="E14" s="47" t="s">
        <v>17</v>
      </c>
      <c r="F14" s="48" t="s">
        <v>18</v>
      </c>
      <c r="G14" s="49"/>
    </row>
    <row r="15" spans="1:8" s="42" customFormat="1" ht="14">
      <c r="A15" s="331" t="s">
        <v>19</v>
      </c>
      <c r="B15" s="321"/>
      <c r="C15" s="321"/>
      <c r="D15" s="321"/>
      <c r="E15" s="321"/>
      <c r="F15" s="322"/>
      <c r="G15" s="49"/>
    </row>
    <row r="16" spans="1:8" s="42" customFormat="1" ht="73.5" customHeight="1">
      <c r="A16" s="932" t="s">
        <v>20</v>
      </c>
      <c r="B16" s="930" t="s">
        <v>21</v>
      </c>
      <c r="C16" s="930" t="s">
        <v>4679</v>
      </c>
      <c r="D16" s="930" t="s">
        <v>22</v>
      </c>
      <c r="E16" s="930" t="s">
        <v>23</v>
      </c>
      <c r="F16" s="930" t="s">
        <v>24</v>
      </c>
      <c r="G16" s="50"/>
    </row>
    <row r="17" spans="1:7" s="42" customFormat="1" ht="14">
      <c r="A17" s="332" t="s">
        <v>25</v>
      </c>
      <c r="B17" s="323"/>
      <c r="C17" s="323"/>
      <c r="D17" s="323"/>
      <c r="E17" s="323"/>
      <c r="F17" s="323"/>
      <c r="G17" s="50"/>
    </row>
    <row r="18" spans="1:7" s="42" customFormat="1" ht="14">
      <c r="A18" s="332" t="s">
        <v>26</v>
      </c>
      <c r="B18" s="323"/>
      <c r="C18" s="323"/>
      <c r="D18" s="323"/>
      <c r="E18" s="931"/>
      <c r="F18" s="323"/>
      <c r="G18" s="50"/>
    </row>
    <row r="19" spans="1:7" s="42" customFormat="1" ht="14">
      <c r="A19" s="332" t="s">
        <v>27</v>
      </c>
      <c r="B19" s="323"/>
      <c r="C19" s="323"/>
      <c r="D19" s="323"/>
      <c r="E19" s="323"/>
      <c r="F19" s="323"/>
      <c r="G19" s="50"/>
    </row>
    <row r="20" spans="1:7" s="42" customFormat="1" ht="14">
      <c r="A20" s="332" t="s">
        <v>28</v>
      </c>
      <c r="B20" s="323"/>
      <c r="C20" s="323"/>
      <c r="D20" s="323"/>
      <c r="E20" s="323"/>
      <c r="F20" s="323"/>
      <c r="G20" s="50"/>
    </row>
    <row r="21" spans="1:7" s="42" customFormat="1" ht="17.5">
      <c r="B21" s="45"/>
    </row>
    <row r="22" spans="1:7" s="42" customFormat="1" ht="18" customHeight="1">
      <c r="A22" s="995" t="s">
        <v>29</v>
      </c>
      <c r="B22" s="995"/>
      <c r="C22" s="995"/>
      <c r="D22" s="995"/>
      <c r="E22" s="995"/>
      <c r="F22" s="995"/>
    </row>
    <row r="23" spans="1:7" ht="14">
      <c r="A23" s="992" t="s">
        <v>30</v>
      </c>
      <c r="B23" s="993"/>
      <c r="C23" s="993"/>
      <c r="D23" s="993"/>
      <c r="E23" s="993"/>
      <c r="F23" s="993"/>
      <c r="G23" s="35"/>
    </row>
    <row r="24" spans="1:7" ht="14">
      <c r="A24" s="51"/>
      <c r="B24" s="51"/>
    </row>
    <row r="25" spans="1:7" ht="14">
      <c r="A25" s="992" t="s">
        <v>31</v>
      </c>
      <c r="B25" s="993"/>
      <c r="C25" s="993"/>
      <c r="D25" s="993"/>
      <c r="E25" s="993"/>
      <c r="F25" s="993"/>
      <c r="G25" s="35"/>
    </row>
    <row r="26" spans="1:7" ht="14">
      <c r="A26" s="992" t="s">
        <v>32</v>
      </c>
      <c r="B26" s="993"/>
      <c r="C26" s="993"/>
      <c r="D26" s="993"/>
      <c r="E26" s="993"/>
      <c r="F26" s="993"/>
      <c r="G26" s="35"/>
    </row>
    <row r="27" spans="1:7" ht="14">
      <c r="A27" s="992" t="s">
        <v>33</v>
      </c>
      <c r="B27" s="993"/>
      <c r="C27" s="993"/>
      <c r="D27" s="993"/>
      <c r="E27" s="993"/>
      <c r="F27" s="993"/>
      <c r="G27" s="35"/>
    </row>
    <row r="28" spans="1:7" ht="14">
      <c r="A28" s="52"/>
      <c r="B28" s="52"/>
    </row>
    <row r="29" spans="1:7" ht="14">
      <c r="A29" s="994" t="s">
        <v>34</v>
      </c>
      <c r="B29" s="993"/>
      <c r="C29" s="993"/>
      <c r="D29" s="993"/>
      <c r="E29" s="993"/>
      <c r="F29" s="993"/>
      <c r="G29" s="35"/>
    </row>
    <row r="30" spans="1:7" ht="14">
      <c r="A30" s="994" t="s">
        <v>35</v>
      </c>
      <c r="B30" s="993"/>
      <c r="C30" s="993"/>
      <c r="D30" s="993"/>
      <c r="E30" s="993"/>
      <c r="F30" s="993"/>
      <c r="G30" s="35"/>
    </row>
    <row r="31" spans="1:7" ht="13.5" customHeight="1"/>
    <row r="32" spans="1:7">
      <c r="A32" s="36" t="s">
        <v>36</v>
      </c>
    </row>
  </sheetData>
  <sheetProtection password="CD46" sheet="1" objects="1" scenarios="1" formatCells="0" formatColumns="0" formatRows="0" insertColumns="0" insertRows="0" insertHyperlinks="0" deleteColumns="0" deleteRows="0" selectLockedCells="1"/>
  <mergeCells count="15">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s>
  <phoneticPr fontId="6" type="noConversion"/>
  <pageMargins left="0.75" right="0.75" top="1" bottom="1" header="0.5" footer="0.5"/>
  <pageSetup paperSize="9" scale="73"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ED134-99B8-4441-9268-22FF5691D56B}">
  <sheetPr>
    <tabColor rgb="FF92D050"/>
  </sheetPr>
  <dimension ref="A1:M1393"/>
  <sheetViews>
    <sheetView workbookViewId="0"/>
  </sheetViews>
  <sheetFormatPr defaultColWidth="9" defaultRowHeight="14"/>
  <cols>
    <col min="1" max="1" width="9" style="35"/>
    <col min="2" max="3" width="6.453125" style="64" customWidth="1"/>
    <col min="4" max="4" width="6" style="65" customWidth="1"/>
    <col min="5" max="5" width="98.54296875" style="53" customWidth="1"/>
    <col min="6" max="6" width="8.54296875" style="53" customWidth="1"/>
    <col min="7" max="7" width="9" style="53"/>
    <col min="8" max="16384" width="9" style="35"/>
  </cols>
  <sheetData>
    <row r="1" spans="2:8">
      <c r="B1" s="62" t="s">
        <v>893</v>
      </c>
      <c r="C1" s="62"/>
      <c r="D1" s="63"/>
      <c r="E1" s="56"/>
      <c r="F1" s="56"/>
    </row>
    <row r="3" spans="2:8">
      <c r="E3" s="66" t="s">
        <v>894</v>
      </c>
      <c r="H3" s="61"/>
    </row>
    <row r="4" spans="2:8">
      <c r="E4" s="67"/>
      <c r="H4" s="61"/>
    </row>
    <row r="5" spans="2:8">
      <c r="E5" s="66" t="s">
        <v>895</v>
      </c>
      <c r="H5" s="61"/>
    </row>
    <row r="6" spans="2:8">
      <c r="E6" s="67"/>
      <c r="H6" s="61"/>
    </row>
    <row r="7" spans="2:8">
      <c r="E7" s="66" t="s">
        <v>896</v>
      </c>
      <c r="H7" s="61"/>
    </row>
    <row r="8" spans="2:8">
      <c r="E8" s="68"/>
      <c r="H8" s="61"/>
    </row>
    <row r="9" spans="2:8">
      <c r="E9" s="192" t="s">
        <v>897</v>
      </c>
      <c r="H9" s="61"/>
    </row>
    <row r="10" spans="2:8" ht="16.5" customHeight="1">
      <c r="E10" s="56"/>
      <c r="H10" s="61"/>
    </row>
    <row r="11" spans="2:8">
      <c r="H11" s="61"/>
    </row>
    <row r="13" spans="2:8" ht="51" customHeight="1">
      <c r="B13" s="69" t="s">
        <v>898</v>
      </c>
      <c r="C13" s="69"/>
      <c r="D13" s="70"/>
      <c r="E13" s="71" t="s">
        <v>899</v>
      </c>
      <c r="F13" s="71" t="s">
        <v>900</v>
      </c>
      <c r="G13" s="72"/>
    </row>
    <row r="14" spans="2:8" ht="14.5" thickBot="1">
      <c r="B14" s="62" t="s">
        <v>901</v>
      </c>
      <c r="C14" s="62"/>
      <c r="D14" s="63"/>
      <c r="E14" s="219" t="s">
        <v>902</v>
      </c>
      <c r="F14" s="56"/>
    </row>
    <row r="15" spans="2:8">
      <c r="B15" s="62"/>
      <c r="C15" s="62"/>
      <c r="D15" s="63" t="s">
        <v>20</v>
      </c>
      <c r="E15" s="56" t="s">
        <v>903</v>
      </c>
      <c r="F15" s="56" t="s">
        <v>904</v>
      </c>
    </row>
    <row r="16" spans="2:8">
      <c r="B16" s="62"/>
      <c r="C16" s="62"/>
      <c r="D16" s="63" t="s">
        <v>25</v>
      </c>
      <c r="E16" s="56"/>
      <c r="F16" s="56"/>
    </row>
    <row r="17" spans="2:6">
      <c r="B17" s="62"/>
      <c r="C17" s="62"/>
      <c r="D17" s="63" t="s">
        <v>26</v>
      </c>
      <c r="E17" s="56"/>
      <c r="F17" s="56"/>
    </row>
    <row r="18" spans="2:6">
      <c r="B18" s="62"/>
      <c r="C18" s="62"/>
      <c r="D18" s="63" t="s">
        <v>27</v>
      </c>
      <c r="E18" s="56"/>
      <c r="F18" s="56"/>
    </row>
    <row r="19" spans="2:6">
      <c r="B19" s="62"/>
      <c r="C19" s="62"/>
      <c r="D19" s="63" t="s">
        <v>28</v>
      </c>
      <c r="E19" s="56"/>
      <c r="F19" s="56"/>
    </row>
    <row r="21" spans="2:6" ht="30" customHeight="1">
      <c r="B21" s="62" t="s">
        <v>905</v>
      </c>
      <c r="C21" s="62"/>
      <c r="D21" s="63"/>
      <c r="E21" s="221" t="s">
        <v>906</v>
      </c>
      <c r="F21" s="220"/>
    </row>
    <row r="22" spans="2:6" ht="42">
      <c r="B22" s="837"/>
      <c r="C22" s="837"/>
      <c r="D22" s="838" t="s">
        <v>20</v>
      </c>
      <c r="E22" s="839" t="s">
        <v>652</v>
      </c>
      <c r="F22" s="569" t="s">
        <v>907</v>
      </c>
    </row>
    <row r="23" spans="2:6">
      <c r="B23" s="62"/>
      <c r="C23" s="62"/>
      <c r="D23" s="63" t="s">
        <v>25</v>
      </c>
      <c r="E23" s="56"/>
      <c r="F23" s="56"/>
    </row>
    <row r="24" spans="2:6">
      <c r="B24" s="62"/>
      <c r="C24" s="62"/>
      <c r="D24" s="63" t="s">
        <v>26</v>
      </c>
      <c r="E24" s="56"/>
      <c r="F24" s="56"/>
    </row>
    <row r="25" spans="2:6">
      <c r="B25" s="62"/>
      <c r="C25" s="62"/>
      <c r="D25" s="63" t="s">
        <v>27</v>
      </c>
      <c r="E25" s="56"/>
      <c r="F25" s="56"/>
    </row>
    <row r="26" spans="2:6">
      <c r="B26" s="62"/>
      <c r="C26" s="62"/>
      <c r="D26" s="63" t="s">
        <v>28</v>
      </c>
      <c r="E26" s="56"/>
      <c r="F26" s="56"/>
    </row>
    <row r="27" spans="2:6">
      <c r="E27" s="54"/>
    </row>
    <row r="28" spans="2:6" ht="28">
      <c r="B28" s="224" t="s">
        <v>908</v>
      </c>
      <c r="C28" s="224"/>
      <c r="D28" s="63"/>
      <c r="E28" s="221" t="s">
        <v>909</v>
      </c>
      <c r="F28" s="222"/>
    </row>
    <row r="29" spans="2:6" ht="25">
      <c r="B29" s="62"/>
      <c r="C29" s="62"/>
      <c r="D29" s="63" t="s">
        <v>20</v>
      </c>
      <c r="E29" s="223" t="s">
        <v>910</v>
      </c>
      <c r="F29" s="223" t="s">
        <v>911</v>
      </c>
    </row>
    <row r="30" spans="2:6">
      <c r="B30" s="62"/>
      <c r="C30" s="62"/>
      <c r="D30" s="63" t="s">
        <v>25</v>
      </c>
      <c r="E30" s="223"/>
      <c r="F30" s="223"/>
    </row>
    <row r="31" spans="2:6">
      <c r="B31" s="62"/>
      <c r="C31" s="62"/>
      <c r="D31" s="63" t="s">
        <v>26</v>
      </c>
      <c r="E31" s="223"/>
      <c r="F31" s="223"/>
    </row>
    <row r="32" spans="2:6">
      <c r="B32" s="62"/>
      <c r="C32" s="62"/>
      <c r="D32" s="63" t="s">
        <v>27</v>
      </c>
      <c r="E32" s="223"/>
      <c r="F32" s="223"/>
    </row>
    <row r="33" spans="1:7">
      <c r="B33" s="62"/>
      <c r="C33" s="62"/>
      <c r="D33" s="63" t="s">
        <v>28</v>
      </c>
      <c r="E33" s="223"/>
      <c r="F33" s="223"/>
    </row>
    <row r="34" spans="1:7" ht="37.5">
      <c r="A34" s="521" t="s">
        <v>912</v>
      </c>
      <c r="B34" s="844" t="s">
        <v>912</v>
      </c>
      <c r="C34" s="844" t="s">
        <v>913</v>
      </c>
      <c r="D34" s="845"/>
      <c r="E34" s="846"/>
      <c r="F34" s="845"/>
      <c r="G34" s="845"/>
    </row>
    <row r="35" spans="1:7" ht="15">
      <c r="A35" s="521">
        <v>1</v>
      </c>
      <c r="B35" s="847">
        <v>1</v>
      </c>
      <c r="C35" s="844"/>
      <c r="D35" s="847"/>
      <c r="E35" s="844" t="s">
        <v>914</v>
      </c>
      <c r="F35" s="848"/>
      <c r="G35" s="849"/>
    </row>
    <row r="36" spans="1:7" ht="25">
      <c r="A36" s="521">
        <v>1.1000000000000001</v>
      </c>
      <c r="B36" s="847">
        <v>1.1000000000000001</v>
      </c>
      <c r="C36" s="844"/>
      <c r="D36" s="847"/>
      <c r="E36" s="844" t="s">
        <v>915</v>
      </c>
      <c r="F36" s="848"/>
      <c r="G36" s="850"/>
    </row>
    <row r="37" spans="1:7" ht="112.5">
      <c r="A37" s="523" t="s">
        <v>43</v>
      </c>
      <c r="B37" s="851" t="s">
        <v>43</v>
      </c>
      <c r="C37" s="852" t="s">
        <v>120</v>
      </c>
      <c r="D37" s="851"/>
      <c r="E37" s="852" t="s">
        <v>916</v>
      </c>
      <c r="F37" s="853"/>
      <c r="G37" s="854"/>
    </row>
    <row r="38" spans="1:7" ht="15">
      <c r="A38" s="523"/>
      <c r="B38" s="851"/>
      <c r="C38" s="852"/>
      <c r="D38" s="851" t="s">
        <v>19</v>
      </c>
      <c r="E38" s="855"/>
      <c r="F38" s="853"/>
      <c r="G38" s="854"/>
    </row>
    <row r="39" spans="1:7" ht="62.5">
      <c r="A39" s="523"/>
      <c r="B39" s="851"/>
      <c r="C39" s="852"/>
      <c r="D39" s="852" t="s">
        <v>20</v>
      </c>
      <c r="E39" s="855" t="s">
        <v>917</v>
      </c>
      <c r="F39" s="853" t="s">
        <v>918</v>
      </c>
      <c r="G39" s="854" t="s">
        <v>919</v>
      </c>
    </row>
    <row r="40" spans="1:7" ht="15">
      <c r="A40" s="523"/>
      <c r="B40" s="851"/>
      <c r="C40" s="852"/>
      <c r="D40" s="852" t="s">
        <v>25</v>
      </c>
      <c r="E40" s="855"/>
      <c r="F40" s="853"/>
      <c r="G40" s="854"/>
    </row>
    <row r="41" spans="1:7" ht="15">
      <c r="A41" s="523"/>
      <c r="B41" s="851"/>
      <c r="C41" s="852"/>
      <c r="D41" s="852" t="s">
        <v>26</v>
      </c>
      <c r="E41" s="855"/>
      <c r="F41" s="853"/>
      <c r="G41" s="854"/>
    </row>
    <row r="42" spans="1:7" ht="15">
      <c r="A42" s="523"/>
      <c r="B42" s="851"/>
      <c r="C42" s="852"/>
      <c r="D42" s="852" t="s">
        <v>27</v>
      </c>
      <c r="E42" s="855"/>
      <c r="F42" s="853"/>
      <c r="G42" s="854"/>
    </row>
    <row r="43" spans="1:7" ht="15">
      <c r="A43" s="523"/>
      <c r="B43" s="851"/>
      <c r="C43" s="852"/>
      <c r="D43" s="852" t="s">
        <v>28</v>
      </c>
      <c r="E43" s="855"/>
      <c r="F43" s="853"/>
      <c r="G43" s="854"/>
    </row>
    <row r="44" spans="1:7" ht="15">
      <c r="A44" s="522"/>
      <c r="B44" s="856"/>
      <c r="C44" s="857"/>
      <c r="D44" s="856"/>
      <c r="E44" s="858"/>
      <c r="F44" s="859"/>
      <c r="G44" s="860"/>
    </row>
    <row r="45" spans="1:7" ht="87.5">
      <c r="A45" s="523" t="s">
        <v>46</v>
      </c>
      <c r="B45" s="851" t="s">
        <v>46</v>
      </c>
      <c r="C45" s="852" t="s">
        <v>123</v>
      </c>
      <c r="D45" s="851"/>
      <c r="E45" s="852" t="s">
        <v>920</v>
      </c>
      <c r="F45" s="853"/>
      <c r="G45" s="854"/>
    </row>
    <row r="46" spans="1:7" ht="15">
      <c r="A46" s="523"/>
      <c r="B46" s="851"/>
      <c r="C46" s="852"/>
      <c r="D46" s="851" t="s">
        <v>19</v>
      </c>
      <c r="E46" s="855"/>
      <c r="F46" s="853"/>
      <c r="G46" s="854"/>
    </row>
    <row r="47" spans="1:7" ht="75">
      <c r="A47" s="523"/>
      <c r="B47" s="851"/>
      <c r="C47" s="852"/>
      <c r="D47" s="851" t="s">
        <v>20</v>
      </c>
      <c r="E47" s="861" t="s">
        <v>921</v>
      </c>
      <c r="F47" s="853" t="s">
        <v>918</v>
      </c>
      <c r="G47" s="854"/>
    </row>
    <row r="48" spans="1:7" ht="15">
      <c r="A48" s="523"/>
      <c r="B48" s="851"/>
      <c r="C48" s="852"/>
      <c r="D48" s="851" t="s">
        <v>25</v>
      </c>
      <c r="E48" s="855"/>
      <c r="F48" s="853"/>
      <c r="G48" s="854"/>
    </row>
    <row r="49" spans="1:7" ht="15">
      <c r="A49" s="523"/>
      <c r="B49" s="851"/>
      <c r="C49" s="852"/>
      <c r="D49" s="851" t="s">
        <v>26</v>
      </c>
      <c r="E49" s="855"/>
      <c r="F49" s="853"/>
      <c r="G49" s="854"/>
    </row>
    <row r="50" spans="1:7" ht="15">
      <c r="A50" s="523"/>
      <c r="B50" s="851"/>
      <c r="C50" s="852"/>
      <c r="D50" s="851" t="s">
        <v>27</v>
      </c>
      <c r="E50" s="855"/>
      <c r="F50" s="853"/>
      <c r="G50" s="854"/>
    </row>
    <row r="51" spans="1:7" ht="15">
      <c r="A51" s="523"/>
      <c r="B51" s="851"/>
      <c r="C51" s="852"/>
      <c r="D51" s="851" t="s">
        <v>28</v>
      </c>
      <c r="E51" s="855"/>
      <c r="F51" s="853"/>
      <c r="G51" s="854"/>
    </row>
    <row r="52" spans="1:7" ht="15">
      <c r="A52" s="522"/>
      <c r="B52" s="862"/>
      <c r="C52" s="863"/>
      <c r="D52" s="862"/>
      <c r="E52" s="864"/>
      <c r="F52" s="865"/>
      <c r="G52" s="866"/>
    </row>
    <row r="53" spans="1:7" ht="87.5">
      <c r="A53" s="523" t="s">
        <v>922</v>
      </c>
      <c r="B53" s="851" t="s">
        <v>922</v>
      </c>
      <c r="C53" s="852" t="s">
        <v>43</v>
      </c>
      <c r="D53" s="851"/>
      <c r="E53" s="852" t="s">
        <v>923</v>
      </c>
      <c r="F53" s="853"/>
      <c r="G53" s="854"/>
    </row>
    <row r="54" spans="1:7" ht="15">
      <c r="A54" s="523"/>
      <c r="B54" s="851"/>
      <c r="C54" s="852"/>
      <c r="D54" s="851" t="s">
        <v>19</v>
      </c>
      <c r="E54" s="855"/>
      <c r="F54" s="853"/>
      <c r="G54" s="854"/>
    </row>
    <row r="55" spans="1:7" ht="37.5">
      <c r="A55" s="523"/>
      <c r="B55" s="851"/>
      <c r="C55" s="852"/>
      <c r="D55" s="851" t="s">
        <v>20</v>
      </c>
      <c r="E55" s="861" t="s">
        <v>924</v>
      </c>
      <c r="F55" s="853" t="s">
        <v>918</v>
      </c>
      <c r="G55" s="854"/>
    </row>
    <row r="56" spans="1:7" ht="15">
      <c r="A56" s="523"/>
      <c r="B56" s="851"/>
      <c r="C56" s="852"/>
      <c r="D56" s="851" t="s">
        <v>25</v>
      </c>
      <c r="E56" s="855"/>
      <c r="F56" s="853"/>
      <c r="G56" s="854"/>
    </row>
    <row r="57" spans="1:7" ht="15">
      <c r="A57" s="523"/>
      <c r="B57" s="851"/>
      <c r="C57" s="852"/>
      <c r="D57" s="851" t="s">
        <v>26</v>
      </c>
      <c r="E57" s="855"/>
      <c r="F57" s="853"/>
      <c r="G57" s="854"/>
    </row>
    <row r="58" spans="1:7" ht="15">
      <c r="A58" s="523"/>
      <c r="B58" s="851"/>
      <c r="C58" s="852"/>
      <c r="D58" s="851" t="s">
        <v>27</v>
      </c>
      <c r="E58" s="855"/>
      <c r="F58" s="853"/>
      <c r="G58" s="854"/>
    </row>
    <row r="59" spans="1:7" ht="15">
      <c r="A59" s="523"/>
      <c r="B59" s="851"/>
      <c r="C59" s="852"/>
      <c r="D59" s="851" t="s">
        <v>28</v>
      </c>
      <c r="E59" s="855"/>
      <c r="F59" s="853"/>
      <c r="G59" s="854"/>
    </row>
    <row r="60" spans="1:7" ht="15">
      <c r="A60" s="522"/>
      <c r="B60" s="862"/>
      <c r="C60" s="863"/>
      <c r="D60" s="862"/>
      <c r="E60" s="864"/>
      <c r="F60" s="865"/>
      <c r="G60" s="866"/>
    </row>
    <row r="61" spans="1:7" ht="62.5">
      <c r="A61" s="523" t="s">
        <v>925</v>
      </c>
      <c r="B61" s="851" t="s">
        <v>925</v>
      </c>
      <c r="C61" s="852" t="s">
        <v>63</v>
      </c>
      <c r="D61" s="851"/>
      <c r="E61" s="852" t="s">
        <v>926</v>
      </c>
      <c r="F61" s="853"/>
      <c r="G61" s="854"/>
    </row>
    <row r="62" spans="1:7" ht="15">
      <c r="A62" s="523"/>
      <c r="B62" s="851"/>
      <c r="C62" s="852"/>
      <c r="D62" s="851" t="s">
        <v>19</v>
      </c>
      <c r="E62" s="855"/>
      <c r="F62" s="853"/>
      <c r="G62" s="854"/>
    </row>
    <row r="63" spans="1:7" ht="15">
      <c r="A63" s="523"/>
      <c r="B63" s="851"/>
      <c r="C63" s="852"/>
      <c r="D63" s="851" t="s">
        <v>20</v>
      </c>
      <c r="E63" s="861" t="s">
        <v>927</v>
      </c>
      <c r="F63" s="853" t="s">
        <v>918</v>
      </c>
      <c r="G63" s="854"/>
    </row>
    <row r="64" spans="1:7" ht="15">
      <c r="A64" s="523"/>
      <c r="B64" s="851"/>
      <c r="C64" s="852"/>
      <c r="D64" s="851" t="s">
        <v>25</v>
      </c>
      <c r="E64" s="855"/>
      <c r="F64" s="853"/>
      <c r="G64" s="854"/>
    </row>
    <row r="65" spans="1:7" ht="15">
      <c r="A65" s="523"/>
      <c r="B65" s="851"/>
      <c r="C65" s="852"/>
      <c r="D65" s="851" t="s">
        <v>26</v>
      </c>
      <c r="E65" s="855"/>
      <c r="F65" s="853"/>
      <c r="G65" s="854"/>
    </row>
    <row r="66" spans="1:7" ht="15">
      <c r="A66" s="523"/>
      <c r="B66" s="851"/>
      <c r="C66" s="852"/>
      <c r="D66" s="851" t="s">
        <v>27</v>
      </c>
      <c r="E66" s="855"/>
      <c r="F66" s="853"/>
      <c r="G66" s="854"/>
    </row>
    <row r="67" spans="1:7" ht="15">
      <c r="A67" s="523"/>
      <c r="B67" s="851"/>
      <c r="C67" s="852"/>
      <c r="D67" s="851" t="s">
        <v>28</v>
      </c>
      <c r="E67" s="855"/>
      <c r="F67" s="853"/>
      <c r="G67" s="854"/>
    </row>
    <row r="68" spans="1:7" ht="15">
      <c r="A68" s="522"/>
      <c r="B68" s="862"/>
      <c r="C68" s="863"/>
      <c r="D68" s="862"/>
      <c r="E68" s="533"/>
      <c r="F68" s="865"/>
      <c r="G68" s="866"/>
    </row>
    <row r="69" spans="1:7" ht="75">
      <c r="A69" s="523" t="s">
        <v>928</v>
      </c>
      <c r="B69" s="851" t="s">
        <v>928</v>
      </c>
      <c r="C69" s="852" t="s">
        <v>103</v>
      </c>
      <c r="D69" s="851"/>
      <c r="E69" s="852" t="s">
        <v>929</v>
      </c>
      <c r="F69" s="853"/>
      <c r="G69" s="854"/>
    </row>
    <row r="70" spans="1:7" ht="15">
      <c r="A70" s="523"/>
      <c r="B70" s="851"/>
      <c r="C70" s="852"/>
      <c r="D70" s="851" t="s">
        <v>19</v>
      </c>
      <c r="E70" s="855"/>
      <c r="F70" s="853"/>
      <c r="G70" s="854"/>
    </row>
    <row r="71" spans="1:7" ht="25">
      <c r="A71" s="523"/>
      <c r="B71" s="851"/>
      <c r="C71" s="852"/>
      <c r="D71" s="851" t="s">
        <v>20</v>
      </c>
      <c r="E71" s="861" t="s">
        <v>930</v>
      </c>
      <c r="F71" s="853" t="s">
        <v>918</v>
      </c>
      <c r="G71" s="854"/>
    </row>
    <row r="72" spans="1:7" ht="15">
      <c r="A72" s="523"/>
      <c r="B72" s="851"/>
      <c r="C72" s="852"/>
      <c r="D72" s="851" t="s">
        <v>25</v>
      </c>
      <c r="E72" s="855"/>
      <c r="F72" s="853"/>
      <c r="G72" s="854"/>
    </row>
    <row r="73" spans="1:7" ht="15">
      <c r="A73" s="523"/>
      <c r="B73" s="851"/>
      <c r="C73" s="852"/>
      <c r="D73" s="851" t="s">
        <v>26</v>
      </c>
      <c r="E73" s="855"/>
      <c r="F73" s="853"/>
      <c r="G73" s="854"/>
    </row>
    <row r="74" spans="1:7" ht="15">
      <c r="A74" s="523"/>
      <c r="B74" s="851"/>
      <c r="C74" s="852"/>
      <c r="D74" s="851" t="s">
        <v>27</v>
      </c>
      <c r="E74" s="855"/>
      <c r="F74" s="853"/>
      <c r="G74" s="854"/>
    </row>
    <row r="75" spans="1:7" ht="15">
      <c r="A75" s="523"/>
      <c r="B75" s="851"/>
      <c r="C75" s="852"/>
      <c r="D75" s="851" t="s">
        <v>28</v>
      </c>
      <c r="E75" s="855"/>
      <c r="F75" s="853"/>
      <c r="G75" s="854"/>
    </row>
    <row r="76" spans="1:7" ht="15">
      <c r="A76" s="522"/>
      <c r="B76" s="862"/>
      <c r="C76" s="863"/>
      <c r="D76" s="862"/>
      <c r="E76" s="864"/>
      <c r="F76" s="865"/>
      <c r="G76" s="866"/>
    </row>
    <row r="77" spans="1:7" ht="75">
      <c r="A77" s="523" t="s">
        <v>931</v>
      </c>
      <c r="B77" s="851" t="s">
        <v>931</v>
      </c>
      <c r="C77" s="852" t="s">
        <v>46</v>
      </c>
      <c r="D77" s="851"/>
      <c r="E77" s="852" t="s">
        <v>932</v>
      </c>
      <c r="F77" s="853"/>
      <c r="G77" s="854"/>
    </row>
    <row r="78" spans="1:7" ht="15">
      <c r="A78" s="523"/>
      <c r="B78" s="851"/>
      <c r="C78" s="852"/>
      <c r="D78" s="851" t="s">
        <v>19</v>
      </c>
      <c r="E78" s="855"/>
      <c r="F78" s="853"/>
      <c r="G78" s="854"/>
    </row>
    <row r="79" spans="1:7" ht="50">
      <c r="A79" s="523"/>
      <c r="B79" s="851"/>
      <c r="C79" s="852"/>
      <c r="D79" s="851" t="s">
        <v>20</v>
      </c>
      <c r="E79" s="861" t="s">
        <v>933</v>
      </c>
      <c r="F79" s="853" t="s">
        <v>918</v>
      </c>
      <c r="G79" s="854"/>
    </row>
    <row r="80" spans="1:7" ht="15">
      <c r="A80" s="523"/>
      <c r="B80" s="851"/>
      <c r="C80" s="852"/>
      <c r="D80" s="851" t="s">
        <v>25</v>
      </c>
      <c r="E80" s="855"/>
      <c r="F80" s="853"/>
      <c r="G80" s="854"/>
    </row>
    <row r="81" spans="1:7" ht="15">
      <c r="A81" s="523"/>
      <c r="B81" s="851"/>
      <c r="C81" s="852"/>
      <c r="D81" s="851" t="s">
        <v>26</v>
      </c>
      <c r="E81" s="855"/>
      <c r="F81" s="853"/>
      <c r="G81" s="854"/>
    </row>
    <row r="82" spans="1:7" ht="15">
      <c r="A82" s="523"/>
      <c r="B82" s="851"/>
      <c r="C82" s="852"/>
      <c r="D82" s="851" t="s">
        <v>27</v>
      </c>
      <c r="E82" s="855"/>
      <c r="F82" s="853"/>
      <c r="G82" s="854"/>
    </row>
    <row r="83" spans="1:7" ht="15">
      <c r="A83" s="523"/>
      <c r="B83" s="851"/>
      <c r="C83" s="852"/>
      <c r="D83" s="851" t="s">
        <v>28</v>
      </c>
      <c r="E83" s="855"/>
      <c r="F83" s="853"/>
      <c r="G83" s="854"/>
    </row>
    <row r="84" spans="1:7" ht="15">
      <c r="A84" s="522"/>
      <c r="B84" s="862"/>
      <c r="C84" s="863"/>
      <c r="D84" s="862"/>
      <c r="E84" s="864"/>
      <c r="F84" s="865"/>
      <c r="G84" s="866"/>
    </row>
    <row r="85" spans="1:7" ht="75">
      <c r="A85" s="523" t="s">
        <v>934</v>
      </c>
      <c r="B85" s="851" t="s">
        <v>934</v>
      </c>
      <c r="C85" s="852" t="s">
        <v>935</v>
      </c>
      <c r="D85" s="851"/>
      <c r="E85" s="852" t="s">
        <v>936</v>
      </c>
      <c r="F85" s="853"/>
      <c r="G85" s="854"/>
    </row>
    <row r="86" spans="1:7" ht="15">
      <c r="A86" s="523"/>
      <c r="B86" s="851"/>
      <c r="C86" s="852"/>
      <c r="D86" s="851" t="s">
        <v>19</v>
      </c>
      <c r="E86" s="855"/>
      <c r="F86" s="853"/>
      <c r="G86" s="854"/>
    </row>
    <row r="87" spans="1:7" ht="25">
      <c r="A87" s="523"/>
      <c r="B87" s="851"/>
      <c r="C87" s="852"/>
      <c r="D87" s="851" t="s">
        <v>20</v>
      </c>
      <c r="E87" s="861" t="s">
        <v>937</v>
      </c>
      <c r="F87" s="853" t="s">
        <v>918</v>
      </c>
      <c r="G87" s="854"/>
    </row>
    <row r="88" spans="1:7" ht="15">
      <c r="A88" s="523"/>
      <c r="B88" s="851"/>
      <c r="C88" s="852"/>
      <c r="D88" s="851" t="s">
        <v>25</v>
      </c>
      <c r="E88" s="855"/>
      <c r="F88" s="853"/>
      <c r="G88" s="854"/>
    </row>
    <row r="89" spans="1:7" ht="15">
      <c r="A89" s="523"/>
      <c r="B89" s="851"/>
      <c r="C89" s="852"/>
      <c r="D89" s="851" t="s">
        <v>26</v>
      </c>
      <c r="E89" s="855"/>
      <c r="F89" s="853"/>
      <c r="G89" s="854"/>
    </row>
    <row r="90" spans="1:7" ht="15">
      <c r="A90" s="523"/>
      <c r="B90" s="851"/>
      <c r="C90" s="852"/>
      <c r="D90" s="851" t="s">
        <v>27</v>
      </c>
      <c r="E90" s="855"/>
      <c r="F90" s="853"/>
      <c r="G90" s="854"/>
    </row>
    <row r="91" spans="1:7" ht="15">
      <c r="A91" s="523"/>
      <c r="B91" s="851"/>
      <c r="C91" s="852"/>
      <c r="D91" s="851" t="s">
        <v>28</v>
      </c>
      <c r="E91" s="855"/>
      <c r="F91" s="853"/>
      <c r="G91" s="854"/>
    </row>
    <row r="92" spans="1:7" ht="15">
      <c r="A92" s="522"/>
      <c r="B92" s="862"/>
      <c r="C92" s="863"/>
      <c r="D92" s="862"/>
      <c r="E92" s="864"/>
      <c r="F92" s="865"/>
      <c r="G92" s="866"/>
    </row>
    <row r="93" spans="1:7" ht="62.5">
      <c r="A93" s="523" t="s">
        <v>938</v>
      </c>
      <c r="B93" s="851" t="s">
        <v>938</v>
      </c>
      <c r="C93" s="852" t="s">
        <v>939</v>
      </c>
      <c r="D93" s="851"/>
      <c r="E93" s="852" t="s">
        <v>940</v>
      </c>
      <c r="F93" s="853"/>
      <c r="G93" s="854"/>
    </row>
    <row r="94" spans="1:7" ht="15">
      <c r="A94" s="523"/>
      <c r="B94" s="851"/>
      <c r="C94" s="852"/>
      <c r="D94" s="851" t="s">
        <v>19</v>
      </c>
      <c r="E94" s="855"/>
      <c r="F94" s="853"/>
      <c r="G94" s="854"/>
    </row>
    <row r="95" spans="1:7" ht="37.5">
      <c r="A95" s="523"/>
      <c r="B95" s="851"/>
      <c r="C95" s="852"/>
      <c r="D95" s="851" t="s">
        <v>20</v>
      </c>
      <c r="E95" s="861" t="s">
        <v>941</v>
      </c>
      <c r="F95" s="853" t="s">
        <v>918</v>
      </c>
      <c r="G95" s="854"/>
    </row>
    <row r="96" spans="1:7" ht="15">
      <c r="A96" s="523"/>
      <c r="B96" s="851"/>
      <c r="C96" s="852"/>
      <c r="D96" s="851" t="s">
        <v>25</v>
      </c>
      <c r="E96" s="855"/>
      <c r="F96" s="853"/>
      <c r="G96" s="854"/>
    </row>
    <row r="97" spans="1:7" ht="15">
      <c r="A97" s="523"/>
      <c r="B97" s="851"/>
      <c r="C97" s="852"/>
      <c r="D97" s="851" t="s">
        <v>26</v>
      </c>
      <c r="E97" s="855"/>
      <c r="F97" s="853"/>
      <c r="G97" s="854"/>
    </row>
    <row r="98" spans="1:7" ht="15">
      <c r="A98" s="523"/>
      <c r="B98" s="851"/>
      <c r="C98" s="852"/>
      <c r="D98" s="851" t="s">
        <v>27</v>
      </c>
      <c r="E98" s="855"/>
      <c r="F98" s="853"/>
      <c r="G98" s="854"/>
    </row>
    <row r="99" spans="1:7" ht="15">
      <c r="A99" s="523"/>
      <c r="B99" s="851"/>
      <c r="C99" s="852"/>
      <c r="D99" s="851" t="s">
        <v>28</v>
      </c>
      <c r="E99" s="855"/>
      <c r="F99" s="853"/>
      <c r="G99" s="854"/>
    </row>
    <row r="100" spans="1:7" ht="15">
      <c r="A100" s="522"/>
      <c r="B100" s="862"/>
      <c r="C100" s="863"/>
      <c r="D100" s="862"/>
      <c r="E100" s="864"/>
      <c r="F100" s="865"/>
      <c r="G100" s="866"/>
    </row>
    <row r="101" spans="1:7" ht="62.5">
      <c r="A101" s="523" t="s">
        <v>942</v>
      </c>
      <c r="B101" s="851" t="s">
        <v>942</v>
      </c>
      <c r="C101" s="852" t="s">
        <v>943</v>
      </c>
      <c r="D101" s="851"/>
      <c r="E101" s="852" t="s">
        <v>944</v>
      </c>
      <c r="F101" s="853"/>
      <c r="G101" s="854"/>
    </row>
    <row r="102" spans="1:7" ht="15">
      <c r="A102" s="523"/>
      <c r="B102" s="851"/>
      <c r="C102" s="852"/>
      <c r="D102" s="851" t="s">
        <v>19</v>
      </c>
      <c r="E102" s="855"/>
      <c r="F102" s="853"/>
      <c r="G102" s="854"/>
    </row>
    <row r="103" spans="1:7" ht="37.5">
      <c r="A103" s="523"/>
      <c r="B103" s="851"/>
      <c r="C103" s="852"/>
      <c r="D103" s="851" t="s">
        <v>20</v>
      </c>
      <c r="E103" s="861" t="s">
        <v>941</v>
      </c>
      <c r="F103" s="853" t="s">
        <v>918</v>
      </c>
      <c r="G103" s="854"/>
    </row>
    <row r="104" spans="1:7" ht="15">
      <c r="A104" s="523"/>
      <c r="B104" s="851"/>
      <c r="C104" s="852"/>
      <c r="D104" s="851" t="s">
        <v>25</v>
      </c>
      <c r="E104" s="855"/>
      <c r="F104" s="853"/>
      <c r="G104" s="854"/>
    </row>
    <row r="105" spans="1:7" ht="15">
      <c r="A105" s="523"/>
      <c r="B105" s="851"/>
      <c r="C105" s="852"/>
      <c r="D105" s="851" t="s">
        <v>26</v>
      </c>
      <c r="E105" s="855"/>
      <c r="F105" s="853"/>
      <c r="G105" s="854"/>
    </row>
    <row r="106" spans="1:7" ht="15">
      <c r="A106" s="523"/>
      <c r="B106" s="851"/>
      <c r="C106" s="852"/>
      <c r="D106" s="851" t="s">
        <v>27</v>
      </c>
      <c r="E106" s="855"/>
      <c r="F106" s="853"/>
      <c r="G106" s="854"/>
    </row>
    <row r="107" spans="1:7" ht="15">
      <c r="A107" s="523"/>
      <c r="B107" s="851"/>
      <c r="C107" s="852"/>
      <c r="D107" s="851" t="s">
        <v>28</v>
      </c>
      <c r="E107" s="855"/>
      <c r="F107" s="853"/>
      <c r="G107" s="854"/>
    </row>
    <row r="108" spans="1:7" ht="15">
      <c r="A108" s="522"/>
      <c r="B108" s="862"/>
      <c r="C108" s="863"/>
      <c r="D108" s="862"/>
      <c r="E108" s="864"/>
      <c r="F108" s="865"/>
      <c r="G108" s="866"/>
    </row>
    <row r="109" spans="1:7" ht="112.5">
      <c r="A109" s="523" t="s">
        <v>945</v>
      </c>
      <c r="B109" s="851" t="s">
        <v>945</v>
      </c>
      <c r="C109" s="852" t="s">
        <v>946</v>
      </c>
      <c r="D109" s="851"/>
      <c r="E109" s="852" t="s">
        <v>947</v>
      </c>
      <c r="F109" s="853"/>
      <c r="G109" s="854"/>
    </row>
    <row r="110" spans="1:7" ht="15">
      <c r="A110" s="523"/>
      <c r="B110" s="851"/>
      <c r="C110" s="852"/>
      <c r="D110" s="851" t="s">
        <v>19</v>
      </c>
      <c r="E110" s="855"/>
      <c r="F110" s="853"/>
      <c r="G110" s="854"/>
    </row>
    <row r="111" spans="1:7" ht="62.5">
      <c r="A111" s="523"/>
      <c r="B111" s="851"/>
      <c r="C111" s="852"/>
      <c r="D111" s="851" t="s">
        <v>20</v>
      </c>
      <c r="E111" s="861" t="s">
        <v>948</v>
      </c>
      <c r="F111" s="853" t="s">
        <v>918</v>
      </c>
      <c r="G111" s="854"/>
    </row>
    <row r="112" spans="1:7" ht="15">
      <c r="A112" s="523"/>
      <c r="B112" s="851"/>
      <c r="C112" s="852"/>
      <c r="D112" s="851" t="s">
        <v>25</v>
      </c>
      <c r="E112" s="855"/>
      <c r="F112" s="853"/>
      <c r="G112" s="854"/>
    </row>
    <row r="113" spans="1:7" ht="15">
      <c r="A113" s="523"/>
      <c r="B113" s="851"/>
      <c r="C113" s="852"/>
      <c r="D113" s="851" t="s">
        <v>26</v>
      </c>
      <c r="E113" s="855"/>
      <c r="F113" s="853"/>
      <c r="G113" s="854"/>
    </row>
    <row r="114" spans="1:7" ht="15">
      <c r="A114" s="523"/>
      <c r="B114" s="851"/>
      <c r="C114" s="852"/>
      <c r="D114" s="851" t="s">
        <v>27</v>
      </c>
      <c r="E114" s="855"/>
      <c r="F114" s="853"/>
      <c r="G114" s="854"/>
    </row>
    <row r="115" spans="1:7" ht="15">
      <c r="A115" s="523"/>
      <c r="B115" s="851"/>
      <c r="C115" s="852"/>
      <c r="D115" s="851" t="s">
        <v>28</v>
      </c>
      <c r="E115" s="855"/>
      <c r="F115" s="853"/>
      <c r="G115" s="854"/>
    </row>
    <row r="116" spans="1:7" ht="15">
      <c r="A116" s="522"/>
      <c r="B116" s="862"/>
      <c r="C116" s="863"/>
      <c r="D116" s="862"/>
      <c r="E116" s="867"/>
      <c r="F116" s="865"/>
      <c r="G116" s="866"/>
    </row>
    <row r="117" spans="1:7" ht="75">
      <c r="A117" s="523" t="s">
        <v>949</v>
      </c>
      <c r="B117" s="851" t="s">
        <v>949</v>
      </c>
      <c r="C117" s="852" t="s">
        <v>950</v>
      </c>
      <c r="D117" s="851"/>
      <c r="E117" s="852" t="s">
        <v>951</v>
      </c>
      <c r="F117" s="853"/>
      <c r="G117" s="854"/>
    </row>
    <row r="118" spans="1:7" ht="15">
      <c r="A118" s="523"/>
      <c r="B118" s="851"/>
      <c r="C118" s="852"/>
      <c r="D118" s="851" t="s">
        <v>19</v>
      </c>
      <c r="E118" s="855"/>
      <c r="F118" s="853"/>
      <c r="G118" s="854"/>
    </row>
    <row r="119" spans="1:7" ht="25">
      <c r="A119" s="523"/>
      <c r="B119" s="851"/>
      <c r="C119" s="852"/>
      <c r="D119" s="851" t="s">
        <v>20</v>
      </c>
      <c r="E119" s="855" t="s">
        <v>952</v>
      </c>
      <c r="F119" s="853" t="s">
        <v>918</v>
      </c>
      <c r="G119" s="854"/>
    </row>
    <row r="120" spans="1:7" ht="15">
      <c r="A120" s="523"/>
      <c r="B120" s="851"/>
      <c r="C120" s="852"/>
      <c r="D120" s="851" t="s">
        <v>25</v>
      </c>
      <c r="E120" s="855"/>
      <c r="F120" s="853"/>
      <c r="G120" s="854"/>
    </row>
    <row r="121" spans="1:7" ht="15">
      <c r="A121" s="523"/>
      <c r="B121" s="851"/>
      <c r="C121" s="852"/>
      <c r="D121" s="851" t="s">
        <v>26</v>
      </c>
      <c r="E121" s="855"/>
      <c r="F121" s="853"/>
      <c r="G121" s="854"/>
    </row>
    <row r="122" spans="1:7" ht="15">
      <c r="A122" s="523"/>
      <c r="B122" s="851"/>
      <c r="C122" s="852"/>
      <c r="D122" s="851" t="s">
        <v>27</v>
      </c>
      <c r="E122" s="855"/>
      <c r="F122" s="853"/>
      <c r="G122" s="854"/>
    </row>
    <row r="123" spans="1:7" ht="15">
      <c r="A123" s="523"/>
      <c r="B123" s="851"/>
      <c r="C123" s="852"/>
      <c r="D123" s="851" t="s">
        <v>28</v>
      </c>
      <c r="E123" s="855"/>
      <c r="F123" s="853"/>
      <c r="G123" s="854"/>
    </row>
    <row r="124" spans="1:7" ht="15">
      <c r="A124" s="522"/>
      <c r="B124" s="862"/>
      <c r="C124" s="863"/>
      <c r="D124" s="862"/>
      <c r="E124" s="864"/>
      <c r="F124" s="865"/>
      <c r="G124" s="866"/>
    </row>
    <row r="125" spans="1:7" ht="75">
      <c r="A125" s="523" t="s">
        <v>953</v>
      </c>
      <c r="B125" s="851" t="s">
        <v>953</v>
      </c>
      <c r="C125" s="852" t="s">
        <v>954</v>
      </c>
      <c r="D125" s="851"/>
      <c r="E125" s="852" t="s">
        <v>955</v>
      </c>
      <c r="F125" s="853"/>
      <c r="G125" s="854"/>
    </row>
    <row r="126" spans="1:7" ht="15">
      <c r="A126" s="523"/>
      <c r="B126" s="851"/>
      <c r="C126" s="852"/>
      <c r="D126" s="851" t="s">
        <v>19</v>
      </c>
      <c r="E126" s="855"/>
      <c r="F126" s="853"/>
      <c r="G126" s="854"/>
    </row>
    <row r="127" spans="1:7" ht="50">
      <c r="A127" s="523"/>
      <c r="B127" s="851"/>
      <c r="C127" s="852"/>
      <c r="D127" s="851" t="s">
        <v>20</v>
      </c>
      <c r="E127" s="855" t="s">
        <v>956</v>
      </c>
      <c r="F127" s="853" t="s">
        <v>918</v>
      </c>
      <c r="G127" s="854"/>
    </row>
    <row r="128" spans="1:7" ht="15">
      <c r="A128" s="523"/>
      <c r="B128" s="851"/>
      <c r="C128" s="852"/>
      <c r="D128" s="851" t="s">
        <v>25</v>
      </c>
      <c r="E128" s="855"/>
      <c r="F128" s="853"/>
      <c r="G128" s="854"/>
    </row>
    <row r="129" spans="1:7" ht="15">
      <c r="A129" s="523"/>
      <c r="B129" s="851"/>
      <c r="C129" s="852"/>
      <c r="D129" s="851" t="s">
        <v>26</v>
      </c>
      <c r="E129" s="855"/>
      <c r="F129" s="853"/>
      <c r="G129" s="854"/>
    </row>
    <row r="130" spans="1:7" ht="15">
      <c r="A130" s="523"/>
      <c r="B130" s="851"/>
      <c r="C130" s="852"/>
      <c r="D130" s="851" t="s">
        <v>27</v>
      </c>
      <c r="E130" s="855"/>
      <c r="F130" s="853"/>
      <c r="G130" s="854"/>
    </row>
    <row r="131" spans="1:7" ht="15">
      <c r="A131" s="523"/>
      <c r="B131" s="851"/>
      <c r="C131" s="852"/>
      <c r="D131" s="851" t="s">
        <v>28</v>
      </c>
      <c r="E131" s="855"/>
      <c r="F131" s="853"/>
      <c r="G131" s="854"/>
    </row>
    <row r="132" spans="1:7" ht="15">
      <c r="A132" s="522"/>
      <c r="B132" s="862"/>
      <c r="C132" s="863"/>
      <c r="D132" s="862"/>
      <c r="E132" s="864"/>
      <c r="F132" s="865"/>
      <c r="G132" s="866"/>
    </row>
    <row r="133" spans="1:7" ht="100">
      <c r="A133" s="523" t="s">
        <v>957</v>
      </c>
      <c r="B133" s="851" t="s">
        <v>957</v>
      </c>
      <c r="C133" s="852" t="s">
        <v>958</v>
      </c>
      <c r="D133" s="851"/>
      <c r="E133" s="852" t="s">
        <v>959</v>
      </c>
      <c r="F133" s="853"/>
      <c r="G133" s="854"/>
    </row>
    <row r="134" spans="1:7" ht="15">
      <c r="A134" s="523"/>
      <c r="B134" s="851"/>
      <c r="C134" s="852"/>
      <c r="D134" s="851" t="s">
        <v>19</v>
      </c>
      <c r="E134" s="855"/>
      <c r="F134" s="853"/>
      <c r="G134" s="854"/>
    </row>
    <row r="135" spans="1:7" ht="15">
      <c r="A135" s="523"/>
      <c r="B135" s="851"/>
      <c r="C135" s="852"/>
      <c r="D135" s="851" t="s">
        <v>20</v>
      </c>
      <c r="E135" s="855" t="s">
        <v>960</v>
      </c>
      <c r="F135" s="853" t="s">
        <v>918</v>
      </c>
      <c r="G135" s="854"/>
    </row>
    <row r="136" spans="1:7" ht="15">
      <c r="A136" s="523"/>
      <c r="B136" s="851"/>
      <c r="C136" s="852"/>
      <c r="D136" s="851" t="s">
        <v>25</v>
      </c>
      <c r="E136" s="855"/>
      <c r="F136" s="853"/>
      <c r="G136" s="854"/>
    </row>
    <row r="137" spans="1:7" ht="15">
      <c r="A137" s="523"/>
      <c r="B137" s="851"/>
      <c r="C137" s="852"/>
      <c r="D137" s="851" t="s">
        <v>26</v>
      </c>
      <c r="E137" s="855"/>
      <c r="F137" s="853"/>
      <c r="G137" s="854"/>
    </row>
    <row r="138" spans="1:7" ht="15">
      <c r="A138" s="523"/>
      <c r="B138" s="851"/>
      <c r="C138" s="852"/>
      <c r="D138" s="851" t="s">
        <v>27</v>
      </c>
      <c r="E138" s="855"/>
      <c r="F138" s="853"/>
      <c r="G138" s="854"/>
    </row>
    <row r="139" spans="1:7" ht="15">
      <c r="A139" s="523"/>
      <c r="B139" s="851"/>
      <c r="C139" s="852"/>
      <c r="D139" s="851" t="s">
        <v>28</v>
      </c>
      <c r="E139" s="855"/>
      <c r="F139" s="853"/>
      <c r="G139" s="854"/>
    </row>
    <row r="140" spans="1:7" ht="15">
      <c r="A140" s="522"/>
      <c r="B140" s="862"/>
      <c r="C140" s="863"/>
      <c r="D140" s="862"/>
      <c r="E140" s="864"/>
      <c r="F140" s="865"/>
      <c r="G140" s="866"/>
    </row>
    <row r="141" spans="1:7" ht="62.5">
      <c r="A141" s="523" t="s">
        <v>961</v>
      </c>
      <c r="B141" s="851" t="s">
        <v>961</v>
      </c>
      <c r="C141" s="852" t="s">
        <v>962</v>
      </c>
      <c r="D141" s="851"/>
      <c r="E141" s="852" t="s">
        <v>963</v>
      </c>
      <c r="F141" s="853"/>
      <c r="G141" s="854"/>
    </row>
    <row r="142" spans="1:7" ht="15">
      <c r="A142" s="523"/>
      <c r="B142" s="851"/>
      <c r="C142" s="852"/>
      <c r="D142" s="851" t="s">
        <v>19</v>
      </c>
      <c r="E142" s="855"/>
      <c r="F142" s="853"/>
      <c r="G142" s="854"/>
    </row>
    <row r="143" spans="1:7" ht="37.5">
      <c r="A143" s="523"/>
      <c r="B143" s="851"/>
      <c r="C143" s="852"/>
      <c r="D143" s="851" t="s">
        <v>20</v>
      </c>
      <c r="E143" s="868" t="s">
        <v>964</v>
      </c>
      <c r="F143" s="853" t="s">
        <v>918</v>
      </c>
      <c r="G143" s="854"/>
    </row>
    <row r="144" spans="1:7" ht="15">
      <c r="A144" s="523"/>
      <c r="B144" s="851"/>
      <c r="C144" s="852"/>
      <c r="D144" s="851" t="s">
        <v>25</v>
      </c>
      <c r="E144" s="855"/>
      <c r="F144" s="853"/>
      <c r="G144" s="854"/>
    </row>
    <row r="145" spans="1:7" ht="15">
      <c r="A145" s="523"/>
      <c r="B145" s="851"/>
      <c r="C145" s="852"/>
      <c r="D145" s="851" t="s">
        <v>26</v>
      </c>
      <c r="E145" s="855"/>
      <c r="F145" s="853"/>
      <c r="G145" s="854"/>
    </row>
    <row r="146" spans="1:7" ht="15">
      <c r="A146" s="523"/>
      <c r="B146" s="851"/>
      <c r="C146" s="852"/>
      <c r="D146" s="851" t="s">
        <v>27</v>
      </c>
      <c r="E146" s="855"/>
      <c r="F146" s="853"/>
      <c r="G146" s="854"/>
    </row>
    <row r="147" spans="1:7" ht="15">
      <c r="A147" s="523"/>
      <c r="B147" s="851"/>
      <c r="C147" s="852"/>
      <c r="D147" s="851" t="s">
        <v>28</v>
      </c>
      <c r="E147" s="855"/>
      <c r="F147" s="853"/>
      <c r="G147" s="854"/>
    </row>
    <row r="148" spans="1:7" ht="15">
      <c r="A148" s="522"/>
      <c r="B148" s="862"/>
      <c r="C148" s="863"/>
      <c r="D148" s="862"/>
      <c r="E148" s="864"/>
      <c r="F148" s="865"/>
      <c r="G148" s="866"/>
    </row>
    <row r="149" spans="1:7" ht="15">
      <c r="A149" s="521">
        <v>1.2</v>
      </c>
      <c r="B149" s="847">
        <v>1.2</v>
      </c>
      <c r="C149" s="844"/>
      <c r="D149" s="847"/>
      <c r="E149" s="844" t="s">
        <v>965</v>
      </c>
      <c r="F149" s="848"/>
      <c r="G149" s="850"/>
    </row>
    <row r="150" spans="1:7" ht="125">
      <c r="A150" s="523" t="s">
        <v>63</v>
      </c>
      <c r="B150" s="851" t="s">
        <v>63</v>
      </c>
      <c r="C150" s="852" t="s">
        <v>161</v>
      </c>
      <c r="D150" s="851"/>
      <c r="E150" s="852" t="s">
        <v>966</v>
      </c>
      <c r="F150" s="853"/>
      <c r="G150" s="854"/>
    </row>
    <row r="151" spans="1:7" ht="15">
      <c r="A151" s="523"/>
      <c r="B151" s="851"/>
      <c r="C151" s="852"/>
      <c r="D151" s="851" t="s">
        <v>19</v>
      </c>
      <c r="E151" s="855"/>
      <c r="F151" s="853"/>
      <c r="G151" s="854"/>
    </row>
    <row r="152" spans="1:7" ht="62.5">
      <c r="A152" s="523"/>
      <c r="B152" s="851"/>
      <c r="C152" s="852"/>
      <c r="D152" s="851" t="s">
        <v>20</v>
      </c>
      <c r="E152" s="855" t="s">
        <v>967</v>
      </c>
      <c r="F152" s="853" t="s">
        <v>918</v>
      </c>
      <c r="G152" s="854"/>
    </row>
    <row r="153" spans="1:7" ht="15">
      <c r="A153" s="523"/>
      <c r="B153" s="851"/>
      <c r="C153" s="852"/>
      <c r="D153" s="851" t="s">
        <v>25</v>
      </c>
      <c r="E153" s="855"/>
      <c r="F153" s="853"/>
      <c r="G153" s="854"/>
    </row>
    <row r="154" spans="1:7" ht="15">
      <c r="A154" s="523"/>
      <c r="B154" s="851"/>
      <c r="C154" s="852"/>
      <c r="D154" s="851" t="s">
        <v>26</v>
      </c>
      <c r="E154" s="855"/>
      <c r="F154" s="853"/>
      <c r="G154" s="854"/>
    </row>
    <row r="155" spans="1:7" ht="15">
      <c r="A155" s="523"/>
      <c r="B155" s="851"/>
      <c r="C155" s="852"/>
      <c r="D155" s="851" t="s">
        <v>27</v>
      </c>
      <c r="E155" s="855"/>
      <c r="F155" s="853"/>
      <c r="G155" s="854"/>
    </row>
    <row r="156" spans="1:7" ht="15">
      <c r="A156" s="523"/>
      <c r="B156" s="851"/>
      <c r="C156" s="852"/>
      <c r="D156" s="851" t="s">
        <v>28</v>
      </c>
      <c r="E156" s="855"/>
      <c r="F156" s="853"/>
      <c r="G156" s="854"/>
    </row>
    <row r="157" spans="1:7" ht="15">
      <c r="A157" s="522"/>
      <c r="B157" s="862"/>
      <c r="C157" s="863"/>
      <c r="D157" s="862"/>
      <c r="E157" s="864"/>
      <c r="F157" s="865"/>
      <c r="G157" s="866"/>
    </row>
    <row r="158" spans="1:7" ht="15">
      <c r="A158" s="521">
        <v>1.3</v>
      </c>
      <c r="B158" s="847">
        <v>1.3</v>
      </c>
      <c r="C158" s="844"/>
      <c r="D158" s="847"/>
      <c r="E158" s="844" t="s">
        <v>968</v>
      </c>
      <c r="F158" s="848"/>
      <c r="G158" s="850"/>
    </row>
    <row r="159" spans="1:7" ht="75">
      <c r="A159" s="523" t="s">
        <v>103</v>
      </c>
      <c r="B159" s="851" t="s">
        <v>103</v>
      </c>
      <c r="C159" s="852" t="s">
        <v>969</v>
      </c>
      <c r="D159" s="851"/>
      <c r="E159" s="852" t="s">
        <v>970</v>
      </c>
      <c r="F159" s="853"/>
      <c r="G159" s="854"/>
    </row>
    <row r="160" spans="1:7" ht="15">
      <c r="A160" s="523"/>
      <c r="B160" s="851"/>
      <c r="C160" s="852"/>
      <c r="D160" s="851" t="s">
        <v>19</v>
      </c>
      <c r="E160" s="855"/>
      <c r="F160" s="853"/>
      <c r="G160" s="854"/>
    </row>
    <row r="161" spans="1:7" ht="15">
      <c r="A161" s="523"/>
      <c r="B161" s="851"/>
      <c r="C161" s="852"/>
      <c r="D161" s="851" t="s">
        <v>20</v>
      </c>
      <c r="E161" s="855" t="s">
        <v>971</v>
      </c>
      <c r="F161" s="853" t="s">
        <v>918</v>
      </c>
      <c r="G161" s="854"/>
    </row>
    <row r="162" spans="1:7" ht="15">
      <c r="A162" s="523"/>
      <c r="B162" s="851"/>
      <c r="C162" s="852"/>
      <c r="D162" s="851" t="s">
        <v>25</v>
      </c>
      <c r="E162" s="855"/>
      <c r="F162" s="853"/>
      <c r="G162" s="854"/>
    </row>
    <row r="163" spans="1:7" ht="15">
      <c r="A163" s="523"/>
      <c r="B163" s="851"/>
      <c r="C163" s="852"/>
      <c r="D163" s="851" t="s">
        <v>26</v>
      </c>
      <c r="E163" s="855"/>
      <c r="F163" s="853"/>
      <c r="G163" s="854"/>
    </row>
    <row r="164" spans="1:7" ht="15">
      <c r="A164" s="523"/>
      <c r="B164" s="851"/>
      <c r="C164" s="852"/>
      <c r="D164" s="851" t="s">
        <v>27</v>
      </c>
      <c r="E164" s="855"/>
      <c r="F164" s="853"/>
      <c r="G164" s="854"/>
    </row>
    <row r="165" spans="1:7" ht="15">
      <c r="A165" s="523"/>
      <c r="B165" s="851"/>
      <c r="C165" s="852"/>
      <c r="D165" s="851" t="s">
        <v>28</v>
      </c>
      <c r="E165" s="855"/>
      <c r="F165" s="853"/>
      <c r="G165" s="854"/>
    </row>
    <row r="166" spans="1:7" ht="15">
      <c r="A166" s="522"/>
      <c r="B166" s="862"/>
      <c r="C166" s="863"/>
      <c r="D166" s="862"/>
      <c r="E166" s="864"/>
      <c r="F166" s="865"/>
      <c r="G166" s="866"/>
    </row>
    <row r="167" spans="1:7" ht="15">
      <c r="A167" s="521">
        <v>2</v>
      </c>
      <c r="B167" s="847">
        <v>2</v>
      </c>
      <c r="C167" s="844"/>
      <c r="D167" s="847"/>
      <c r="E167" s="844" t="s">
        <v>972</v>
      </c>
      <c r="F167" s="848"/>
      <c r="G167" s="849"/>
    </row>
    <row r="168" spans="1:7" ht="25">
      <c r="A168" s="521">
        <v>2.1</v>
      </c>
      <c r="B168" s="847">
        <v>2.1</v>
      </c>
      <c r="C168" s="844"/>
      <c r="D168" s="847"/>
      <c r="E168" s="844" t="s">
        <v>973</v>
      </c>
      <c r="F168" s="848"/>
      <c r="G168" s="850"/>
    </row>
    <row r="169" spans="1:7" ht="87.5">
      <c r="A169" s="523" t="s">
        <v>974</v>
      </c>
      <c r="B169" s="851" t="s">
        <v>974</v>
      </c>
      <c r="C169" s="852" t="s">
        <v>975</v>
      </c>
      <c r="D169" s="851"/>
      <c r="E169" s="852" t="s">
        <v>976</v>
      </c>
      <c r="F169" s="853"/>
      <c r="G169" s="854"/>
    </row>
    <row r="170" spans="1:7" ht="15">
      <c r="A170" s="523"/>
      <c r="B170" s="851"/>
      <c r="C170" s="852"/>
      <c r="D170" s="851" t="s">
        <v>19</v>
      </c>
      <c r="E170" s="855"/>
      <c r="F170" s="853"/>
      <c r="G170" s="854"/>
    </row>
    <row r="171" spans="1:7" ht="25">
      <c r="A171" s="523"/>
      <c r="B171" s="851"/>
      <c r="C171" s="852"/>
      <c r="D171" s="851" t="s">
        <v>20</v>
      </c>
      <c r="E171" s="861" t="s">
        <v>977</v>
      </c>
      <c r="F171" s="853" t="s">
        <v>918</v>
      </c>
      <c r="G171" s="854"/>
    </row>
    <row r="172" spans="1:7" ht="15">
      <c r="A172" s="523"/>
      <c r="B172" s="851"/>
      <c r="C172" s="852"/>
      <c r="D172" s="851" t="s">
        <v>25</v>
      </c>
      <c r="E172" s="855"/>
      <c r="F172" s="853"/>
      <c r="G172" s="854"/>
    </row>
    <row r="173" spans="1:7" ht="15">
      <c r="A173" s="523"/>
      <c r="B173" s="851"/>
      <c r="C173" s="852"/>
      <c r="D173" s="851" t="s">
        <v>26</v>
      </c>
      <c r="E173" s="855"/>
      <c r="F173" s="853"/>
      <c r="G173" s="854"/>
    </row>
    <row r="174" spans="1:7" ht="15">
      <c r="A174" s="523"/>
      <c r="B174" s="851"/>
      <c r="C174" s="852"/>
      <c r="D174" s="851" t="s">
        <v>27</v>
      </c>
      <c r="E174" s="855"/>
      <c r="F174" s="853"/>
      <c r="G174" s="854"/>
    </row>
    <row r="175" spans="1:7" ht="15">
      <c r="A175" s="523"/>
      <c r="B175" s="851"/>
      <c r="C175" s="852"/>
      <c r="D175" s="851" t="s">
        <v>28</v>
      </c>
      <c r="E175" s="855"/>
      <c r="F175" s="853"/>
      <c r="G175" s="854"/>
    </row>
    <row r="176" spans="1:7" ht="15">
      <c r="A176" s="522"/>
      <c r="B176" s="862"/>
      <c r="C176" s="863"/>
      <c r="D176" s="862"/>
      <c r="E176" s="864"/>
      <c r="F176" s="865"/>
      <c r="G176" s="866"/>
    </row>
    <row r="177" spans="1:7" ht="87.5">
      <c r="A177" s="523" t="s">
        <v>978</v>
      </c>
      <c r="B177" s="851" t="s">
        <v>978</v>
      </c>
      <c r="C177" s="852" t="s">
        <v>979</v>
      </c>
      <c r="D177" s="851"/>
      <c r="E177" s="852" t="s">
        <v>980</v>
      </c>
      <c r="F177" s="853"/>
      <c r="G177" s="854"/>
    </row>
    <row r="178" spans="1:7" ht="15">
      <c r="A178" s="523"/>
      <c r="B178" s="851"/>
      <c r="C178" s="852"/>
      <c r="D178" s="851" t="s">
        <v>19</v>
      </c>
      <c r="E178" s="855"/>
      <c r="F178" s="853"/>
      <c r="G178" s="854"/>
    </row>
    <row r="179" spans="1:7" ht="75">
      <c r="A179" s="523"/>
      <c r="B179" s="851"/>
      <c r="C179" s="852"/>
      <c r="D179" s="851" t="s">
        <v>20</v>
      </c>
      <c r="E179" s="869" t="s">
        <v>981</v>
      </c>
      <c r="F179" s="853" t="s">
        <v>918</v>
      </c>
      <c r="G179" s="854"/>
    </row>
    <row r="180" spans="1:7" ht="15">
      <c r="A180" s="523"/>
      <c r="B180" s="851"/>
      <c r="C180" s="852"/>
      <c r="D180" s="851" t="s">
        <v>25</v>
      </c>
      <c r="E180" s="855"/>
      <c r="F180" s="853"/>
      <c r="G180" s="854"/>
    </row>
    <row r="181" spans="1:7" ht="15">
      <c r="A181" s="523"/>
      <c r="B181" s="851"/>
      <c r="C181" s="852"/>
      <c r="D181" s="851" t="s">
        <v>26</v>
      </c>
      <c r="E181" s="855"/>
      <c r="F181" s="853"/>
      <c r="G181" s="854"/>
    </row>
    <row r="182" spans="1:7" ht="15">
      <c r="A182" s="523"/>
      <c r="B182" s="851"/>
      <c r="C182" s="852"/>
      <c r="D182" s="851" t="s">
        <v>27</v>
      </c>
      <c r="E182" s="855"/>
      <c r="F182" s="853"/>
      <c r="G182" s="854"/>
    </row>
    <row r="183" spans="1:7" ht="15">
      <c r="A183" s="523"/>
      <c r="B183" s="851"/>
      <c r="C183" s="852"/>
      <c r="D183" s="851" t="s">
        <v>28</v>
      </c>
      <c r="E183" s="855"/>
      <c r="F183" s="853"/>
      <c r="G183" s="854"/>
    </row>
    <row r="184" spans="1:7" ht="15">
      <c r="A184" s="522"/>
      <c r="B184" s="862"/>
      <c r="C184" s="863"/>
      <c r="D184" s="862"/>
      <c r="E184" s="864"/>
      <c r="F184" s="865"/>
      <c r="G184" s="866"/>
    </row>
    <row r="185" spans="1:7" ht="87.5">
      <c r="A185" s="523" t="s">
        <v>982</v>
      </c>
      <c r="B185" s="851" t="s">
        <v>982</v>
      </c>
      <c r="C185" s="852" t="s">
        <v>786</v>
      </c>
      <c r="D185" s="851"/>
      <c r="E185" s="852" t="s">
        <v>983</v>
      </c>
      <c r="F185" s="853"/>
      <c r="G185" s="854"/>
    </row>
    <row r="186" spans="1:7" ht="15">
      <c r="A186" s="523"/>
      <c r="B186" s="851"/>
      <c r="C186" s="852"/>
      <c r="D186" s="851" t="s">
        <v>19</v>
      </c>
      <c r="E186" s="855"/>
      <c r="F186" s="853"/>
      <c r="G186" s="854"/>
    </row>
    <row r="187" spans="1:7" ht="15">
      <c r="A187" s="523"/>
      <c r="B187" s="851"/>
      <c r="C187" s="852"/>
      <c r="D187" s="851" t="s">
        <v>20</v>
      </c>
      <c r="E187" s="868" t="s">
        <v>984</v>
      </c>
      <c r="F187" s="853" t="s">
        <v>918</v>
      </c>
      <c r="G187" s="854"/>
    </row>
    <row r="188" spans="1:7" ht="15">
      <c r="A188" s="523"/>
      <c r="B188" s="851"/>
      <c r="C188" s="852"/>
      <c r="D188" s="851" t="s">
        <v>25</v>
      </c>
      <c r="E188" s="855"/>
      <c r="F188" s="853"/>
      <c r="G188" s="854"/>
    </row>
    <row r="189" spans="1:7" ht="15">
      <c r="A189" s="523"/>
      <c r="B189" s="851"/>
      <c r="C189" s="852"/>
      <c r="D189" s="851" t="s">
        <v>26</v>
      </c>
      <c r="E189" s="855"/>
      <c r="F189" s="853"/>
      <c r="G189" s="854"/>
    </row>
    <row r="190" spans="1:7" ht="15">
      <c r="A190" s="523"/>
      <c r="B190" s="851"/>
      <c r="C190" s="852"/>
      <c r="D190" s="851" t="s">
        <v>27</v>
      </c>
      <c r="E190" s="855"/>
      <c r="F190" s="853"/>
      <c r="G190" s="854"/>
    </row>
    <row r="191" spans="1:7" ht="15">
      <c r="A191" s="523"/>
      <c r="B191" s="851"/>
      <c r="C191" s="852"/>
      <c r="D191" s="851" t="s">
        <v>28</v>
      </c>
      <c r="E191" s="855"/>
      <c r="F191" s="853"/>
      <c r="G191" s="854"/>
    </row>
    <row r="192" spans="1:7" ht="15">
      <c r="A192" s="522"/>
      <c r="B192" s="862"/>
      <c r="C192" s="863"/>
      <c r="D192" s="862"/>
      <c r="E192" s="864"/>
      <c r="F192" s="865"/>
      <c r="G192" s="866"/>
    </row>
    <row r="193" spans="1:7" ht="100">
      <c r="A193" s="523" t="s">
        <v>985</v>
      </c>
      <c r="B193" s="851" t="s">
        <v>985</v>
      </c>
      <c r="C193" s="852" t="s">
        <v>803</v>
      </c>
      <c r="D193" s="851"/>
      <c r="E193" s="852" t="s">
        <v>986</v>
      </c>
      <c r="F193" s="853"/>
      <c r="G193" s="854"/>
    </row>
    <row r="194" spans="1:7" ht="15">
      <c r="A194" s="523"/>
      <c r="B194" s="851"/>
      <c r="C194" s="852"/>
      <c r="D194" s="851" t="s">
        <v>19</v>
      </c>
      <c r="E194" s="855"/>
      <c r="F194" s="853"/>
      <c r="G194" s="854"/>
    </row>
    <row r="195" spans="1:7" ht="15">
      <c r="A195" s="523"/>
      <c r="B195" s="851"/>
      <c r="C195" s="852"/>
      <c r="D195" s="851" t="s">
        <v>20</v>
      </c>
      <c r="E195" s="861" t="s">
        <v>987</v>
      </c>
      <c r="F195" s="853" t="s">
        <v>918</v>
      </c>
      <c r="G195" s="854"/>
    </row>
    <row r="196" spans="1:7" ht="15">
      <c r="A196" s="523"/>
      <c r="B196" s="851"/>
      <c r="C196" s="852"/>
      <c r="D196" s="851" t="s">
        <v>25</v>
      </c>
      <c r="E196" s="855"/>
      <c r="F196" s="853"/>
      <c r="G196" s="854"/>
    </row>
    <row r="197" spans="1:7" ht="15">
      <c r="A197" s="523"/>
      <c r="B197" s="851"/>
      <c r="C197" s="852"/>
      <c r="D197" s="851" t="s">
        <v>26</v>
      </c>
      <c r="E197" s="855"/>
      <c r="F197" s="853"/>
      <c r="G197" s="854"/>
    </row>
    <row r="198" spans="1:7" ht="15">
      <c r="A198" s="523"/>
      <c r="B198" s="851"/>
      <c r="C198" s="852"/>
      <c r="D198" s="851" t="s">
        <v>27</v>
      </c>
      <c r="E198" s="855"/>
      <c r="F198" s="853"/>
      <c r="G198" s="854"/>
    </row>
    <row r="199" spans="1:7" ht="15">
      <c r="A199" s="523"/>
      <c r="B199" s="851"/>
      <c r="C199" s="852"/>
      <c r="D199" s="851" t="s">
        <v>28</v>
      </c>
      <c r="E199" s="855"/>
      <c r="F199" s="853"/>
      <c r="G199" s="854"/>
    </row>
    <row r="200" spans="1:7" ht="15">
      <c r="A200" s="522"/>
      <c r="B200" s="862"/>
      <c r="C200" s="863"/>
      <c r="D200" s="862"/>
      <c r="E200" s="864"/>
      <c r="F200" s="865"/>
      <c r="G200" s="866"/>
    </row>
    <row r="201" spans="1:7" ht="100">
      <c r="A201" s="523" t="s">
        <v>988</v>
      </c>
      <c r="B201" s="851" t="s">
        <v>988</v>
      </c>
      <c r="C201" s="852" t="s">
        <v>989</v>
      </c>
      <c r="D201" s="851"/>
      <c r="E201" s="852" t="s">
        <v>990</v>
      </c>
      <c r="F201" s="853"/>
      <c r="G201" s="854"/>
    </row>
    <row r="202" spans="1:7" ht="15">
      <c r="A202" s="523"/>
      <c r="B202" s="851"/>
      <c r="C202" s="852"/>
      <c r="D202" s="851" t="s">
        <v>19</v>
      </c>
      <c r="E202" s="855"/>
      <c r="F202" s="853"/>
      <c r="G202" s="854"/>
    </row>
    <row r="203" spans="1:7" ht="50">
      <c r="A203" s="523"/>
      <c r="B203" s="851"/>
      <c r="C203" s="852"/>
      <c r="D203" s="851" t="s">
        <v>20</v>
      </c>
      <c r="E203" s="861" t="s">
        <v>991</v>
      </c>
      <c r="F203" s="853" t="s">
        <v>918</v>
      </c>
      <c r="G203" s="854"/>
    </row>
    <row r="204" spans="1:7" ht="15">
      <c r="A204" s="523"/>
      <c r="B204" s="851"/>
      <c r="C204" s="852"/>
      <c r="D204" s="851" t="s">
        <v>25</v>
      </c>
      <c r="E204" s="855"/>
      <c r="F204" s="853"/>
      <c r="G204" s="854"/>
    </row>
    <row r="205" spans="1:7" ht="15">
      <c r="A205" s="523"/>
      <c r="B205" s="851"/>
      <c r="C205" s="852"/>
      <c r="D205" s="851" t="s">
        <v>26</v>
      </c>
      <c r="E205" s="855"/>
      <c r="F205" s="853"/>
      <c r="G205" s="854"/>
    </row>
    <row r="206" spans="1:7" ht="15">
      <c r="A206" s="523"/>
      <c r="B206" s="851"/>
      <c r="C206" s="852"/>
      <c r="D206" s="851" t="s">
        <v>27</v>
      </c>
      <c r="E206" s="855"/>
      <c r="F206" s="853"/>
      <c r="G206" s="854"/>
    </row>
    <row r="207" spans="1:7" ht="15">
      <c r="A207" s="523"/>
      <c r="B207" s="851"/>
      <c r="C207" s="852"/>
      <c r="D207" s="851" t="s">
        <v>28</v>
      </c>
      <c r="E207" s="855"/>
      <c r="F207" s="853"/>
      <c r="G207" s="854"/>
    </row>
    <row r="208" spans="1:7" ht="15">
      <c r="A208" s="522"/>
      <c r="B208" s="862"/>
      <c r="C208" s="863"/>
      <c r="D208" s="862"/>
      <c r="E208" s="864"/>
      <c r="F208" s="865"/>
      <c r="G208" s="866"/>
    </row>
    <row r="209" spans="1:7" ht="25">
      <c r="A209" s="521">
        <v>2.2000000000000002</v>
      </c>
      <c r="B209" s="847">
        <v>2.2000000000000002</v>
      </c>
      <c r="C209" s="844"/>
      <c r="D209" s="847"/>
      <c r="E209" s="844" t="s">
        <v>992</v>
      </c>
      <c r="F209" s="848"/>
      <c r="G209" s="850"/>
    </row>
    <row r="210" spans="1:7" ht="100">
      <c r="A210" s="523" t="s">
        <v>993</v>
      </c>
      <c r="B210" s="851" t="s">
        <v>993</v>
      </c>
      <c r="C210" s="852" t="s">
        <v>994</v>
      </c>
      <c r="D210" s="851"/>
      <c r="E210" s="852" t="s">
        <v>995</v>
      </c>
      <c r="F210" s="853"/>
      <c r="G210" s="854"/>
    </row>
    <row r="211" spans="1:7" ht="15">
      <c r="A211" s="523"/>
      <c r="B211" s="851"/>
      <c r="C211" s="852"/>
      <c r="D211" s="851" t="s">
        <v>19</v>
      </c>
      <c r="E211" s="855"/>
      <c r="F211" s="853"/>
      <c r="G211" s="854"/>
    </row>
    <row r="212" spans="1:7" ht="37.5">
      <c r="A212" s="523"/>
      <c r="B212" s="851"/>
      <c r="C212" s="852"/>
      <c r="D212" s="851" t="s">
        <v>20</v>
      </c>
      <c r="E212" s="861" t="s">
        <v>996</v>
      </c>
      <c r="F212" s="853" t="s">
        <v>918</v>
      </c>
      <c r="G212" s="854"/>
    </row>
    <row r="213" spans="1:7" ht="15">
      <c r="A213" s="523"/>
      <c r="B213" s="851"/>
      <c r="C213" s="852"/>
      <c r="D213" s="851" t="s">
        <v>25</v>
      </c>
      <c r="E213" s="855"/>
      <c r="F213" s="853"/>
      <c r="G213" s="854"/>
    </row>
    <row r="214" spans="1:7" ht="15">
      <c r="A214" s="523"/>
      <c r="B214" s="851"/>
      <c r="C214" s="852"/>
      <c r="D214" s="851" t="s">
        <v>26</v>
      </c>
      <c r="E214" s="855"/>
      <c r="F214" s="853"/>
      <c r="G214" s="854"/>
    </row>
    <row r="215" spans="1:7" ht="15">
      <c r="A215" s="523"/>
      <c r="B215" s="851"/>
      <c r="C215" s="852"/>
      <c r="D215" s="851" t="s">
        <v>27</v>
      </c>
      <c r="E215" s="855"/>
      <c r="F215" s="853"/>
      <c r="G215" s="854"/>
    </row>
    <row r="216" spans="1:7" ht="15">
      <c r="A216" s="523"/>
      <c r="B216" s="851"/>
      <c r="C216" s="852"/>
      <c r="D216" s="851" t="s">
        <v>28</v>
      </c>
      <c r="E216" s="855"/>
      <c r="F216" s="853"/>
      <c r="G216" s="854"/>
    </row>
    <row r="217" spans="1:7" ht="15">
      <c r="A217" s="522"/>
      <c r="B217" s="862"/>
      <c r="C217" s="863"/>
      <c r="D217" s="862"/>
      <c r="E217" s="864"/>
      <c r="F217" s="865"/>
      <c r="G217" s="866"/>
    </row>
    <row r="218" spans="1:7" ht="87.5">
      <c r="A218" s="523" t="s">
        <v>997</v>
      </c>
      <c r="B218" s="851" t="s">
        <v>997</v>
      </c>
      <c r="C218" s="852" t="s">
        <v>998</v>
      </c>
      <c r="D218" s="851"/>
      <c r="E218" s="852" t="s">
        <v>999</v>
      </c>
      <c r="F218" s="853"/>
      <c r="G218" s="854"/>
    </row>
    <row r="219" spans="1:7" ht="15">
      <c r="A219" s="523"/>
      <c r="B219" s="851"/>
      <c r="C219" s="852"/>
      <c r="D219" s="851" t="s">
        <v>19</v>
      </c>
      <c r="E219" s="855"/>
      <c r="F219" s="853"/>
      <c r="G219" s="854"/>
    </row>
    <row r="220" spans="1:7" ht="15">
      <c r="A220" s="523"/>
      <c r="B220" s="851"/>
      <c r="C220" s="852"/>
      <c r="D220" s="851" t="s">
        <v>20</v>
      </c>
      <c r="E220" s="868" t="s">
        <v>1000</v>
      </c>
      <c r="F220" s="853" t="s">
        <v>918</v>
      </c>
      <c r="G220" s="854"/>
    </row>
    <row r="221" spans="1:7" ht="15">
      <c r="A221" s="523"/>
      <c r="B221" s="851"/>
      <c r="C221" s="852"/>
      <c r="D221" s="851" t="s">
        <v>25</v>
      </c>
      <c r="E221" s="855"/>
      <c r="F221" s="853"/>
      <c r="G221" s="854"/>
    </row>
    <row r="222" spans="1:7" ht="15">
      <c r="A222" s="523"/>
      <c r="B222" s="851"/>
      <c r="C222" s="852"/>
      <c r="D222" s="851" t="s">
        <v>26</v>
      </c>
      <c r="E222" s="855"/>
      <c r="F222" s="853"/>
      <c r="G222" s="854"/>
    </row>
    <row r="223" spans="1:7" ht="15">
      <c r="A223" s="523"/>
      <c r="B223" s="851"/>
      <c r="C223" s="852"/>
      <c r="D223" s="851" t="s">
        <v>27</v>
      </c>
      <c r="E223" s="855"/>
      <c r="F223" s="853"/>
      <c r="G223" s="854"/>
    </row>
    <row r="224" spans="1:7" ht="15">
      <c r="A224" s="523"/>
      <c r="B224" s="851"/>
      <c r="C224" s="852"/>
      <c r="D224" s="851" t="s">
        <v>28</v>
      </c>
      <c r="E224" s="855"/>
      <c r="F224" s="853"/>
      <c r="G224" s="854"/>
    </row>
    <row r="225" spans="1:7" ht="15">
      <c r="A225" s="522"/>
      <c r="B225" s="862"/>
      <c r="C225" s="863"/>
      <c r="D225" s="862"/>
      <c r="E225" s="864"/>
      <c r="F225" s="865"/>
      <c r="G225" s="866"/>
    </row>
    <row r="226" spans="1:7" ht="87.5">
      <c r="A226" s="523" t="s">
        <v>1001</v>
      </c>
      <c r="B226" s="851" t="s">
        <v>1001</v>
      </c>
      <c r="C226" s="852" t="s">
        <v>1002</v>
      </c>
      <c r="D226" s="851"/>
      <c r="E226" s="852" t="s">
        <v>1003</v>
      </c>
      <c r="F226" s="853"/>
      <c r="G226" s="854"/>
    </row>
    <row r="227" spans="1:7" ht="15">
      <c r="A227" s="523"/>
      <c r="B227" s="851"/>
      <c r="C227" s="852"/>
      <c r="D227" s="851" t="s">
        <v>19</v>
      </c>
      <c r="E227" s="855"/>
      <c r="F227" s="853"/>
      <c r="G227" s="854"/>
    </row>
    <row r="228" spans="1:7" ht="15">
      <c r="A228" s="523"/>
      <c r="B228" s="851"/>
      <c r="C228" s="852"/>
      <c r="D228" s="851" t="s">
        <v>20</v>
      </c>
      <c r="E228" s="868" t="s">
        <v>1000</v>
      </c>
      <c r="F228" s="853" t="s">
        <v>918</v>
      </c>
      <c r="G228" s="854"/>
    </row>
    <row r="229" spans="1:7" ht="15">
      <c r="A229" s="523"/>
      <c r="B229" s="851"/>
      <c r="C229" s="852"/>
      <c r="D229" s="851" t="s">
        <v>25</v>
      </c>
      <c r="E229" s="855"/>
      <c r="F229" s="853"/>
      <c r="G229" s="854"/>
    </row>
    <row r="230" spans="1:7" ht="15">
      <c r="A230" s="523"/>
      <c r="B230" s="851"/>
      <c r="C230" s="852"/>
      <c r="D230" s="851" t="s">
        <v>26</v>
      </c>
      <c r="E230" s="855"/>
      <c r="F230" s="853"/>
      <c r="G230" s="854"/>
    </row>
    <row r="231" spans="1:7" ht="15">
      <c r="A231" s="523"/>
      <c r="B231" s="851"/>
      <c r="C231" s="852"/>
      <c r="D231" s="851" t="s">
        <v>27</v>
      </c>
      <c r="E231" s="855"/>
      <c r="F231" s="853"/>
      <c r="G231" s="854"/>
    </row>
    <row r="232" spans="1:7" ht="15">
      <c r="A232" s="523"/>
      <c r="B232" s="851"/>
      <c r="C232" s="852"/>
      <c r="D232" s="851" t="s">
        <v>28</v>
      </c>
      <c r="E232" s="855"/>
      <c r="F232" s="853"/>
      <c r="G232" s="854"/>
    </row>
    <row r="233" spans="1:7" ht="15">
      <c r="A233" s="522"/>
      <c r="B233" s="862"/>
      <c r="C233" s="863"/>
      <c r="D233" s="862"/>
      <c r="E233" s="864"/>
      <c r="F233" s="865"/>
      <c r="G233" s="866"/>
    </row>
    <row r="234" spans="1:7" ht="62.5">
      <c r="A234" s="523" t="s">
        <v>1004</v>
      </c>
      <c r="B234" s="851" t="s">
        <v>1004</v>
      </c>
      <c r="C234" s="852" t="s">
        <v>1005</v>
      </c>
      <c r="D234" s="851"/>
      <c r="E234" s="852" t="s">
        <v>1006</v>
      </c>
      <c r="F234" s="853"/>
      <c r="G234" s="854"/>
    </row>
    <row r="235" spans="1:7" ht="15">
      <c r="A235" s="523"/>
      <c r="B235" s="851"/>
      <c r="C235" s="852"/>
      <c r="D235" s="851" t="s">
        <v>19</v>
      </c>
      <c r="E235" s="855"/>
      <c r="F235" s="853"/>
      <c r="G235" s="854"/>
    </row>
    <row r="236" spans="1:7" ht="25">
      <c r="A236" s="523"/>
      <c r="B236" s="851"/>
      <c r="C236" s="852"/>
      <c r="D236" s="851" t="s">
        <v>20</v>
      </c>
      <c r="E236" s="868" t="s">
        <v>1007</v>
      </c>
      <c r="F236" s="853" t="s">
        <v>918</v>
      </c>
      <c r="G236" s="854" t="s">
        <v>1008</v>
      </c>
    </row>
    <row r="237" spans="1:7" ht="15">
      <c r="A237" s="523"/>
      <c r="B237" s="851"/>
      <c r="C237" s="852"/>
      <c r="D237" s="851" t="s">
        <v>25</v>
      </c>
      <c r="E237" s="855"/>
      <c r="F237" s="853"/>
      <c r="G237" s="854"/>
    </row>
    <row r="238" spans="1:7" ht="15">
      <c r="A238" s="523"/>
      <c r="B238" s="851"/>
      <c r="C238" s="852"/>
      <c r="D238" s="851" t="s">
        <v>26</v>
      </c>
      <c r="E238" s="855"/>
      <c r="F238" s="853"/>
      <c r="G238" s="854"/>
    </row>
    <row r="239" spans="1:7" ht="15">
      <c r="A239" s="523"/>
      <c r="B239" s="851"/>
      <c r="C239" s="852"/>
      <c r="D239" s="851" t="s">
        <v>27</v>
      </c>
      <c r="E239" s="855"/>
      <c r="F239" s="853"/>
      <c r="G239" s="854"/>
    </row>
    <row r="240" spans="1:7" ht="15">
      <c r="A240" s="523"/>
      <c r="B240" s="851"/>
      <c r="C240" s="852"/>
      <c r="D240" s="851" t="s">
        <v>28</v>
      </c>
      <c r="E240" s="855"/>
      <c r="F240" s="853"/>
      <c r="G240" s="854"/>
    </row>
    <row r="241" spans="1:7" ht="15">
      <c r="A241" s="522"/>
      <c r="B241" s="862"/>
      <c r="C241" s="863"/>
      <c r="D241" s="862"/>
      <c r="E241" s="870"/>
      <c r="F241" s="865"/>
      <c r="G241" s="866"/>
    </row>
    <row r="242" spans="1:7" ht="87.5">
      <c r="A242" s="523" t="s">
        <v>1009</v>
      </c>
      <c r="B242" s="851" t="s">
        <v>1009</v>
      </c>
      <c r="C242" s="852" t="s">
        <v>1010</v>
      </c>
      <c r="D242" s="851"/>
      <c r="E242" s="852" t="s">
        <v>1011</v>
      </c>
      <c r="F242" s="853"/>
      <c r="G242" s="854"/>
    </row>
    <row r="243" spans="1:7" ht="15">
      <c r="A243" s="523"/>
      <c r="B243" s="851"/>
      <c r="C243" s="852"/>
      <c r="D243" s="851" t="s">
        <v>19</v>
      </c>
      <c r="E243" s="855"/>
      <c r="F243" s="853"/>
      <c r="G243" s="854"/>
    </row>
    <row r="244" spans="1:7" ht="87.5">
      <c r="A244" s="523"/>
      <c r="B244" s="851"/>
      <c r="C244" s="852"/>
      <c r="D244" s="851" t="s">
        <v>20</v>
      </c>
      <c r="E244" s="861" t="s">
        <v>1012</v>
      </c>
      <c r="F244" s="853" t="s">
        <v>918</v>
      </c>
      <c r="G244" s="854"/>
    </row>
    <row r="245" spans="1:7" ht="15">
      <c r="A245" s="523"/>
      <c r="B245" s="851"/>
      <c r="C245" s="852"/>
      <c r="D245" s="851" t="s">
        <v>25</v>
      </c>
      <c r="E245" s="855"/>
      <c r="F245" s="853"/>
      <c r="G245" s="854"/>
    </row>
    <row r="246" spans="1:7" ht="15">
      <c r="A246" s="523"/>
      <c r="B246" s="851"/>
      <c r="C246" s="852"/>
      <c r="D246" s="851" t="s">
        <v>26</v>
      </c>
      <c r="E246" s="855"/>
      <c r="F246" s="853"/>
      <c r="G246" s="854"/>
    </row>
    <row r="247" spans="1:7" ht="15">
      <c r="A247" s="523"/>
      <c r="B247" s="851"/>
      <c r="C247" s="852"/>
      <c r="D247" s="851" t="s">
        <v>27</v>
      </c>
      <c r="E247" s="855"/>
      <c r="F247" s="853"/>
      <c r="G247" s="854"/>
    </row>
    <row r="248" spans="1:7" ht="15">
      <c r="A248" s="523"/>
      <c r="B248" s="851"/>
      <c r="C248" s="852"/>
      <c r="D248" s="851" t="s">
        <v>28</v>
      </c>
      <c r="E248" s="855"/>
      <c r="F248" s="853"/>
      <c r="G248" s="854"/>
    </row>
    <row r="249" spans="1:7" ht="15">
      <c r="A249" s="522"/>
      <c r="B249" s="862"/>
      <c r="C249" s="863"/>
      <c r="D249" s="862"/>
      <c r="E249" s="864"/>
      <c r="F249" s="865"/>
      <c r="G249" s="866"/>
    </row>
    <row r="250" spans="1:7" ht="62.5">
      <c r="A250" s="523" t="s">
        <v>1013</v>
      </c>
      <c r="B250" s="851" t="s">
        <v>1013</v>
      </c>
      <c r="C250" s="852" t="s">
        <v>1014</v>
      </c>
      <c r="D250" s="851"/>
      <c r="E250" s="852" t="s">
        <v>1015</v>
      </c>
      <c r="F250" s="853"/>
      <c r="G250" s="854"/>
    </row>
    <row r="251" spans="1:7" ht="15">
      <c r="A251" s="523"/>
      <c r="B251" s="851"/>
      <c r="C251" s="852"/>
      <c r="D251" s="851" t="s">
        <v>19</v>
      </c>
      <c r="E251" s="855"/>
      <c r="F251" s="853"/>
      <c r="G251" s="854"/>
    </row>
    <row r="252" spans="1:7" ht="75">
      <c r="A252" s="523"/>
      <c r="B252" s="851"/>
      <c r="C252" s="852"/>
      <c r="D252" s="851" t="s">
        <v>20</v>
      </c>
      <c r="E252" s="861" t="s">
        <v>1016</v>
      </c>
      <c r="F252" s="853" t="s">
        <v>918</v>
      </c>
      <c r="G252" s="854"/>
    </row>
    <row r="253" spans="1:7" ht="15">
      <c r="A253" s="523"/>
      <c r="B253" s="851"/>
      <c r="C253" s="852"/>
      <c r="D253" s="851" t="s">
        <v>25</v>
      </c>
      <c r="E253" s="855"/>
      <c r="F253" s="853"/>
      <c r="G253" s="854"/>
    </row>
    <row r="254" spans="1:7" ht="15">
      <c r="A254" s="523"/>
      <c r="B254" s="851"/>
      <c r="C254" s="852"/>
      <c r="D254" s="851" t="s">
        <v>26</v>
      </c>
      <c r="E254" s="855"/>
      <c r="F254" s="853"/>
      <c r="G254" s="854"/>
    </row>
    <row r="255" spans="1:7" ht="15">
      <c r="A255" s="523"/>
      <c r="B255" s="851"/>
      <c r="C255" s="852"/>
      <c r="D255" s="851" t="s">
        <v>27</v>
      </c>
      <c r="E255" s="855"/>
      <c r="F255" s="853"/>
      <c r="G255" s="854"/>
    </row>
    <row r="256" spans="1:7" ht="15">
      <c r="A256" s="523"/>
      <c r="B256" s="851"/>
      <c r="C256" s="852"/>
      <c r="D256" s="851" t="s">
        <v>28</v>
      </c>
      <c r="E256" s="855"/>
      <c r="F256" s="853"/>
      <c r="G256" s="854"/>
    </row>
    <row r="257" spans="1:7" ht="15">
      <c r="A257" s="522"/>
      <c r="B257" s="862"/>
      <c r="C257" s="863"/>
      <c r="D257" s="862"/>
      <c r="E257" s="864"/>
      <c r="F257" s="865"/>
      <c r="G257" s="866"/>
    </row>
    <row r="258" spans="1:7" ht="100">
      <c r="A258" s="523" t="s">
        <v>1017</v>
      </c>
      <c r="B258" s="851" t="s">
        <v>1017</v>
      </c>
      <c r="C258" s="852" t="s">
        <v>1018</v>
      </c>
      <c r="D258" s="851"/>
      <c r="E258" s="852" t="s">
        <v>1019</v>
      </c>
      <c r="F258" s="853"/>
      <c r="G258" s="854"/>
    </row>
    <row r="259" spans="1:7" ht="15">
      <c r="A259" s="523"/>
      <c r="B259" s="851"/>
      <c r="C259" s="852"/>
      <c r="D259" s="851" t="s">
        <v>19</v>
      </c>
      <c r="E259" s="855"/>
      <c r="F259" s="853"/>
      <c r="G259" s="854"/>
    </row>
    <row r="260" spans="1:7" ht="15">
      <c r="A260" s="523"/>
      <c r="B260" s="851"/>
      <c r="C260" s="852"/>
      <c r="D260" s="851" t="s">
        <v>20</v>
      </c>
      <c r="E260" s="871" t="s">
        <v>1020</v>
      </c>
      <c r="F260" s="853" t="s">
        <v>918</v>
      </c>
      <c r="G260" s="854"/>
    </row>
    <row r="261" spans="1:7" ht="15">
      <c r="A261" s="523"/>
      <c r="B261" s="851"/>
      <c r="C261" s="852"/>
      <c r="D261" s="851" t="s">
        <v>25</v>
      </c>
      <c r="E261" s="855"/>
      <c r="F261" s="853"/>
      <c r="G261" s="854"/>
    </row>
    <row r="262" spans="1:7" ht="15">
      <c r="A262" s="523"/>
      <c r="B262" s="851"/>
      <c r="C262" s="852"/>
      <c r="D262" s="851" t="s">
        <v>26</v>
      </c>
      <c r="E262" s="855"/>
      <c r="F262" s="853"/>
      <c r="G262" s="854"/>
    </row>
    <row r="263" spans="1:7" ht="15">
      <c r="A263" s="523"/>
      <c r="B263" s="851"/>
      <c r="C263" s="852"/>
      <c r="D263" s="851" t="s">
        <v>27</v>
      </c>
      <c r="E263" s="855"/>
      <c r="F263" s="853"/>
      <c r="G263" s="854"/>
    </row>
    <row r="264" spans="1:7" ht="15">
      <c r="A264" s="523"/>
      <c r="B264" s="851"/>
      <c r="C264" s="852"/>
      <c r="D264" s="851" t="s">
        <v>28</v>
      </c>
      <c r="E264" s="855"/>
      <c r="F264" s="853"/>
      <c r="G264" s="854"/>
    </row>
    <row r="265" spans="1:7" ht="15">
      <c r="A265" s="522"/>
      <c r="B265" s="862"/>
      <c r="C265" s="863"/>
      <c r="D265" s="862"/>
      <c r="E265" s="870"/>
      <c r="F265" s="865"/>
      <c r="G265" s="866"/>
    </row>
    <row r="266" spans="1:7" ht="62.5">
      <c r="A266" s="523" t="s">
        <v>1021</v>
      </c>
      <c r="B266" s="851" t="s">
        <v>1021</v>
      </c>
      <c r="C266" s="852" t="s">
        <v>1022</v>
      </c>
      <c r="D266" s="851"/>
      <c r="E266" s="852" t="s">
        <v>1023</v>
      </c>
      <c r="F266" s="853"/>
      <c r="G266" s="854"/>
    </row>
    <row r="267" spans="1:7" ht="15">
      <c r="A267" s="523"/>
      <c r="B267" s="851"/>
      <c r="C267" s="852"/>
      <c r="D267" s="851" t="s">
        <v>19</v>
      </c>
      <c r="E267" s="855"/>
      <c r="F267" s="853"/>
      <c r="G267" s="854"/>
    </row>
    <row r="268" spans="1:7" ht="37.5">
      <c r="A268" s="523"/>
      <c r="B268" s="851"/>
      <c r="C268" s="852"/>
      <c r="D268" s="851" t="s">
        <v>20</v>
      </c>
      <c r="E268" s="861" t="s">
        <v>1024</v>
      </c>
      <c r="F268" s="853" t="s">
        <v>918</v>
      </c>
      <c r="G268" s="854"/>
    </row>
    <row r="269" spans="1:7" ht="15">
      <c r="A269" s="523"/>
      <c r="B269" s="851"/>
      <c r="C269" s="852"/>
      <c r="D269" s="851" t="s">
        <v>25</v>
      </c>
      <c r="E269" s="855"/>
      <c r="F269" s="853"/>
      <c r="G269" s="854"/>
    </row>
    <row r="270" spans="1:7" ht="15">
      <c r="A270" s="523"/>
      <c r="B270" s="851"/>
      <c r="C270" s="852"/>
      <c r="D270" s="851" t="s">
        <v>26</v>
      </c>
      <c r="E270" s="855"/>
      <c r="F270" s="853"/>
      <c r="G270" s="854"/>
    </row>
    <row r="271" spans="1:7" ht="15">
      <c r="A271" s="523"/>
      <c r="B271" s="851"/>
      <c r="C271" s="852"/>
      <c r="D271" s="851" t="s">
        <v>27</v>
      </c>
      <c r="E271" s="855"/>
      <c r="F271" s="853"/>
      <c r="G271" s="854"/>
    </row>
    <row r="272" spans="1:7" ht="15">
      <c r="A272" s="523"/>
      <c r="B272" s="851"/>
      <c r="C272" s="852"/>
      <c r="D272" s="851" t="s">
        <v>28</v>
      </c>
      <c r="E272" s="855"/>
      <c r="F272" s="853"/>
      <c r="G272" s="854"/>
    </row>
    <row r="273" spans="1:7" ht="15">
      <c r="A273" s="522"/>
      <c r="B273" s="862"/>
      <c r="C273" s="863"/>
      <c r="D273" s="862"/>
      <c r="E273" s="870"/>
      <c r="F273" s="865"/>
      <c r="G273" s="866"/>
    </row>
    <row r="274" spans="1:7" ht="62.5">
      <c r="A274" s="523" t="s">
        <v>1025</v>
      </c>
      <c r="B274" s="851" t="s">
        <v>1025</v>
      </c>
      <c r="C274" s="852" t="s">
        <v>1026</v>
      </c>
      <c r="D274" s="851"/>
      <c r="E274" s="852" t="s">
        <v>1027</v>
      </c>
      <c r="F274" s="853"/>
      <c r="G274" s="854"/>
    </row>
    <row r="275" spans="1:7" ht="15">
      <c r="A275" s="523"/>
      <c r="B275" s="851"/>
      <c r="C275" s="852"/>
      <c r="D275" s="851" t="s">
        <v>19</v>
      </c>
      <c r="E275" s="855"/>
      <c r="F275" s="853"/>
      <c r="G275" s="854"/>
    </row>
    <row r="276" spans="1:7" ht="15">
      <c r="A276" s="523"/>
      <c r="B276" s="851"/>
      <c r="C276" s="852"/>
      <c r="D276" s="851" t="s">
        <v>20</v>
      </c>
      <c r="E276" s="861" t="s">
        <v>1028</v>
      </c>
      <c r="F276" s="853" t="s">
        <v>918</v>
      </c>
      <c r="G276" s="854"/>
    </row>
    <row r="277" spans="1:7" ht="15">
      <c r="A277" s="523"/>
      <c r="B277" s="851"/>
      <c r="C277" s="852"/>
      <c r="D277" s="851" t="s">
        <v>25</v>
      </c>
      <c r="E277" s="855"/>
      <c r="F277" s="853"/>
      <c r="G277" s="854"/>
    </row>
    <row r="278" spans="1:7" ht="15">
      <c r="A278" s="523"/>
      <c r="B278" s="851"/>
      <c r="C278" s="852"/>
      <c r="D278" s="851" t="s">
        <v>26</v>
      </c>
      <c r="E278" s="855"/>
      <c r="F278" s="853"/>
      <c r="G278" s="854"/>
    </row>
    <row r="279" spans="1:7" ht="15">
      <c r="A279" s="523"/>
      <c r="B279" s="851"/>
      <c r="C279" s="852"/>
      <c r="D279" s="851" t="s">
        <v>27</v>
      </c>
      <c r="E279" s="855"/>
      <c r="F279" s="853"/>
      <c r="G279" s="854"/>
    </row>
    <row r="280" spans="1:7" ht="15">
      <c r="A280" s="523"/>
      <c r="B280" s="851"/>
      <c r="C280" s="852"/>
      <c r="D280" s="851" t="s">
        <v>28</v>
      </c>
      <c r="E280" s="855"/>
      <c r="F280" s="853"/>
      <c r="G280" s="854"/>
    </row>
    <row r="281" spans="1:7" ht="15">
      <c r="A281" s="522"/>
      <c r="B281" s="862"/>
      <c r="C281" s="863"/>
      <c r="D281" s="862"/>
      <c r="E281" s="870"/>
      <c r="F281" s="865"/>
      <c r="G281" s="866"/>
    </row>
    <row r="282" spans="1:7" ht="62.5">
      <c r="A282" s="523" t="s">
        <v>1029</v>
      </c>
      <c r="B282" s="851" t="s">
        <v>1029</v>
      </c>
      <c r="C282" s="852" t="s">
        <v>1030</v>
      </c>
      <c r="D282" s="851"/>
      <c r="E282" s="852" t="s">
        <v>1031</v>
      </c>
      <c r="F282" s="853"/>
      <c r="G282" s="854"/>
    </row>
    <row r="283" spans="1:7" ht="15">
      <c r="A283" s="523"/>
      <c r="B283" s="851"/>
      <c r="C283" s="852"/>
      <c r="D283" s="851" t="s">
        <v>19</v>
      </c>
      <c r="E283" s="855"/>
      <c r="F283" s="853"/>
      <c r="G283" s="854"/>
    </row>
    <row r="284" spans="1:7" ht="25">
      <c r="A284" s="523"/>
      <c r="B284" s="851"/>
      <c r="C284" s="852"/>
      <c r="D284" s="851" t="s">
        <v>20</v>
      </c>
      <c r="E284" s="861" t="s">
        <v>1032</v>
      </c>
      <c r="F284" s="853" t="s">
        <v>918</v>
      </c>
      <c r="G284" s="854"/>
    </row>
    <row r="285" spans="1:7" ht="15">
      <c r="A285" s="523"/>
      <c r="B285" s="851"/>
      <c r="C285" s="852"/>
      <c r="D285" s="851" t="s">
        <v>25</v>
      </c>
      <c r="E285" s="855"/>
      <c r="F285" s="853"/>
      <c r="G285" s="854"/>
    </row>
    <row r="286" spans="1:7" ht="15">
      <c r="A286" s="523"/>
      <c r="B286" s="851"/>
      <c r="C286" s="852"/>
      <c r="D286" s="851" t="s">
        <v>26</v>
      </c>
      <c r="E286" s="855"/>
      <c r="F286" s="853"/>
      <c r="G286" s="854"/>
    </row>
    <row r="287" spans="1:7" ht="15">
      <c r="A287" s="523"/>
      <c r="B287" s="851"/>
      <c r="C287" s="852"/>
      <c r="D287" s="851" t="s">
        <v>27</v>
      </c>
      <c r="E287" s="855"/>
      <c r="F287" s="853"/>
      <c r="G287" s="854"/>
    </row>
    <row r="288" spans="1:7" ht="15">
      <c r="A288" s="523"/>
      <c r="B288" s="851"/>
      <c r="C288" s="852"/>
      <c r="D288" s="851" t="s">
        <v>28</v>
      </c>
      <c r="E288" s="855"/>
      <c r="F288" s="853"/>
      <c r="G288" s="854"/>
    </row>
    <row r="289" spans="1:7" ht="15">
      <c r="A289" s="522"/>
      <c r="B289" s="862"/>
      <c r="C289" s="863"/>
      <c r="D289" s="862"/>
      <c r="E289" s="864"/>
      <c r="F289" s="865"/>
      <c r="G289" s="866"/>
    </row>
    <row r="290" spans="1:7" ht="62.5">
      <c r="A290" s="523" t="s">
        <v>1033</v>
      </c>
      <c r="B290" s="851" t="s">
        <v>1033</v>
      </c>
      <c r="C290" s="852" t="s">
        <v>1034</v>
      </c>
      <c r="D290" s="851"/>
      <c r="E290" s="852" t="s">
        <v>1035</v>
      </c>
      <c r="F290" s="853"/>
      <c r="G290" s="854"/>
    </row>
    <row r="291" spans="1:7" ht="15">
      <c r="A291" s="523"/>
      <c r="B291" s="851"/>
      <c r="C291" s="852"/>
      <c r="D291" s="851" t="s">
        <v>19</v>
      </c>
      <c r="E291" s="855"/>
      <c r="F291" s="853"/>
      <c r="G291" s="854"/>
    </row>
    <row r="292" spans="1:7" ht="37.5">
      <c r="A292" s="523"/>
      <c r="B292" s="851"/>
      <c r="C292" s="852"/>
      <c r="D292" s="851" t="s">
        <v>20</v>
      </c>
      <c r="E292" s="861" t="s">
        <v>1036</v>
      </c>
      <c r="F292" s="853" t="s">
        <v>918</v>
      </c>
      <c r="G292" s="854"/>
    </row>
    <row r="293" spans="1:7" ht="15">
      <c r="A293" s="523"/>
      <c r="B293" s="851"/>
      <c r="C293" s="852"/>
      <c r="D293" s="851" t="s">
        <v>25</v>
      </c>
      <c r="E293" s="855"/>
      <c r="F293" s="853"/>
      <c r="G293" s="854"/>
    </row>
    <row r="294" spans="1:7" ht="15">
      <c r="A294" s="523"/>
      <c r="B294" s="851"/>
      <c r="C294" s="852"/>
      <c r="D294" s="851" t="s">
        <v>26</v>
      </c>
      <c r="E294" s="855"/>
      <c r="F294" s="853"/>
      <c r="G294" s="854"/>
    </row>
    <row r="295" spans="1:7" ht="15">
      <c r="A295" s="523"/>
      <c r="B295" s="851"/>
      <c r="C295" s="852"/>
      <c r="D295" s="851" t="s">
        <v>27</v>
      </c>
      <c r="E295" s="855"/>
      <c r="F295" s="853"/>
      <c r="G295" s="854"/>
    </row>
    <row r="296" spans="1:7" ht="15">
      <c r="A296" s="523"/>
      <c r="B296" s="851"/>
      <c r="C296" s="852"/>
      <c r="D296" s="851" t="s">
        <v>28</v>
      </c>
      <c r="E296" s="855"/>
      <c r="F296" s="853"/>
      <c r="G296" s="854"/>
    </row>
    <row r="297" spans="1:7" ht="15">
      <c r="A297" s="522"/>
      <c r="B297" s="862"/>
      <c r="C297" s="863"/>
      <c r="D297" s="862"/>
      <c r="E297" s="864"/>
      <c r="F297" s="865"/>
      <c r="G297" s="866"/>
    </row>
    <row r="298" spans="1:7" ht="62.5">
      <c r="A298" s="523" t="s">
        <v>1037</v>
      </c>
      <c r="B298" s="851" t="s">
        <v>1037</v>
      </c>
      <c r="C298" s="852" t="s">
        <v>1038</v>
      </c>
      <c r="D298" s="851"/>
      <c r="E298" s="852" t="s">
        <v>1039</v>
      </c>
      <c r="F298" s="853"/>
      <c r="G298" s="854"/>
    </row>
    <row r="299" spans="1:7" ht="15">
      <c r="A299" s="523"/>
      <c r="B299" s="851"/>
      <c r="C299" s="852"/>
      <c r="D299" s="851" t="s">
        <v>19</v>
      </c>
      <c r="E299" s="855"/>
      <c r="F299" s="853"/>
      <c r="G299" s="854"/>
    </row>
    <row r="300" spans="1:7" ht="15">
      <c r="A300" s="523"/>
      <c r="B300" s="851"/>
      <c r="C300" s="852"/>
      <c r="D300" s="851" t="s">
        <v>20</v>
      </c>
      <c r="E300" s="861" t="s">
        <v>1040</v>
      </c>
      <c r="F300" s="853" t="s">
        <v>918</v>
      </c>
      <c r="G300" s="854"/>
    </row>
    <row r="301" spans="1:7" ht="15">
      <c r="A301" s="523"/>
      <c r="B301" s="851"/>
      <c r="C301" s="852"/>
      <c r="D301" s="851" t="s">
        <v>25</v>
      </c>
      <c r="E301" s="855"/>
      <c r="F301" s="853"/>
      <c r="G301" s="854"/>
    </row>
    <row r="302" spans="1:7" ht="15">
      <c r="A302" s="523"/>
      <c r="B302" s="851"/>
      <c r="C302" s="852"/>
      <c r="D302" s="851" t="s">
        <v>26</v>
      </c>
      <c r="E302" s="855"/>
      <c r="F302" s="853"/>
      <c r="G302" s="854"/>
    </row>
    <row r="303" spans="1:7" ht="15">
      <c r="A303" s="523"/>
      <c r="B303" s="851"/>
      <c r="C303" s="852"/>
      <c r="D303" s="851" t="s">
        <v>27</v>
      </c>
      <c r="E303" s="855"/>
      <c r="F303" s="853"/>
      <c r="G303" s="854"/>
    </row>
    <row r="304" spans="1:7" ht="15">
      <c r="A304" s="523"/>
      <c r="B304" s="851"/>
      <c r="C304" s="852"/>
      <c r="D304" s="851" t="s">
        <v>28</v>
      </c>
      <c r="E304" s="855"/>
      <c r="F304" s="853"/>
      <c r="G304" s="854"/>
    </row>
    <row r="305" spans="1:7" ht="15">
      <c r="A305" s="522"/>
      <c r="B305" s="862"/>
      <c r="C305" s="863"/>
      <c r="D305" s="862"/>
      <c r="E305" s="870"/>
      <c r="F305" s="865"/>
      <c r="G305" s="866"/>
    </row>
    <row r="306" spans="1:7" ht="62.5">
      <c r="A306" s="523" t="s">
        <v>1041</v>
      </c>
      <c r="B306" s="851" t="s">
        <v>1041</v>
      </c>
      <c r="C306" s="852" t="s">
        <v>1042</v>
      </c>
      <c r="D306" s="851"/>
      <c r="E306" s="852" t="s">
        <v>1043</v>
      </c>
      <c r="F306" s="853"/>
      <c r="G306" s="854"/>
    </row>
    <row r="307" spans="1:7" ht="15">
      <c r="A307" s="523"/>
      <c r="B307" s="851"/>
      <c r="C307" s="852"/>
      <c r="D307" s="851" t="s">
        <v>19</v>
      </c>
      <c r="E307" s="855"/>
      <c r="F307" s="853"/>
      <c r="G307" s="854"/>
    </row>
    <row r="308" spans="1:7" ht="25">
      <c r="A308" s="523"/>
      <c r="B308" s="851"/>
      <c r="C308" s="852"/>
      <c r="D308" s="851" t="s">
        <v>20</v>
      </c>
      <c r="E308" s="861" t="s">
        <v>1044</v>
      </c>
      <c r="F308" s="853" t="s">
        <v>918</v>
      </c>
      <c r="G308" s="854"/>
    </row>
    <row r="309" spans="1:7" ht="15">
      <c r="A309" s="523"/>
      <c r="B309" s="851"/>
      <c r="C309" s="852"/>
      <c r="D309" s="851" t="s">
        <v>25</v>
      </c>
      <c r="E309" s="855"/>
      <c r="F309" s="853"/>
      <c r="G309" s="854"/>
    </row>
    <row r="310" spans="1:7" ht="15">
      <c r="A310" s="523"/>
      <c r="B310" s="851"/>
      <c r="C310" s="852"/>
      <c r="D310" s="851" t="s">
        <v>26</v>
      </c>
      <c r="E310" s="855"/>
      <c r="F310" s="853"/>
      <c r="G310" s="854"/>
    </row>
    <row r="311" spans="1:7" ht="15">
      <c r="A311" s="523"/>
      <c r="B311" s="851"/>
      <c r="C311" s="852"/>
      <c r="D311" s="851" t="s">
        <v>27</v>
      </c>
      <c r="E311" s="855"/>
      <c r="F311" s="853"/>
      <c r="G311" s="854"/>
    </row>
    <row r="312" spans="1:7" ht="15">
      <c r="A312" s="523"/>
      <c r="B312" s="851"/>
      <c r="C312" s="852"/>
      <c r="D312" s="851" t="s">
        <v>28</v>
      </c>
      <c r="E312" s="855"/>
      <c r="F312" s="853"/>
      <c r="G312" s="854"/>
    </row>
    <row r="313" spans="1:7" ht="15">
      <c r="A313" s="522"/>
      <c r="B313" s="862"/>
      <c r="C313" s="863"/>
      <c r="D313" s="862"/>
      <c r="E313" s="864"/>
      <c r="F313" s="865"/>
      <c r="G313" s="866"/>
    </row>
    <row r="314" spans="1:7" ht="62.5">
      <c r="A314" s="523" t="s">
        <v>1045</v>
      </c>
      <c r="B314" s="851" t="s">
        <v>1045</v>
      </c>
      <c r="C314" s="852" t="s">
        <v>1046</v>
      </c>
      <c r="D314" s="851"/>
      <c r="E314" s="852" t="s">
        <v>1047</v>
      </c>
      <c r="F314" s="853"/>
      <c r="G314" s="854"/>
    </row>
    <row r="315" spans="1:7" ht="15">
      <c r="A315" s="523"/>
      <c r="B315" s="851"/>
      <c r="C315" s="852"/>
      <c r="D315" s="851" t="s">
        <v>19</v>
      </c>
      <c r="E315" s="855"/>
      <c r="F315" s="853"/>
      <c r="G315" s="854"/>
    </row>
    <row r="316" spans="1:7" ht="75">
      <c r="A316" s="523"/>
      <c r="B316" s="851"/>
      <c r="C316" s="852"/>
      <c r="D316" s="851" t="s">
        <v>20</v>
      </c>
      <c r="E316" s="861" t="s">
        <v>1048</v>
      </c>
      <c r="F316" s="853" t="s">
        <v>918</v>
      </c>
      <c r="G316" s="854" t="s">
        <v>1049</v>
      </c>
    </row>
    <row r="317" spans="1:7" ht="15">
      <c r="A317" s="523"/>
      <c r="B317" s="851"/>
      <c r="C317" s="852"/>
      <c r="D317" s="851" t="s">
        <v>25</v>
      </c>
      <c r="E317" s="855"/>
      <c r="F317" s="853"/>
      <c r="G317" s="854"/>
    </row>
    <row r="318" spans="1:7" ht="15">
      <c r="A318" s="523"/>
      <c r="B318" s="851"/>
      <c r="C318" s="852"/>
      <c r="D318" s="851" t="s">
        <v>26</v>
      </c>
      <c r="E318" s="855"/>
      <c r="F318" s="853"/>
      <c r="G318" s="854"/>
    </row>
    <row r="319" spans="1:7" ht="15">
      <c r="A319" s="523"/>
      <c r="B319" s="851"/>
      <c r="C319" s="852"/>
      <c r="D319" s="851" t="s">
        <v>27</v>
      </c>
      <c r="E319" s="855"/>
      <c r="F319" s="853"/>
      <c r="G319" s="854"/>
    </row>
    <row r="320" spans="1:7" ht="15">
      <c r="A320" s="523"/>
      <c r="B320" s="851"/>
      <c r="C320" s="852"/>
      <c r="D320" s="851" t="s">
        <v>28</v>
      </c>
      <c r="E320" s="855"/>
      <c r="F320" s="853"/>
      <c r="G320" s="854"/>
    </row>
    <row r="321" spans="1:7" ht="15">
      <c r="A321" s="522"/>
      <c r="B321" s="862"/>
      <c r="C321" s="863"/>
      <c r="D321" s="862"/>
      <c r="E321" s="864"/>
      <c r="F321" s="865"/>
      <c r="G321" s="866"/>
    </row>
    <row r="322" spans="1:7" ht="150">
      <c r="A322" s="523" t="s">
        <v>1050</v>
      </c>
      <c r="B322" s="851" t="s">
        <v>1050</v>
      </c>
      <c r="C322" s="852" t="s">
        <v>1051</v>
      </c>
      <c r="D322" s="851"/>
      <c r="E322" s="852" t="s">
        <v>1052</v>
      </c>
      <c r="F322" s="853"/>
      <c r="G322" s="854"/>
    </row>
    <row r="323" spans="1:7" ht="15">
      <c r="A323" s="523"/>
      <c r="B323" s="851"/>
      <c r="C323" s="852"/>
      <c r="D323" s="851" t="s">
        <v>19</v>
      </c>
      <c r="E323" s="855"/>
      <c r="F323" s="853"/>
      <c r="G323" s="854"/>
    </row>
    <row r="324" spans="1:7" ht="15">
      <c r="A324" s="523"/>
      <c r="B324" s="851"/>
      <c r="C324" s="852"/>
      <c r="D324" s="851" t="s">
        <v>20</v>
      </c>
      <c r="E324" s="861" t="s">
        <v>1053</v>
      </c>
      <c r="F324" s="853" t="s">
        <v>918</v>
      </c>
      <c r="G324" s="854"/>
    </row>
    <row r="325" spans="1:7" ht="15">
      <c r="A325" s="523"/>
      <c r="B325" s="851"/>
      <c r="C325" s="852"/>
      <c r="D325" s="851" t="s">
        <v>25</v>
      </c>
      <c r="E325" s="855"/>
      <c r="F325" s="853"/>
      <c r="G325" s="854"/>
    </row>
    <row r="326" spans="1:7" ht="15">
      <c r="A326" s="523"/>
      <c r="B326" s="851"/>
      <c r="C326" s="852"/>
      <c r="D326" s="851" t="s">
        <v>26</v>
      </c>
      <c r="E326" s="855"/>
      <c r="F326" s="853"/>
      <c r="G326" s="854"/>
    </row>
    <row r="327" spans="1:7" ht="15">
      <c r="A327" s="523"/>
      <c r="B327" s="851"/>
      <c r="C327" s="852"/>
      <c r="D327" s="851" t="s">
        <v>27</v>
      </c>
      <c r="E327" s="855"/>
      <c r="F327" s="853"/>
      <c r="G327" s="854"/>
    </row>
    <row r="328" spans="1:7" ht="15">
      <c r="A328" s="523"/>
      <c r="B328" s="851"/>
      <c r="C328" s="852"/>
      <c r="D328" s="851" t="s">
        <v>28</v>
      </c>
      <c r="E328" s="855"/>
      <c r="F328" s="853"/>
      <c r="G328" s="854"/>
    </row>
    <row r="329" spans="1:7" ht="15">
      <c r="A329" s="522"/>
      <c r="B329" s="862"/>
      <c r="C329" s="863"/>
      <c r="D329" s="862"/>
      <c r="E329" s="864"/>
      <c r="F329" s="865"/>
      <c r="G329" s="866"/>
    </row>
    <row r="330" spans="1:7" ht="175">
      <c r="A330" s="523" t="s">
        <v>1054</v>
      </c>
      <c r="B330" s="851" t="s">
        <v>1054</v>
      </c>
      <c r="C330" s="852" t="s">
        <v>864</v>
      </c>
      <c r="D330" s="851"/>
      <c r="E330" s="852" t="s">
        <v>1055</v>
      </c>
      <c r="F330" s="853"/>
      <c r="G330" s="854"/>
    </row>
    <row r="331" spans="1:7" ht="15">
      <c r="A331" s="523"/>
      <c r="B331" s="851"/>
      <c r="C331" s="852"/>
      <c r="D331" s="851" t="s">
        <v>19</v>
      </c>
      <c r="E331" s="855"/>
      <c r="F331" s="853"/>
      <c r="G331" s="854"/>
    </row>
    <row r="332" spans="1:7" ht="56">
      <c r="A332" s="523"/>
      <c r="B332" s="851"/>
      <c r="C332" s="852"/>
      <c r="D332" s="851" t="s">
        <v>20</v>
      </c>
      <c r="E332" s="872" t="s">
        <v>1056</v>
      </c>
      <c r="F332" s="853" t="s">
        <v>918</v>
      </c>
      <c r="G332" s="854" t="s">
        <v>1057</v>
      </c>
    </row>
    <row r="333" spans="1:7" ht="15">
      <c r="A333" s="523"/>
      <c r="B333" s="851"/>
      <c r="C333" s="852"/>
      <c r="D333" s="851" t="s">
        <v>25</v>
      </c>
      <c r="E333" s="855"/>
      <c r="F333" s="853"/>
      <c r="G333" s="854"/>
    </row>
    <row r="334" spans="1:7" ht="15">
      <c r="A334" s="523"/>
      <c r="B334" s="851"/>
      <c r="C334" s="852"/>
      <c r="D334" s="851" t="s">
        <v>26</v>
      </c>
      <c r="E334" s="855"/>
      <c r="F334" s="853"/>
      <c r="G334" s="854"/>
    </row>
    <row r="335" spans="1:7" ht="15">
      <c r="A335" s="523"/>
      <c r="B335" s="851"/>
      <c r="C335" s="852"/>
      <c r="D335" s="851" t="s">
        <v>27</v>
      </c>
      <c r="E335" s="855"/>
      <c r="F335" s="853"/>
      <c r="G335" s="854"/>
    </row>
    <row r="336" spans="1:7" ht="15">
      <c r="A336" s="523"/>
      <c r="B336" s="851"/>
      <c r="C336" s="852"/>
      <c r="D336" s="851" t="s">
        <v>28</v>
      </c>
      <c r="E336" s="855"/>
      <c r="F336" s="853"/>
      <c r="G336" s="854"/>
    </row>
    <row r="337" spans="1:13" ht="15">
      <c r="A337" s="522"/>
      <c r="B337" s="862"/>
      <c r="C337" s="863"/>
      <c r="D337" s="862"/>
      <c r="E337" s="864"/>
      <c r="F337" s="865"/>
      <c r="G337" s="866"/>
    </row>
    <row r="338" spans="1:13" ht="15">
      <c r="A338" s="521">
        <v>2.2999999999999998</v>
      </c>
      <c r="B338" s="844">
        <v>2.2999999999999998</v>
      </c>
      <c r="C338" s="844"/>
      <c r="D338" s="844"/>
      <c r="E338" s="844" t="s">
        <v>1058</v>
      </c>
      <c r="F338" s="848"/>
      <c r="G338" s="850"/>
    </row>
    <row r="339" spans="1:13" ht="187.5">
      <c r="A339" s="523" t="s">
        <v>1059</v>
      </c>
      <c r="B339" s="851" t="s">
        <v>1059</v>
      </c>
      <c r="C339" s="852" t="s">
        <v>1060</v>
      </c>
      <c r="D339" s="851"/>
      <c r="E339" s="852" t="s">
        <v>1061</v>
      </c>
      <c r="F339" s="853"/>
      <c r="G339" s="854"/>
    </row>
    <row r="340" spans="1:13" ht="15">
      <c r="A340" s="523"/>
      <c r="B340" s="851"/>
      <c r="C340" s="852"/>
      <c r="D340" s="851" t="s">
        <v>19</v>
      </c>
      <c r="E340" s="855"/>
      <c r="F340" s="853"/>
      <c r="G340" s="854"/>
    </row>
    <row r="341" spans="1:13" ht="75">
      <c r="A341" s="523"/>
      <c r="B341" s="851"/>
      <c r="C341" s="852"/>
      <c r="D341" s="851" t="s">
        <v>20</v>
      </c>
      <c r="E341" s="861" t="s">
        <v>1062</v>
      </c>
      <c r="F341" s="853" t="s">
        <v>918</v>
      </c>
      <c r="G341" s="854"/>
    </row>
    <row r="342" spans="1:13" ht="15">
      <c r="A342" s="523"/>
      <c r="B342" s="851"/>
      <c r="C342" s="852"/>
      <c r="D342" s="851" t="s">
        <v>25</v>
      </c>
      <c r="E342" s="855"/>
      <c r="F342" s="853"/>
      <c r="G342" s="854"/>
    </row>
    <row r="343" spans="1:13" ht="15">
      <c r="A343" s="523"/>
      <c r="B343" s="851"/>
      <c r="C343" s="852"/>
      <c r="D343" s="851" t="s">
        <v>26</v>
      </c>
      <c r="E343" s="855"/>
      <c r="F343" s="853"/>
      <c r="G343" s="854"/>
    </row>
    <row r="344" spans="1:13" ht="15">
      <c r="A344" s="523"/>
      <c r="B344" s="851"/>
      <c r="C344" s="852"/>
      <c r="D344" s="851" t="s">
        <v>27</v>
      </c>
      <c r="E344" s="855"/>
      <c r="F344" s="853"/>
      <c r="G344" s="854"/>
    </row>
    <row r="345" spans="1:13" ht="15">
      <c r="A345" s="523"/>
      <c r="B345" s="851"/>
      <c r="C345" s="852"/>
      <c r="D345" s="851" t="s">
        <v>28</v>
      </c>
      <c r="E345" s="855"/>
      <c r="F345" s="853"/>
      <c r="G345" s="854"/>
    </row>
    <row r="346" spans="1:13" ht="15">
      <c r="A346" s="522"/>
      <c r="B346" s="862"/>
      <c r="C346" s="863"/>
      <c r="D346" s="862"/>
      <c r="E346" s="864"/>
      <c r="F346" s="865"/>
      <c r="G346" s="866"/>
    </row>
    <row r="347" spans="1:13" ht="137.5">
      <c r="A347" s="523" t="s">
        <v>1063</v>
      </c>
      <c r="B347" s="851" t="s">
        <v>1063</v>
      </c>
      <c r="C347" s="852" t="s">
        <v>1064</v>
      </c>
      <c r="D347" s="851"/>
      <c r="E347" s="852" t="s">
        <v>1065</v>
      </c>
      <c r="F347" s="853"/>
      <c r="G347" s="854"/>
    </row>
    <row r="348" spans="1:13" ht="15">
      <c r="A348" s="523"/>
      <c r="B348" s="851"/>
      <c r="C348" s="852"/>
      <c r="D348" s="851" t="s">
        <v>19</v>
      </c>
      <c r="E348" s="855"/>
      <c r="F348" s="853"/>
      <c r="G348" s="854"/>
    </row>
    <row r="349" spans="1:13" ht="25">
      <c r="A349" s="523"/>
      <c r="B349" s="851"/>
      <c r="C349" s="852"/>
      <c r="D349" s="851" t="s">
        <v>20</v>
      </c>
      <c r="E349" s="868" t="s">
        <v>1066</v>
      </c>
      <c r="F349" s="853" t="s">
        <v>918</v>
      </c>
      <c r="G349" s="854"/>
      <c r="H349" s="526"/>
      <c r="I349" s="526"/>
      <c r="J349" s="526"/>
      <c r="K349" s="526"/>
      <c r="L349" s="526"/>
      <c r="M349" s="526"/>
    </row>
    <row r="350" spans="1:13" ht="15">
      <c r="A350" s="523"/>
      <c r="B350" s="851"/>
      <c r="C350" s="852"/>
      <c r="D350" s="851" t="s">
        <v>25</v>
      </c>
      <c r="E350" s="855"/>
      <c r="F350" s="853"/>
      <c r="G350" s="854"/>
      <c r="H350" s="526"/>
      <c r="I350" s="526"/>
      <c r="J350" s="526"/>
      <c r="K350" s="526"/>
      <c r="L350" s="526"/>
      <c r="M350" s="526"/>
    </row>
    <row r="351" spans="1:13" ht="15">
      <c r="A351" s="523"/>
      <c r="B351" s="851"/>
      <c r="C351" s="852"/>
      <c r="D351" s="851" t="s">
        <v>26</v>
      </c>
      <c r="E351" s="855"/>
      <c r="F351" s="853"/>
      <c r="G351" s="854"/>
      <c r="H351" s="526"/>
      <c r="I351" s="526"/>
      <c r="J351" s="526"/>
      <c r="K351" s="526"/>
      <c r="L351" s="526"/>
      <c r="M351" s="526"/>
    </row>
    <row r="352" spans="1:13" ht="15">
      <c r="A352" s="523"/>
      <c r="B352" s="851"/>
      <c r="C352" s="852"/>
      <c r="D352" s="851" t="s">
        <v>27</v>
      </c>
      <c r="E352" s="855"/>
      <c r="F352" s="853"/>
      <c r="G352" s="854"/>
      <c r="H352" s="526"/>
      <c r="I352" s="526"/>
      <c r="J352" s="526"/>
      <c r="K352" s="526"/>
      <c r="L352" s="526"/>
      <c r="M352" s="526"/>
    </row>
    <row r="353" spans="1:13" ht="15">
      <c r="A353" s="523"/>
      <c r="B353" s="851"/>
      <c r="C353" s="852"/>
      <c r="D353" s="851" t="s">
        <v>28</v>
      </c>
      <c r="E353" s="855"/>
      <c r="F353" s="853"/>
      <c r="G353" s="854"/>
      <c r="H353" s="526"/>
      <c r="I353" s="526"/>
      <c r="J353" s="526"/>
      <c r="K353" s="526"/>
      <c r="L353" s="526"/>
      <c r="M353" s="526"/>
    </row>
    <row r="354" spans="1:13" ht="15">
      <c r="A354" s="522"/>
      <c r="B354" s="862"/>
      <c r="C354" s="863"/>
      <c r="D354" s="862"/>
      <c r="E354" s="864"/>
      <c r="F354" s="865"/>
      <c r="G354" s="866"/>
      <c r="H354" s="526"/>
      <c r="I354" s="526"/>
      <c r="J354" s="526"/>
      <c r="K354" s="526"/>
      <c r="L354" s="526"/>
      <c r="M354" s="526"/>
    </row>
    <row r="355" spans="1:13" ht="237.5">
      <c r="A355" s="523" t="s">
        <v>1067</v>
      </c>
      <c r="B355" s="851" t="s">
        <v>1067</v>
      </c>
      <c r="C355" s="852" t="s">
        <v>1068</v>
      </c>
      <c r="D355" s="851"/>
      <c r="E355" s="852" t="s">
        <v>1069</v>
      </c>
      <c r="F355" s="853"/>
      <c r="G355" s="854"/>
      <c r="H355" s="526"/>
      <c r="I355" s="526"/>
      <c r="J355" s="526"/>
      <c r="K355" s="526"/>
      <c r="L355" s="526"/>
      <c r="M355" s="526"/>
    </row>
    <row r="356" spans="1:13" ht="15">
      <c r="A356" s="523"/>
      <c r="B356" s="851"/>
      <c r="C356" s="852"/>
      <c r="D356" s="851" t="s">
        <v>19</v>
      </c>
      <c r="E356" s="855"/>
      <c r="F356" s="853"/>
      <c r="G356" s="854"/>
      <c r="H356" s="526"/>
      <c r="I356" s="526"/>
      <c r="J356" s="526"/>
      <c r="K356" s="526"/>
      <c r="L356" s="526"/>
      <c r="M356" s="526"/>
    </row>
    <row r="357" spans="1:13" ht="62.5">
      <c r="A357" s="523"/>
      <c r="B357" s="851"/>
      <c r="C357" s="852"/>
      <c r="D357" s="851" t="s">
        <v>20</v>
      </c>
      <c r="E357" s="861" t="s">
        <v>1070</v>
      </c>
      <c r="F357" s="853" t="s">
        <v>918</v>
      </c>
      <c r="G357" s="854"/>
      <c r="H357" s="527"/>
      <c r="I357" s="528"/>
      <c r="J357" s="528"/>
      <c r="K357" s="529"/>
      <c r="L357" s="530"/>
      <c r="M357" s="531"/>
    </row>
    <row r="358" spans="1:13" ht="15">
      <c r="A358" s="523"/>
      <c r="B358" s="851"/>
      <c r="C358" s="852"/>
      <c r="D358" s="851" t="s">
        <v>25</v>
      </c>
      <c r="E358" s="855"/>
      <c r="F358" s="853"/>
      <c r="G358" s="854"/>
      <c r="H358" s="526"/>
      <c r="I358" s="526"/>
      <c r="J358" s="526"/>
      <c r="K358" s="526"/>
      <c r="L358" s="526"/>
      <c r="M358" s="526"/>
    </row>
    <row r="359" spans="1:13" ht="15">
      <c r="A359" s="523"/>
      <c r="B359" s="851"/>
      <c r="C359" s="852"/>
      <c r="D359" s="851" t="s">
        <v>26</v>
      </c>
      <c r="E359" s="855"/>
      <c r="F359" s="853"/>
      <c r="G359" s="854"/>
      <c r="H359" s="526"/>
      <c r="I359" s="526"/>
      <c r="J359" s="526"/>
      <c r="K359" s="526"/>
      <c r="L359" s="526"/>
      <c r="M359" s="526"/>
    </row>
    <row r="360" spans="1:13" ht="15">
      <c r="A360" s="523"/>
      <c r="B360" s="851"/>
      <c r="C360" s="852"/>
      <c r="D360" s="851" t="s">
        <v>27</v>
      </c>
      <c r="E360" s="855"/>
      <c r="F360" s="853"/>
      <c r="G360" s="854"/>
      <c r="H360" s="526"/>
      <c r="I360" s="526"/>
      <c r="J360" s="526"/>
      <c r="K360" s="526"/>
      <c r="L360" s="526"/>
      <c r="M360" s="526"/>
    </row>
    <row r="361" spans="1:13" ht="15">
      <c r="A361" s="523"/>
      <c r="B361" s="851"/>
      <c r="C361" s="852"/>
      <c r="D361" s="851" t="s">
        <v>28</v>
      </c>
      <c r="E361" s="855"/>
      <c r="F361" s="853"/>
      <c r="G361" s="854"/>
      <c r="H361" s="526"/>
      <c r="I361" s="526"/>
      <c r="J361" s="526"/>
      <c r="K361" s="526"/>
      <c r="L361" s="526"/>
      <c r="M361" s="526"/>
    </row>
    <row r="362" spans="1:13" ht="15">
      <c r="A362" s="522"/>
      <c r="B362" s="862"/>
      <c r="C362" s="863"/>
      <c r="D362" s="862"/>
      <c r="E362" s="864"/>
      <c r="F362" s="865"/>
      <c r="G362" s="866"/>
      <c r="H362" s="526"/>
      <c r="I362" s="526"/>
      <c r="J362" s="526"/>
      <c r="K362" s="526"/>
      <c r="L362" s="526"/>
      <c r="M362" s="526"/>
    </row>
    <row r="363" spans="1:13" ht="150">
      <c r="A363" s="523" t="s">
        <v>1071</v>
      </c>
      <c r="B363" s="851" t="s">
        <v>1071</v>
      </c>
      <c r="C363" s="852" t="s">
        <v>1050</v>
      </c>
      <c r="D363" s="851"/>
      <c r="E363" s="852" t="s">
        <v>1072</v>
      </c>
      <c r="F363" s="853"/>
      <c r="G363" s="854"/>
      <c r="H363" s="526"/>
      <c r="I363" s="526"/>
      <c r="J363" s="526"/>
      <c r="K363" s="526"/>
      <c r="L363" s="526"/>
      <c r="M363" s="526"/>
    </row>
    <row r="364" spans="1:13" ht="15">
      <c r="A364" s="523"/>
      <c r="B364" s="851"/>
      <c r="C364" s="852"/>
      <c r="D364" s="851" t="s">
        <v>19</v>
      </c>
      <c r="E364" s="855"/>
      <c r="F364" s="853"/>
      <c r="G364" s="854"/>
      <c r="H364" s="526"/>
      <c r="I364" s="526"/>
      <c r="J364" s="526"/>
      <c r="K364" s="526"/>
      <c r="L364" s="526"/>
      <c r="M364" s="526"/>
    </row>
    <row r="365" spans="1:13" ht="37.5">
      <c r="A365" s="523"/>
      <c r="B365" s="851"/>
      <c r="C365" s="852"/>
      <c r="D365" s="851" t="s">
        <v>20</v>
      </c>
      <c r="E365" s="861" t="s">
        <v>1073</v>
      </c>
      <c r="F365" s="853" t="s">
        <v>918</v>
      </c>
      <c r="G365" s="854"/>
    </row>
    <row r="366" spans="1:13" ht="15">
      <c r="A366" s="523"/>
      <c r="B366" s="851"/>
      <c r="C366" s="852"/>
      <c r="D366" s="851" t="s">
        <v>25</v>
      </c>
      <c r="E366" s="855"/>
      <c r="F366" s="853"/>
      <c r="G366" s="854"/>
    </row>
    <row r="367" spans="1:13" ht="15">
      <c r="A367" s="523"/>
      <c r="B367" s="851"/>
      <c r="C367" s="852"/>
      <c r="D367" s="851" t="s">
        <v>26</v>
      </c>
      <c r="E367" s="855"/>
      <c r="F367" s="853"/>
      <c r="G367" s="854"/>
    </row>
    <row r="368" spans="1:13" ht="15">
      <c r="A368" s="523"/>
      <c r="B368" s="851"/>
      <c r="C368" s="852"/>
      <c r="D368" s="851" t="s">
        <v>27</v>
      </c>
      <c r="E368" s="855"/>
      <c r="F368" s="853"/>
      <c r="G368" s="854"/>
    </row>
    <row r="369" spans="1:7" ht="15">
      <c r="A369" s="523"/>
      <c r="B369" s="851"/>
      <c r="C369" s="852"/>
      <c r="D369" s="851" t="s">
        <v>28</v>
      </c>
      <c r="E369" s="855"/>
      <c r="F369" s="853"/>
      <c r="G369" s="854"/>
    </row>
    <row r="370" spans="1:7" ht="15">
      <c r="A370" s="522"/>
      <c r="B370" s="862"/>
      <c r="C370" s="863"/>
      <c r="D370" s="862"/>
      <c r="E370" s="864"/>
      <c r="F370" s="865"/>
      <c r="G370" s="866"/>
    </row>
    <row r="371" spans="1:7" ht="137.5">
      <c r="A371" s="523" t="s">
        <v>1074</v>
      </c>
      <c r="B371" s="851" t="s">
        <v>1074</v>
      </c>
      <c r="C371" s="852" t="s">
        <v>1075</v>
      </c>
      <c r="D371" s="851"/>
      <c r="E371" s="852" t="s">
        <v>1076</v>
      </c>
      <c r="F371" s="853"/>
      <c r="G371" s="854"/>
    </row>
    <row r="372" spans="1:7" ht="15">
      <c r="A372" s="523"/>
      <c r="B372" s="851"/>
      <c r="C372" s="852"/>
      <c r="D372" s="851" t="s">
        <v>19</v>
      </c>
      <c r="E372" s="855"/>
      <c r="F372" s="853"/>
      <c r="G372" s="854"/>
    </row>
    <row r="373" spans="1:7" ht="62.5">
      <c r="A373" s="523"/>
      <c r="B373" s="851"/>
      <c r="C373" s="852"/>
      <c r="D373" s="851" t="s">
        <v>20</v>
      </c>
      <c r="E373" s="861" t="s">
        <v>1077</v>
      </c>
      <c r="F373" s="853" t="s">
        <v>918</v>
      </c>
      <c r="G373" s="854"/>
    </row>
    <row r="374" spans="1:7" ht="15">
      <c r="A374" s="523"/>
      <c r="B374" s="851"/>
      <c r="C374" s="852"/>
      <c r="D374" s="851" t="s">
        <v>25</v>
      </c>
      <c r="E374" s="855"/>
      <c r="F374" s="853"/>
      <c r="G374" s="854"/>
    </row>
    <row r="375" spans="1:7" ht="15">
      <c r="A375" s="523"/>
      <c r="B375" s="851"/>
      <c r="C375" s="852"/>
      <c r="D375" s="851" t="s">
        <v>26</v>
      </c>
      <c r="E375" s="855"/>
      <c r="F375" s="853"/>
      <c r="G375" s="854"/>
    </row>
    <row r="376" spans="1:7" ht="15">
      <c r="A376" s="523"/>
      <c r="B376" s="851"/>
      <c r="C376" s="852"/>
      <c r="D376" s="851" t="s">
        <v>27</v>
      </c>
      <c r="E376" s="855"/>
      <c r="F376" s="853"/>
      <c r="G376" s="854"/>
    </row>
    <row r="377" spans="1:7" ht="15">
      <c r="A377" s="523"/>
      <c r="B377" s="851"/>
      <c r="C377" s="852"/>
      <c r="D377" s="851" t="s">
        <v>28</v>
      </c>
      <c r="E377" s="855"/>
      <c r="F377" s="853"/>
      <c r="G377" s="854"/>
    </row>
    <row r="378" spans="1:7" ht="15">
      <c r="A378" s="522"/>
      <c r="B378" s="862"/>
      <c r="C378" s="863"/>
      <c r="D378" s="862"/>
      <c r="E378" s="873"/>
      <c r="F378" s="865"/>
      <c r="G378" s="866"/>
    </row>
    <row r="379" spans="1:7" ht="112.5">
      <c r="A379" s="523" t="s">
        <v>1078</v>
      </c>
      <c r="B379" s="851" t="s">
        <v>1078</v>
      </c>
      <c r="C379" s="852" t="s">
        <v>1079</v>
      </c>
      <c r="D379" s="851"/>
      <c r="E379" s="852" t="s">
        <v>1080</v>
      </c>
      <c r="F379" s="853"/>
      <c r="G379" s="854"/>
    </row>
    <row r="380" spans="1:7" ht="15">
      <c r="A380" s="523"/>
      <c r="B380" s="851"/>
      <c r="C380" s="852"/>
      <c r="D380" s="851" t="s">
        <v>19</v>
      </c>
      <c r="E380" s="855"/>
      <c r="F380" s="853"/>
      <c r="G380" s="854"/>
    </row>
    <row r="381" spans="1:7" ht="25">
      <c r="A381" s="523"/>
      <c r="B381" s="851"/>
      <c r="C381" s="852"/>
      <c r="D381" s="851" t="s">
        <v>20</v>
      </c>
      <c r="E381" s="861" t="s">
        <v>1081</v>
      </c>
      <c r="F381" s="853" t="s">
        <v>918</v>
      </c>
      <c r="G381" s="854"/>
    </row>
    <row r="382" spans="1:7" ht="15">
      <c r="A382" s="523"/>
      <c r="B382" s="851"/>
      <c r="C382" s="852"/>
      <c r="D382" s="851" t="s">
        <v>25</v>
      </c>
      <c r="E382" s="855"/>
      <c r="F382" s="853"/>
      <c r="G382" s="854"/>
    </row>
    <row r="383" spans="1:7" ht="15">
      <c r="A383" s="523"/>
      <c r="B383" s="851"/>
      <c r="C383" s="852"/>
      <c r="D383" s="851" t="s">
        <v>26</v>
      </c>
      <c r="E383" s="855"/>
      <c r="F383" s="853"/>
      <c r="G383" s="854"/>
    </row>
    <row r="384" spans="1:7" ht="15">
      <c r="A384" s="523"/>
      <c r="B384" s="851"/>
      <c r="C384" s="852"/>
      <c r="D384" s="851" t="s">
        <v>27</v>
      </c>
      <c r="E384" s="855"/>
      <c r="F384" s="853"/>
      <c r="G384" s="854"/>
    </row>
    <row r="385" spans="1:7" ht="15">
      <c r="A385" s="523"/>
      <c r="B385" s="851"/>
      <c r="C385" s="852"/>
      <c r="D385" s="851" t="s">
        <v>28</v>
      </c>
      <c r="E385" s="855"/>
      <c r="F385" s="853"/>
      <c r="G385" s="854"/>
    </row>
    <row r="386" spans="1:7" ht="15">
      <c r="A386" s="522"/>
      <c r="B386" s="862"/>
      <c r="C386" s="863"/>
      <c r="D386" s="862"/>
      <c r="E386" s="864"/>
      <c r="F386" s="865"/>
      <c r="G386" s="866"/>
    </row>
    <row r="387" spans="1:7" ht="137.5">
      <c r="A387" s="523" t="s">
        <v>1082</v>
      </c>
      <c r="B387" s="851" t="s">
        <v>1082</v>
      </c>
      <c r="C387" s="852" t="s">
        <v>1083</v>
      </c>
      <c r="D387" s="851"/>
      <c r="E387" s="852" t="s">
        <v>1084</v>
      </c>
      <c r="F387" s="853"/>
      <c r="G387" s="854"/>
    </row>
    <row r="388" spans="1:7" ht="15">
      <c r="A388" s="523"/>
      <c r="B388" s="851"/>
      <c r="C388" s="852"/>
      <c r="D388" s="851" t="s">
        <v>19</v>
      </c>
      <c r="E388" s="855"/>
      <c r="F388" s="853"/>
      <c r="G388" s="854"/>
    </row>
    <row r="389" spans="1:7" ht="50">
      <c r="A389" s="523"/>
      <c r="B389" s="851"/>
      <c r="C389" s="852"/>
      <c r="D389" s="851" t="s">
        <v>20</v>
      </c>
      <c r="E389" s="861" t="s">
        <v>1085</v>
      </c>
      <c r="F389" s="853" t="s">
        <v>918</v>
      </c>
      <c r="G389" s="854"/>
    </row>
    <row r="390" spans="1:7" ht="15">
      <c r="A390" s="523"/>
      <c r="B390" s="851"/>
      <c r="C390" s="852"/>
      <c r="D390" s="851" t="s">
        <v>25</v>
      </c>
      <c r="E390" s="855"/>
      <c r="F390" s="853"/>
      <c r="G390" s="854"/>
    </row>
    <row r="391" spans="1:7" ht="15">
      <c r="A391" s="523"/>
      <c r="B391" s="851"/>
      <c r="C391" s="852"/>
      <c r="D391" s="851" t="s">
        <v>26</v>
      </c>
      <c r="E391" s="855"/>
      <c r="F391" s="853"/>
      <c r="G391" s="854"/>
    </row>
    <row r="392" spans="1:7" ht="15">
      <c r="A392" s="523"/>
      <c r="B392" s="851"/>
      <c r="C392" s="852"/>
      <c r="D392" s="851" t="s">
        <v>27</v>
      </c>
      <c r="E392" s="855"/>
      <c r="F392" s="853"/>
      <c r="G392" s="854"/>
    </row>
    <row r="393" spans="1:7" ht="15">
      <c r="A393" s="523"/>
      <c r="B393" s="851"/>
      <c r="C393" s="852"/>
      <c r="D393" s="851" t="s">
        <v>28</v>
      </c>
      <c r="E393" s="855"/>
      <c r="F393" s="853"/>
      <c r="G393" s="854"/>
    </row>
    <row r="394" spans="1:7" ht="15">
      <c r="A394" s="522"/>
      <c r="B394" s="862"/>
      <c r="C394" s="863"/>
      <c r="D394" s="862"/>
      <c r="E394" s="864"/>
      <c r="F394" s="865"/>
      <c r="G394" s="866"/>
    </row>
    <row r="395" spans="1:7" ht="125">
      <c r="A395" s="523" t="s">
        <v>1086</v>
      </c>
      <c r="B395" s="851" t="s">
        <v>1086</v>
      </c>
      <c r="C395" s="852" t="s">
        <v>1087</v>
      </c>
      <c r="D395" s="851"/>
      <c r="E395" s="852" t="s">
        <v>1088</v>
      </c>
      <c r="F395" s="853"/>
      <c r="G395" s="854"/>
    </row>
    <row r="396" spans="1:7" ht="15">
      <c r="A396" s="523"/>
      <c r="B396" s="851"/>
      <c r="C396" s="852"/>
      <c r="D396" s="851" t="s">
        <v>19</v>
      </c>
      <c r="E396" s="855"/>
      <c r="F396" s="853"/>
      <c r="G396" s="854"/>
    </row>
    <row r="397" spans="1:7" ht="50">
      <c r="A397" s="523"/>
      <c r="B397" s="851"/>
      <c r="C397" s="852"/>
      <c r="D397" s="851" t="s">
        <v>20</v>
      </c>
      <c r="E397" s="861" t="s">
        <v>1089</v>
      </c>
      <c r="F397" s="853" t="s">
        <v>918</v>
      </c>
      <c r="G397" s="854"/>
    </row>
    <row r="398" spans="1:7" ht="15">
      <c r="A398" s="523"/>
      <c r="B398" s="851"/>
      <c r="C398" s="852"/>
      <c r="D398" s="851" t="s">
        <v>25</v>
      </c>
      <c r="E398" s="855"/>
      <c r="F398" s="853"/>
      <c r="G398" s="854"/>
    </row>
    <row r="399" spans="1:7" ht="15">
      <c r="A399" s="523"/>
      <c r="B399" s="851"/>
      <c r="C399" s="852"/>
      <c r="D399" s="851" t="s">
        <v>26</v>
      </c>
      <c r="E399" s="855"/>
      <c r="F399" s="853"/>
      <c r="G399" s="854"/>
    </row>
    <row r="400" spans="1:7" ht="15">
      <c r="A400" s="523"/>
      <c r="B400" s="851"/>
      <c r="C400" s="852"/>
      <c r="D400" s="851" t="s">
        <v>27</v>
      </c>
      <c r="E400" s="855"/>
      <c r="F400" s="853"/>
      <c r="G400" s="854"/>
    </row>
    <row r="401" spans="1:7" ht="15">
      <c r="A401" s="523"/>
      <c r="B401" s="851"/>
      <c r="C401" s="852"/>
      <c r="D401" s="851" t="s">
        <v>28</v>
      </c>
      <c r="E401" s="855"/>
      <c r="F401" s="853"/>
      <c r="G401" s="854"/>
    </row>
    <row r="402" spans="1:7" ht="15">
      <c r="A402" s="522"/>
      <c r="B402" s="862"/>
      <c r="C402" s="863"/>
      <c r="D402" s="874"/>
      <c r="E402" s="875"/>
      <c r="F402" s="876"/>
      <c r="G402" s="866"/>
    </row>
    <row r="403" spans="1:7" ht="112.5">
      <c r="A403" s="523" t="s">
        <v>1090</v>
      </c>
      <c r="B403" s="851" t="s">
        <v>1090</v>
      </c>
      <c r="C403" s="852" t="s">
        <v>1091</v>
      </c>
      <c r="D403" s="851"/>
      <c r="E403" s="852" t="s">
        <v>1092</v>
      </c>
      <c r="F403" s="853"/>
      <c r="G403" s="854"/>
    </row>
    <row r="404" spans="1:7" ht="15">
      <c r="A404" s="523"/>
      <c r="B404" s="851"/>
      <c r="C404" s="852"/>
      <c r="D404" s="851" t="s">
        <v>19</v>
      </c>
      <c r="E404" s="855"/>
      <c r="F404" s="853"/>
      <c r="G404" s="854"/>
    </row>
    <row r="405" spans="1:7" ht="25">
      <c r="A405" s="523"/>
      <c r="B405" s="851"/>
      <c r="C405" s="852"/>
      <c r="D405" s="851" t="s">
        <v>20</v>
      </c>
      <c r="E405" s="861" t="s">
        <v>1093</v>
      </c>
      <c r="F405" s="853" t="s">
        <v>918</v>
      </c>
      <c r="G405" s="854"/>
    </row>
    <row r="406" spans="1:7" ht="15">
      <c r="A406" s="523"/>
      <c r="B406" s="851"/>
      <c r="C406" s="852"/>
      <c r="D406" s="851" t="s">
        <v>25</v>
      </c>
      <c r="E406" s="855"/>
      <c r="F406" s="853"/>
      <c r="G406" s="854"/>
    </row>
    <row r="407" spans="1:7" ht="15">
      <c r="A407" s="523"/>
      <c r="B407" s="851"/>
      <c r="C407" s="852"/>
      <c r="D407" s="851" t="s">
        <v>26</v>
      </c>
      <c r="E407" s="855"/>
      <c r="F407" s="853"/>
      <c r="G407" s="854"/>
    </row>
    <row r="408" spans="1:7" ht="15">
      <c r="A408" s="523"/>
      <c r="B408" s="851"/>
      <c r="C408" s="852"/>
      <c r="D408" s="851" t="s">
        <v>27</v>
      </c>
      <c r="E408" s="855"/>
      <c r="F408" s="853"/>
      <c r="G408" s="854"/>
    </row>
    <row r="409" spans="1:7" ht="15">
      <c r="A409" s="523"/>
      <c r="B409" s="851"/>
      <c r="C409" s="852"/>
      <c r="D409" s="851" t="s">
        <v>28</v>
      </c>
      <c r="E409" s="855"/>
      <c r="F409" s="853"/>
      <c r="G409" s="854"/>
    </row>
    <row r="410" spans="1:7" ht="15">
      <c r="A410" s="522"/>
      <c r="B410" s="862"/>
      <c r="C410" s="863"/>
      <c r="D410" s="862"/>
      <c r="E410" s="864"/>
      <c r="F410" s="865"/>
      <c r="G410" s="866"/>
    </row>
    <row r="411" spans="1:7" ht="15">
      <c r="A411" s="521">
        <v>2.4</v>
      </c>
      <c r="B411" s="847">
        <v>2.4</v>
      </c>
      <c r="C411" s="844"/>
      <c r="D411" s="847"/>
      <c r="E411" s="844" t="s">
        <v>1094</v>
      </c>
      <c r="F411" s="848"/>
      <c r="G411" s="849"/>
    </row>
    <row r="412" spans="1:7" ht="75">
      <c r="A412" s="523" t="s">
        <v>1095</v>
      </c>
      <c r="B412" s="851" t="s">
        <v>1095</v>
      </c>
      <c r="C412" s="852" t="s">
        <v>1096</v>
      </c>
      <c r="D412" s="851"/>
      <c r="E412" s="852" t="s">
        <v>1097</v>
      </c>
      <c r="F412" s="853"/>
      <c r="G412" s="854"/>
    </row>
    <row r="413" spans="1:7" ht="15">
      <c r="A413" s="523"/>
      <c r="B413" s="851"/>
      <c r="C413" s="852"/>
      <c r="D413" s="851" t="s">
        <v>19</v>
      </c>
      <c r="E413" s="855"/>
      <c r="F413" s="853"/>
      <c r="G413" s="854"/>
    </row>
    <row r="414" spans="1:7" ht="87.5">
      <c r="A414" s="523"/>
      <c r="B414" s="851"/>
      <c r="C414" s="852"/>
      <c r="D414" s="851" t="s">
        <v>20</v>
      </c>
      <c r="E414" s="861" t="s">
        <v>1098</v>
      </c>
      <c r="F414" s="853" t="s">
        <v>918</v>
      </c>
      <c r="G414" s="854"/>
    </row>
    <row r="415" spans="1:7" ht="15">
      <c r="A415" s="523"/>
      <c r="B415" s="851"/>
      <c r="C415" s="852"/>
      <c r="D415" s="851" t="s">
        <v>25</v>
      </c>
      <c r="E415" s="855"/>
      <c r="F415" s="853"/>
      <c r="G415" s="854"/>
    </row>
    <row r="416" spans="1:7" ht="15">
      <c r="A416" s="523"/>
      <c r="B416" s="851"/>
      <c r="C416" s="852"/>
      <c r="D416" s="851" t="s">
        <v>26</v>
      </c>
      <c r="E416" s="855"/>
      <c r="F416" s="853"/>
      <c r="G416" s="854"/>
    </row>
    <row r="417" spans="1:7" ht="15">
      <c r="A417" s="523"/>
      <c r="B417" s="851"/>
      <c r="C417" s="852"/>
      <c r="D417" s="851" t="s">
        <v>27</v>
      </c>
      <c r="E417" s="855"/>
      <c r="F417" s="853"/>
      <c r="G417" s="854"/>
    </row>
    <row r="418" spans="1:7" ht="15">
      <c r="A418" s="523"/>
      <c r="B418" s="851"/>
      <c r="C418" s="852"/>
      <c r="D418" s="851" t="s">
        <v>28</v>
      </c>
      <c r="E418" s="855"/>
      <c r="F418" s="853"/>
      <c r="G418" s="854"/>
    </row>
    <row r="419" spans="1:7" ht="15">
      <c r="A419" s="522"/>
      <c r="B419" s="862"/>
      <c r="C419" s="863"/>
      <c r="D419" s="862"/>
      <c r="E419" s="864"/>
      <c r="F419" s="865"/>
      <c r="G419" s="866"/>
    </row>
    <row r="420" spans="1:7" ht="137.5">
      <c r="A420" s="523" t="s">
        <v>1099</v>
      </c>
      <c r="B420" s="851" t="s">
        <v>1099</v>
      </c>
      <c r="C420" s="852" t="s">
        <v>1100</v>
      </c>
      <c r="D420" s="851"/>
      <c r="E420" s="852" t="s">
        <v>1101</v>
      </c>
      <c r="F420" s="853"/>
      <c r="G420" s="854"/>
    </row>
    <row r="421" spans="1:7" ht="15">
      <c r="A421" s="523"/>
      <c r="B421" s="851"/>
      <c r="C421" s="852"/>
      <c r="D421" s="851" t="s">
        <v>19</v>
      </c>
      <c r="E421" s="855"/>
      <c r="F421" s="853"/>
      <c r="G421" s="854"/>
    </row>
    <row r="422" spans="1:7" ht="37.5">
      <c r="A422" s="523"/>
      <c r="B422" s="851"/>
      <c r="C422" s="852"/>
      <c r="D422" s="851" t="s">
        <v>20</v>
      </c>
      <c r="E422" s="861" t="s">
        <v>1102</v>
      </c>
      <c r="F422" s="853" t="s">
        <v>918</v>
      </c>
      <c r="G422" s="854"/>
    </row>
    <row r="423" spans="1:7" ht="15">
      <c r="A423" s="523"/>
      <c r="B423" s="851"/>
      <c r="C423" s="852"/>
      <c r="D423" s="851" t="s">
        <v>25</v>
      </c>
      <c r="E423" s="855"/>
      <c r="F423" s="853"/>
      <c r="G423" s="854"/>
    </row>
    <row r="424" spans="1:7" ht="15">
      <c r="A424" s="523"/>
      <c r="B424" s="851"/>
      <c r="C424" s="852"/>
      <c r="D424" s="851" t="s">
        <v>26</v>
      </c>
      <c r="E424" s="855"/>
      <c r="F424" s="853"/>
      <c r="G424" s="854"/>
    </row>
    <row r="425" spans="1:7" ht="15">
      <c r="A425" s="523"/>
      <c r="B425" s="851"/>
      <c r="C425" s="852"/>
      <c r="D425" s="851" t="s">
        <v>27</v>
      </c>
      <c r="E425" s="855"/>
      <c r="F425" s="853"/>
      <c r="G425" s="854"/>
    </row>
    <row r="426" spans="1:7" ht="15">
      <c r="A426" s="523"/>
      <c r="B426" s="851"/>
      <c r="C426" s="852"/>
      <c r="D426" s="851" t="s">
        <v>28</v>
      </c>
      <c r="E426" s="855"/>
      <c r="F426" s="853"/>
      <c r="G426" s="854"/>
    </row>
    <row r="427" spans="1:7" ht="15">
      <c r="A427" s="522"/>
      <c r="B427" s="862"/>
      <c r="C427" s="863"/>
      <c r="D427" s="862"/>
      <c r="E427" s="864"/>
      <c r="F427" s="865"/>
      <c r="G427" s="866"/>
    </row>
    <row r="428" spans="1:7" ht="112.5">
      <c r="A428" s="523" t="s">
        <v>1103</v>
      </c>
      <c r="B428" s="851" t="s">
        <v>1103</v>
      </c>
      <c r="C428" s="852" t="s">
        <v>1104</v>
      </c>
      <c r="D428" s="851"/>
      <c r="E428" s="852" t="s">
        <v>1105</v>
      </c>
      <c r="F428" s="853"/>
      <c r="G428" s="854"/>
    </row>
    <row r="429" spans="1:7" ht="15">
      <c r="A429" s="523"/>
      <c r="B429" s="851"/>
      <c r="C429" s="852"/>
      <c r="D429" s="851" t="s">
        <v>19</v>
      </c>
      <c r="E429" s="855"/>
      <c r="F429" s="853"/>
      <c r="G429" s="854"/>
    </row>
    <row r="430" spans="1:7" ht="25">
      <c r="A430" s="523"/>
      <c r="B430" s="851"/>
      <c r="C430" s="852"/>
      <c r="D430" s="851" t="s">
        <v>20</v>
      </c>
      <c r="E430" s="855" t="s">
        <v>1106</v>
      </c>
      <c r="F430" s="853" t="s">
        <v>918</v>
      </c>
      <c r="G430" s="854"/>
    </row>
    <row r="431" spans="1:7" ht="15">
      <c r="A431" s="523"/>
      <c r="B431" s="851"/>
      <c r="C431" s="852"/>
      <c r="D431" s="851" t="s">
        <v>25</v>
      </c>
      <c r="E431" s="855"/>
      <c r="F431" s="853"/>
      <c r="G431" s="854"/>
    </row>
    <row r="432" spans="1:7" ht="15">
      <c r="A432" s="523"/>
      <c r="B432" s="851"/>
      <c r="C432" s="852"/>
      <c r="D432" s="851" t="s">
        <v>26</v>
      </c>
      <c r="E432" s="855"/>
      <c r="F432" s="853"/>
      <c r="G432" s="854"/>
    </row>
    <row r="433" spans="1:7" ht="15">
      <c r="A433" s="523"/>
      <c r="B433" s="851"/>
      <c r="C433" s="852"/>
      <c r="D433" s="851" t="s">
        <v>27</v>
      </c>
      <c r="E433" s="855"/>
      <c r="F433" s="853"/>
      <c r="G433" s="854"/>
    </row>
    <row r="434" spans="1:7" ht="15">
      <c r="A434" s="523"/>
      <c r="B434" s="851"/>
      <c r="C434" s="852"/>
      <c r="D434" s="851" t="s">
        <v>28</v>
      </c>
      <c r="E434" s="855"/>
      <c r="F434" s="853"/>
      <c r="G434" s="854"/>
    </row>
    <row r="435" spans="1:7" ht="15">
      <c r="A435" s="522"/>
      <c r="B435" s="862"/>
      <c r="C435" s="863"/>
      <c r="D435" s="862"/>
      <c r="E435" s="864"/>
      <c r="F435" s="865"/>
      <c r="G435" s="866"/>
    </row>
    <row r="436" spans="1:7" ht="75">
      <c r="A436" s="523" t="s">
        <v>1107</v>
      </c>
      <c r="B436" s="851" t="s">
        <v>1107</v>
      </c>
      <c r="C436" s="852" t="s">
        <v>1108</v>
      </c>
      <c r="D436" s="851"/>
      <c r="E436" s="852" t="s">
        <v>1109</v>
      </c>
      <c r="F436" s="853"/>
      <c r="G436" s="854"/>
    </row>
    <row r="437" spans="1:7" ht="15">
      <c r="A437" s="523"/>
      <c r="B437" s="851"/>
      <c r="C437" s="852"/>
      <c r="D437" s="851" t="s">
        <v>19</v>
      </c>
      <c r="E437" s="855"/>
      <c r="F437" s="853"/>
      <c r="G437" s="854"/>
    </row>
    <row r="438" spans="1:7" ht="25">
      <c r="A438" s="523"/>
      <c r="B438" s="851"/>
      <c r="C438" s="852"/>
      <c r="D438" s="851" t="s">
        <v>20</v>
      </c>
      <c r="E438" s="861" t="s">
        <v>1110</v>
      </c>
      <c r="F438" s="877" t="s">
        <v>918</v>
      </c>
      <c r="G438" s="854"/>
    </row>
    <row r="439" spans="1:7" ht="15">
      <c r="A439" s="523"/>
      <c r="B439" s="851"/>
      <c r="C439" s="852"/>
      <c r="D439" s="851" t="s">
        <v>25</v>
      </c>
      <c r="E439" s="855"/>
      <c r="F439" s="853"/>
      <c r="G439" s="854"/>
    </row>
    <row r="440" spans="1:7" ht="15">
      <c r="A440" s="523"/>
      <c r="B440" s="851"/>
      <c r="C440" s="852"/>
      <c r="D440" s="851" t="s">
        <v>26</v>
      </c>
      <c r="E440" s="855"/>
      <c r="F440" s="853"/>
      <c r="G440" s="854"/>
    </row>
    <row r="441" spans="1:7" ht="15">
      <c r="A441" s="523"/>
      <c r="B441" s="851"/>
      <c r="C441" s="852"/>
      <c r="D441" s="851" t="s">
        <v>27</v>
      </c>
      <c r="E441" s="855"/>
      <c r="F441" s="853"/>
      <c r="G441" s="854"/>
    </row>
    <row r="442" spans="1:7" ht="15">
      <c r="A442" s="523"/>
      <c r="B442" s="851"/>
      <c r="C442" s="852"/>
      <c r="D442" s="851" t="s">
        <v>28</v>
      </c>
      <c r="E442" s="855"/>
      <c r="F442" s="853"/>
      <c r="G442" s="854"/>
    </row>
    <row r="443" spans="1:7" ht="15">
      <c r="A443" s="522"/>
      <c r="B443" s="862"/>
      <c r="C443" s="863"/>
      <c r="D443" s="862"/>
      <c r="E443" s="864"/>
      <c r="F443" s="865"/>
      <c r="G443" s="866"/>
    </row>
    <row r="444" spans="1:7" ht="100">
      <c r="A444" s="523" t="s">
        <v>1111</v>
      </c>
      <c r="B444" s="851" t="s">
        <v>1111</v>
      </c>
      <c r="C444" s="852" t="s">
        <v>1112</v>
      </c>
      <c r="D444" s="851"/>
      <c r="E444" s="852" t="s">
        <v>1113</v>
      </c>
      <c r="F444" s="853"/>
      <c r="G444" s="854"/>
    </row>
    <row r="445" spans="1:7" ht="15">
      <c r="A445" s="523"/>
      <c r="B445" s="851"/>
      <c r="C445" s="852"/>
      <c r="D445" s="851" t="s">
        <v>19</v>
      </c>
      <c r="E445" s="855"/>
      <c r="F445" s="853"/>
      <c r="G445" s="854"/>
    </row>
    <row r="446" spans="1:7" ht="25">
      <c r="A446" s="523"/>
      <c r="B446" s="851"/>
      <c r="C446" s="852"/>
      <c r="D446" s="851" t="s">
        <v>20</v>
      </c>
      <c r="E446" s="861" t="s">
        <v>1114</v>
      </c>
      <c r="F446" s="853" t="s">
        <v>918</v>
      </c>
      <c r="G446" s="854"/>
    </row>
    <row r="447" spans="1:7" ht="15">
      <c r="A447" s="523"/>
      <c r="B447" s="851"/>
      <c r="C447" s="852"/>
      <c r="D447" s="851" t="s">
        <v>25</v>
      </c>
      <c r="E447" s="855"/>
      <c r="F447" s="853"/>
      <c r="G447" s="854"/>
    </row>
    <row r="448" spans="1:7" ht="15">
      <c r="A448" s="523"/>
      <c r="B448" s="851"/>
      <c r="C448" s="852"/>
      <c r="D448" s="851" t="s">
        <v>26</v>
      </c>
      <c r="E448" s="855"/>
      <c r="F448" s="853"/>
      <c r="G448" s="854"/>
    </row>
    <row r="449" spans="1:7" ht="15">
      <c r="A449" s="523"/>
      <c r="B449" s="851"/>
      <c r="C449" s="852"/>
      <c r="D449" s="851" t="s">
        <v>27</v>
      </c>
      <c r="E449" s="855"/>
      <c r="F449" s="853"/>
      <c r="G449" s="854"/>
    </row>
    <row r="450" spans="1:7" ht="15">
      <c r="A450" s="523"/>
      <c r="B450" s="851"/>
      <c r="C450" s="852"/>
      <c r="D450" s="851" t="s">
        <v>28</v>
      </c>
      <c r="E450" s="855"/>
      <c r="F450" s="853"/>
      <c r="G450" s="854"/>
    </row>
    <row r="451" spans="1:7" ht="15">
      <c r="A451" s="532"/>
      <c r="B451" s="878"/>
      <c r="C451" s="879"/>
      <c r="D451" s="878"/>
      <c r="E451" s="879"/>
      <c r="F451" s="880"/>
      <c r="G451" s="845"/>
    </row>
    <row r="452" spans="1:7" ht="15">
      <c r="A452" s="521">
        <v>2.5</v>
      </c>
      <c r="B452" s="847">
        <v>2.5</v>
      </c>
      <c r="C452" s="844"/>
      <c r="D452" s="847"/>
      <c r="E452" s="844" t="s">
        <v>1115</v>
      </c>
      <c r="F452" s="848"/>
      <c r="G452" s="849"/>
    </row>
    <row r="453" spans="1:7" ht="125">
      <c r="A453" s="523" t="s">
        <v>1116</v>
      </c>
      <c r="B453" s="851" t="s">
        <v>1116</v>
      </c>
      <c r="C453" s="852" t="s">
        <v>1117</v>
      </c>
      <c r="D453" s="851"/>
      <c r="E453" s="852" t="s">
        <v>1118</v>
      </c>
      <c r="F453" s="853"/>
      <c r="G453" s="854"/>
    </row>
    <row r="454" spans="1:7" ht="15">
      <c r="A454" s="523"/>
      <c r="B454" s="851"/>
      <c r="C454" s="852"/>
      <c r="D454" s="851" t="s">
        <v>19</v>
      </c>
      <c r="E454" s="855"/>
      <c r="F454" s="853"/>
      <c r="G454" s="854"/>
    </row>
    <row r="455" spans="1:7" ht="50">
      <c r="A455" s="523"/>
      <c r="B455" s="851"/>
      <c r="C455" s="852"/>
      <c r="D455" s="851" t="s">
        <v>20</v>
      </c>
      <c r="E455" s="861" t="s">
        <v>1119</v>
      </c>
      <c r="F455" s="853" t="s">
        <v>918</v>
      </c>
      <c r="G455" s="854"/>
    </row>
    <row r="456" spans="1:7" ht="15">
      <c r="A456" s="523"/>
      <c r="B456" s="851"/>
      <c r="C456" s="852"/>
      <c r="D456" s="851" t="s">
        <v>25</v>
      </c>
      <c r="E456" s="855"/>
      <c r="F456" s="853"/>
      <c r="G456" s="854"/>
    </row>
    <row r="457" spans="1:7" ht="15">
      <c r="A457" s="523"/>
      <c r="B457" s="851"/>
      <c r="C457" s="852"/>
      <c r="D457" s="851" t="s">
        <v>26</v>
      </c>
      <c r="E457" s="855"/>
      <c r="F457" s="853"/>
      <c r="G457" s="854"/>
    </row>
    <row r="458" spans="1:7" ht="15">
      <c r="A458" s="523"/>
      <c r="B458" s="851"/>
      <c r="C458" s="852"/>
      <c r="D458" s="851" t="s">
        <v>27</v>
      </c>
      <c r="E458" s="855"/>
      <c r="F458" s="853"/>
      <c r="G458" s="854"/>
    </row>
    <row r="459" spans="1:7" ht="15">
      <c r="A459" s="523"/>
      <c r="B459" s="851"/>
      <c r="C459" s="852"/>
      <c r="D459" s="851" t="s">
        <v>28</v>
      </c>
      <c r="E459" s="855"/>
      <c r="F459" s="853"/>
      <c r="G459" s="854"/>
    </row>
    <row r="460" spans="1:7" ht="15">
      <c r="A460" s="532"/>
      <c r="B460" s="878"/>
      <c r="C460" s="879"/>
      <c r="D460" s="878"/>
      <c r="E460" s="879"/>
      <c r="F460" s="880"/>
      <c r="G460" s="845"/>
    </row>
    <row r="461" spans="1:7" ht="125">
      <c r="A461" s="523" t="s">
        <v>1120</v>
      </c>
      <c r="B461" s="851" t="s">
        <v>1120</v>
      </c>
      <c r="C461" s="852" t="s">
        <v>826</v>
      </c>
      <c r="D461" s="851"/>
      <c r="E461" s="852" t="s">
        <v>1121</v>
      </c>
      <c r="F461" s="853"/>
      <c r="G461" s="854"/>
    </row>
    <row r="462" spans="1:7" ht="15">
      <c r="A462" s="523"/>
      <c r="B462" s="851"/>
      <c r="C462" s="852"/>
      <c r="D462" s="851" t="s">
        <v>19</v>
      </c>
      <c r="E462" s="855"/>
      <c r="F462" s="853"/>
      <c r="G462" s="854"/>
    </row>
    <row r="463" spans="1:7" ht="125">
      <c r="A463" s="523"/>
      <c r="B463" s="851"/>
      <c r="C463" s="852"/>
      <c r="D463" s="851" t="s">
        <v>20</v>
      </c>
      <c r="E463" s="861" t="s">
        <v>1122</v>
      </c>
      <c r="F463" s="853" t="s">
        <v>918</v>
      </c>
      <c r="G463" s="854"/>
    </row>
    <row r="464" spans="1:7" ht="15">
      <c r="A464" s="523"/>
      <c r="B464" s="851"/>
      <c r="C464" s="852"/>
      <c r="D464" s="851" t="s">
        <v>25</v>
      </c>
      <c r="E464" s="855"/>
      <c r="F464" s="853"/>
      <c r="G464" s="854"/>
    </row>
    <row r="465" spans="1:7" ht="15">
      <c r="A465" s="523"/>
      <c r="B465" s="851"/>
      <c r="C465" s="852"/>
      <c r="D465" s="851" t="s">
        <v>26</v>
      </c>
      <c r="E465" s="855"/>
      <c r="F465" s="853"/>
      <c r="G465" s="854"/>
    </row>
    <row r="466" spans="1:7" ht="15">
      <c r="A466" s="523"/>
      <c r="B466" s="851"/>
      <c r="C466" s="852"/>
      <c r="D466" s="851" t="s">
        <v>27</v>
      </c>
      <c r="E466" s="855"/>
      <c r="F466" s="853"/>
      <c r="G466" s="854"/>
    </row>
    <row r="467" spans="1:7" ht="15">
      <c r="A467" s="523"/>
      <c r="B467" s="851"/>
      <c r="C467" s="852"/>
      <c r="D467" s="851" t="s">
        <v>28</v>
      </c>
      <c r="E467" s="855"/>
      <c r="F467" s="853"/>
      <c r="G467" s="854"/>
    </row>
    <row r="468" spans="1:7" ht="15">
      <c r="A468" s="525"/>
      <c r="B468" s="881"/>
      <c r="C468" s="882"/>
      <c r="D468" s="881"/>
      <c r="E468" s="845"/>
      <c r="F468" s="883"/>
      <c r="G468" s="845"/>
    </row>
    <row r="469" spans="1:7" ht="112.5">
      <c r="A469" s="523" t="s">
        <v>1123</v>
      </c>
      <c r="B469" s="851" t="s">
        <v>1123</v>
      </c>
      <c r="C469" s="852" t="s">
        <v>1124</v>
      </c>
      <c r="D469" s="851"/>
      <c r="E469" s="852" t="s">
        <v>1125</v>
      </c>
      <c r="F469" s="853"/>
      <c r="G469" s="854"/>
    </row>
    <row r="470" spans="1:7" ht="15">
      <c r="A470" s="523"/>
      <c r="B470" s="851"/>
      <c r="C470" s="852"/>
      <c r="D470" s="851" t="s">
        <v>19</v>
      </c>
      <c r="E470" s="855"/>
      <c r="F470" s="853"/>
      <c r="G470" s="854"/>
    </row>
    <row r="471" spans="1:7" ht="50">
      <c r="A471" s="523"/>
      <c r="B471" s="851"/>
      <c r="C471" s="852"/>
      <c r="D471" s="851" t="s">
        <v>20</v>
      </c>
      <c r="E471" s="861" t="s">
        <v>1126</v>
      </c>
      <c r="F471" s="853" t="s">
        <v>918</v>
      </c>
      <c r="G471" s="854"/>
    </row>
    <row r="472" spans="1:7" ht="15">
      <c r="A472" s="523"/>
      <c r="B472" s="851"/>
      <c r="C472" s="852"/>
      <c r="D472" s="851" t="s">
        <v>25</v>
      </c>
      <c r="E472" s="855"/>
      <c r="F472" s="853"/>
      <c r="G472" s="854"/>
    </row>
    <row r="473" spans="1:7" ht="15">
      <c r="A473" s="523"/>
      <c r="B473" s="851"/>
      <c r="C473" s="852"/>
      <c r="D473" s="851" t="s">
        <v>26</v>
      </c>
      <c r="E473" s="855"/>
      <c r="F473" s="853"/>
      <c r="G473" s="854"/>
    </row>
    <row r="474" spans="1:7" ht="15">
      <c r="A474" s="523"/>
      <c r="B474" s="851"/>
      <c r="C474" s="852"/>
      <c r="D474" s="851" t="s">
        <v>27</v>
      </c>
      <c r="E474" s="855"/>
      <c r="F474" s="853"/>
      <c r="G474" s="854"/>
    </row>
    <row r="475" spans="1:7" ht="15">
      <c r="A475" s="523"/>
      <c r="B475" s="851"/>
      <c r="C475" s="852"/>
      <c r="D475" s="851" t="s">
        <v>28</v>
      </c>
      <c r="E475" s="855"/>
      <c r="F475" s="853"/>
      <c r="G475" s="854"/>
    </row>
    <row r="476" spans="1:7" ht="15">
      <c r="A476" s="522"/>
      <c r="B476" s="862"/>
      <c r="C476" s="863"/>
      <c r="D476" s="862"/>
      <c r="E476" s="864"/>
      <c r="F476" s="865"/>
      <c r="G476" s="866"/>
    </row>
    <row r="477" spans="1:7" ht="75">
      <c r="A477" s="523" t="s">
        <v>1127</v>
      </c>
      <c r="B477" s="851" t="s">
        <v>1127</v>
      </c>
      <c r="C477" s="852" t="s">
        <v>1128</v>
      </c>
      <c r="D477" s="851"/>
      <c r="E477" s="852" t="s">
        <v>1129</v>
      </c>
      <c r="F477" s="853"/>
      <c r="G477" s="854"/>
    </row>
    <row r="478" spans="1:7" ht="15">
      <c r="A478" s="523"/>
      <c r="B478" s="851"/>
      <c r="C478" s="852"/>
      <c r="D478" s="851" t="s">
        <v>19</v>
      </c>
      <c r="E478" s="855"/>
      <c r="F478" s="853"/>
      <c r="G478" s="854"/>
    </row>
    <row r="479" spans="1:7" ht="62.5">
      <c r="A479" s="523"/>
      <c r="B479" s="851"/>
      <c r="C479" s="852"/>
      <c r="D479" s="851" t="s">
        <v>20</v>
      </c>
      <c r="E479" s="861" t="s">
        <v>1130</v>
      </c>
      <c r="F479" s="877" t="s">
        <v>918</v>
      </c>
      <c r="G479" s="854"/>
    </row>
    <row r="480" spans="1:7" ht="15">
      <c r="A480" s="523"/>
      <c r="B480" s="851"/>
      <c r="C480" s="852"/>
      <c r="D480" s="851" t="s">
        <v>25</v>
      </c>
      <c r="E480" s="855"/>
      <c r="F480" s="853"/>
      <c r="G480" s="854"/>
    </row>
    <row r="481" spans="1:7" ht="15">
      <c r="A481" s="523"/>
      <c r="B481" s="851"/>
      <c r="C481" s="852"/>
      <c r="D481" s="851" t="s">
        <v>26</v>
      </c>
      <c r="E481" s="855"/>
      <c r="F481" s="853"/>
      <c r="G481" s="854"/>
    </row>
    <row r="482" spans="1:7" ht="15">
      <c r="A482" s="523"/>
      <c r="B482" s="851"/>
      <c r="C482" s="852"/>
      <c r="D482" s="851" t="s">
        <v>27</v>
      </c>
      <c r="E482" s="855"/>
      <c r="F482" s="853"/>
      <c r="G482" s="854"/>
    </row>
    <row r="483" spans="1:7" ht="15">
      <c r="A483" s="523"/>
      <c r="B483" s="851"/>
      <c r="C483" s="852"/>
      <c r="D483" s="851" t="s">
        <v>28</v>
      </c>
      <c r="E483" s="855"/>
      <c r="F483" s="853"/>
      <c r="G483" s="854"/>
    </row>
    <row r="484" spans="1:7" ht="15">
      <c r="A484" s="522"/>
      <c r="B484" s="862"/>
      <c r="C484" s="863"/>
      <c r="D484" s="862"/>
      <c r="E484" s="864"/>
      <c r="F484" s="865"/>
      <c r="G484" s="866"/>
    </row>
    <row r="485" spans="1:7" ht="62.5">
      <c r="A485" s="523" t="s">
        <v>1131</v>
      </c>
      <c r="B485" s="851" t="s">
        <v>1131</v>
      </c>
      <c r="C485" s="852" t="s">
        <v>1132</v>
      </c>
      <c r="D485" s="851"/>
      <c r="E485" s="852" t="s">
        <v>1133</v>
      </c>
      <c r="F485" s="853"/>
      <c r="G485" s="854"/>
    </row>
    <row r="486" spans="1:7" ht="15">
      <c r="A486" s="523"/>
      <c r="B486" s="851"/>
      <c r="C486" s="852"/>
      <c r="D486" s="851" t="s">
        <v>19</v>
      </c>
      <c r="E486" s="855"/>
      <c r="F486" s="853"/>
      <c r="G486" s="854"/>
    </row>
    <row r="487" spans="1:7" ht="87.5">
      <c r="A487" s="523"/>
      <c r="B487" s="851"/>
      <c r="C487" s="852"/>
      <c r="D487" s="851" t="s">
        <v>20</v>
      </c>
      <c r="E487" s="861" t="s">
        <v>1134</v>
      </c>
      <c r="F487" s="853" t="s">
        <v>918</v>
      </c>
      <c r="G487" s="854"/>
    </row>
    <row r="488" spans="1:7" ht="15">
      <c r="A488" s="523"/>
      <c r="B488" s="851"/>
      <c r="C488" s="852"/>
      <c r="D488" s="851" t="s">
        <v>25</v>
      </c>
      <c r="E488" s="855"/>
      <c r="F488" s="853"/>
      <c r="G488" s="854"/>
    </row>
    <row r="489" spans="1:7" ht="15">
      <c r="A489" s="523"/>
      <c r="B489" s="851"/>
      <c r="C489" s="852"/>
      <c r="D489" s="851" t="s">
        <v>26</v>
      </c>
      <c r="E489" s="855"/>
      <c r="F489" s="853"/>
      <c r="G489" s="854"/>
    </row>
    <row r="490" spans="1:7" ht="15">
      <c r="A490" s="523"/>
      <c r="B490" s="851"/>
      <c r="C490" s="852"/>
      <c r="D490" s="851" t="s">
        <v>27</v>
      </c>
      <c r="E490" s="855"/>
      <c r="F490" s="853"/>
      <c r="G490" s="854"/>
    </row>
    <row r="491" spans="1:7" ht="15">
      <c r="A491" s="523"/>
      <c r="B491" s="851"/>
      <c r="C491" s="852"/>
      <c r="D491" s="851" t="s">
        <v>28</v>
      </c>
      <c r="E491" s="855"/>
      <c r="F491" s="853"/>
      <c r="G491" s="854"/>
    </row>
    <row r="492" spans="1:7" ht="15">
      <c r="A492" s="522"/>
      <c r="B492" s="862"/>
      <c r="C492" s="863"/>
      <c r="D492" s="862"/>
      <c r="E492" s="864"/>
      <c r="F492" s="865"/>
      <c r="G492" s="866"/>
    </row>
    <row r="493" spans="1:7" ht="15">
      <c r="A493" s="521">
        <v>2.6</v>
      </c>
      <c r="B493" s="847">
        <v>2.6</v>
      </c>
      <c r="C493" s="844"/>
      <c r="D493" s="847"/>
      <c r="E493" s="844" t="s">
        <v>1135</v>
      </c>
      <c r="F493" s="848"/>
      <c r="G493" s="849"/>
    </row>
    <row r="494" spans="1:7" ht="175">
      <c r="A494" s="523" t="s">
        <v>1136</v>
      </c>
      <c r="B494" s="851" t="s">
        <v>1136</v>
      </c>
      <c r="C494" s="852" t="s">
        <v>1137</v>
      </c>
      <c r="D494" s="851"/>
      <c r="E494" s="852" t="s">
        <v>1138</v>
      </c>
      <c r="F494" s="853"/>
      <c r="G494" s="854"/>
    </row>
    <row r="495" spans="1:7" ht="15">
      <c r="A495" s="523"/>
      <c r="B495" s="851"/>
      <c r="C495" s="852"/>
      <c r="D495" s="851" t="s">
        <v>19</v>
      </c>
      <c r="E495" s="855"/>
      <c r="F495" s="853"/>
      <c r="G495" s="854"/>
    </row>
    <row r="496" spans="1:7" ht="25">
      <c r="A496" s="523"/>
      <c r="B496" s="851"/>
      <c r="C496" s="852"/>
      <c r="D496" s="851" t="s">
        <v>20</v>
      </c>
      <c r="E496" s="861" t="s">
        <v>1139</v>
      </c>
      <c r="F496" s="853" t="s">
        <v>918</v>
      </c>
      <c r="G496" s="854"/>
    </row>
    <row r="497" spans="1:7" ht="15">
      <c r="A497" s="523"/>
      <c r="B497" s="851"/>
      <c r="C497" s="852"/>
      <c r="D497" s="851" t="s">
        <v>25</v>
      </c>
      <c r="E497" s="855"/>
      <c r="F497" s="853"/>
      <c r="G497" s="854"/>
    </row>
    <row r="498" spans="1:7" ht="15">
      <c r="A498" s="523"/>
      <c r="B498" s="851"/>
      <c r="C498" s="852"/>
      <c r="D498" s="851" t="s">
        <v>26</v>
      </c>
      <c r="E498" s="855"/>
      <c r="F498" s="853"/>
      <c r="G498" s="854"/>
    </row>
    <row r="499" spans="1:7" ht="15">
      <c r="A499" s="523"/>
      <c r="B499" s="851"/>
      <c r="C499" s="852"/>
      <c r="D499" s="851" t="s">
        <v>27</v>
      </c>
      <c r="E499" s="855"/>
      <c r="F499" s="853"/>
      <c r="G499" s="854"/>
    </row>
    <row r="500" spans="1:7" ht="15">
      <c r="A500" s="523"/>
      <c r="B500" s="851"/>
      <c r="C500" s="852"/>
      <c r="D500" s="851" t="s">
        <v>28</v>
      </c>
      <c r="E500" s="855"/>
      <c r="F500" s="853"/>
      <c r="G500" s="854"/>
    </row>
    <row r="501" spans="1:7" ht="15">
      <c r="A501" s="532"/>
      <c r="B501" s="878"/>
      <c r="C501" s="879"/>
      <c r="D501" s="878"/>
      <c r="E501" s="879"/>
      <c r="F501" s="880"/>
      <c r="G501" s="845"/>
    </row>
    <row r="502" spans="1:7" ht="15">
      <c r="A502" s="521">
        <v>2.7</v>
      </c>
      <c r="B502" s="847">
        <v>2.7</v>
      </c>
      <c r="C502" s="844"/>
      <c r="D502" s="847"/>
      <c r="E502" s="844" t="s">
        <v>1140</v>
      </c>
      <c r="F502" s="848"/>
      <c r="G502" s="850"/>
    </row>
    <row r="503" spans="1:7" ht="112.5">
      <c r="A503" s="523" t="s">
        <v>1141</v>
      </c>
      <c r="B503" s="851" t="s">
        <v>1141</v>
      </c>
      <c r="C503" s="852" t="s">
        <v>1142</v>
      </c>
      <c r="D503" s="851"/>
      <c r="E503" s="852" t="s">
        <v>1143</v>
      </c>
      <c r="F503" s="853"/>
      <c r="G503" s="854"/>
    </row>
    <row r="504" spans="1:7" ht="15">
      <c r="A504" s="523"/>
      <c r="B504" s="851"/>
      <c r="C504" s="852"/>
      <c r="D504" s="851" t="s">
        <v>19</v>
      </c>
      <c r="E504" s="855"/>
      <c r="F504" s="853"/>
      <c r="G504" s="854"/>
    </row>
    <row r="505" spans="1:7" ht="112.5">
      <c r="A505" s="523"/>
      <c r="B505" s="851"/>
      <c r="C505" s="852"/>
      <c r="D505" s="851" t="s">
        <v>20</v>
      </c>
      <c r="E505" s="861" t="s">
        <v>1144</v>
      </c>
      <c r="F505" s="853" t="s">
        <v>918</v>
      </c>
      <c r="G505" s="854"/>
    </row>
    <row r="506" spans="1:7" ht="15">
      <c r="A506" s="523"/>
      <c r="B506" s="851"/>
      <c r="C506" s="852"/>
      <c r="D506" s="851" t="s">
        <v>25</v>
      </c>
      <c r="E506" s="855"/>
      <c r="F506" s="853"/>
      <c r="G506" s="854"/>
    </row>
    <row r="507" spans="1:7" ht="15">
      <c r="A507" s="523"/>
      <c r="B507" s="851"/>
      <c r="C507" s="852"/>
      <c r="D507" s="851" t="s">
        <v>26</v>
      </c>
      <c r="E507" s="855"/>
      <c r="F507" s="853"/>
      <c r="G507" s="854"/>
    </row>
    <row r="508" spans="1:7" ht="15">
      <c r="A508" s="523"/>
      <c r="B508" s="851"/>
      <c r="C508" s="852"/>
      <c r="D508" s="851" t="s">
        <v>27</v>
      </c>
      <c r="E508" s="855"/>
      <c r="F508" s="853"/>
      <c r="G508" s="854"/>
    </row>
    <row r="509" spans="1:7" ht="15">
      <c r="A509" s="523"/>
      <c r="B509" s="851"/>
      <c r="C509" s="852"/>
      <c r="D509" s="851" t="s">
        <v>28</v>
      </c>
      <c r="E509" s="855"/>
      <c r="F509" s="853"/>
      <c r="G509" s="854"/>
    </row>
    <row r="510" spans="1:7" ht="15">
      <c r="A510" s="525"/>
      <c r="B510" s="881"/>
      <c r="C510" s="882"/>
      <c r="D510" s="881"/>
      <c r="E510" s="845"/>
      <c r="F510" s="883"/>
      <c r="G510" s="845"/>
    </row>
    <row r="511" spans="1:7" ht="15">
      <c r="A511" s="521">
        <v>2.8</v>
      </c>
      <c r="B511" s="847">
        <v>2.8</v>
      </c>
      <c r="C511" s="844"/>
      <c r="D511" s="847"/>
      <c r="E511" s="844" t="s">
        <v>1145</v>
      </c>
      <c r="F511" s="848"/>
      <c r="G511" s="850"/>
    </row>
    <row r="512" spans="1:7" ht="187.5">
      <c r="A512" s="523" t="s">
        <v>1146</v>
      </c>
      <c r="B512" s="851" t="s">
        <v>1146</v>
      </c>
      <c r="C512" s="852" t="s">
        <v>1147</v>
      </c>
      <c r="D512" s="851"/>
      <c r="E512" s="852" t="s">
        <v>1148</v>
      </c>
      <c r="F512" s="853"/>
      <c r="G512" s="854"/>
    </row>
    <row r="513" spans="1:7" ht="15">
      <c r="A513" s="523"/>
      <c r="B513" s="851"/>
      <c r="C513" s="852"/>
      <c r="D513" s="851" t="s">
        <v>19</v>
      </c>
      <c r="E513" s="855"/>
      <c r="F513" s="853"/>
      <c r="G513" s="854"/>
    </row>
    <row r="514" spans="1:7" ht="100">
      <c r="A514" s="523"/>
      <c r="B514" s="851"/>
      <c r="C514" s="852"/>
      <c r="D514" s="851" t="s">
        <v>20</v>
      </c>
      <c r="E514" s="861" t="s">
        <v>1149</v>
      </c>
      <c r="F514" s="853" t="s">
        <v>918</v>
      </c>
      <c r="G514" s="854"/>
    </row>
    <row r="515" spans="1:7" ht="15">
      <c r="A515" s="523"/>
      <c r="B515" s="851"/>
      <c r="C515" s="852"/>
      <c r="D515" s="851" t="s">
        <v>25</v>
      </c>
      <c r="E515" s="855"/>
      <c r="F515" s="853"/>
      <c r="G515" s="854"/>
    </row>
    <row r="516" spans="1:7" ht="15">
      <c r="A516" s="523"/>
      <c r="B516" s="851"/>
      <c r="C516" s="852"/>
      <c r="D516" s="851" t="s">
        <v>26</v>
      </c>
      <c r="E516" s="855"/>
      <c r="F516" s="853"/>
      <c r="G516" s="854"/>
    </row>
    <row r="517" spans="1:7" ht="15">
      <c r="A517" s="523"/>
      <c r="B517" s="851"/>
      <c r="C517" s="852"/>
      <c r="D517" s="851" t="s">
        <v>27</v>
      </c>
      <c r="E517" s="855"/>
      <c r="F517" s="853"/>
      <c r="G517" s="854"/>
    </row>
    <row r="518" spans="1:7" ht="15">
      <c r="A518" s="523"/>
      <c r="B518" s="851"/>
      <c r="C518" s="852"/>
      <c r="D518" s="851" t="s">
        <v>28</v>
      </c>
      <c r="E518" s="855"/>
      <c r="F518" s="853"/>
      <c r="G518" s="854"/>
    </row>
    <row r="519" spans="1:7" ht="15">
      <c r="A519" s="522"/>
      <c r="B519" s="862"/>
      <c r="C519" s="863"/>
      <c r="D519" s="862"/>
      <c r="E519" s="864"/>
      <c r="F519" s="865"/>
      <c r="G519" s="866"/>
    </row>
    <row r="520" spans="1:7" ht="112.5">
      <c r="A520" s="523" t="s">
        <v>1150</v>
      </c>
      <c r="B520" s="851" t="s">
        <v>1150</v>
      </c>
      <c r="C520" s="852" t="s">
        <v>1151</v>
      </c>
      <c r="D520" s="851"/>
      <c r="E520" s="852" t="s">
        <v>1152</v>
      </c>
      <c r="F520" s="853"/>
      <c r="G520" s="854"/>
    </row>
    <row r="521" spans="1:7" ht="15">
      <c r="A521" s="523"/>
      <c r="B521" s="851"/>
      <c r="C521" s="852"/>
      <c r="D521" s="851" t="s">
        <v>19</v>
      </c>
      <c r="E521" s="855"/>
      <c r="F521" s="853"/>
      <c r="G521" s="854"/>
    </row>
    <row r="522" spans="1:7" ht="75">
      <c r="A522" s="523"/>
      <c r="B522" s="851"/>
      <c r="C522" s="852"/>
      <c r="D522" s="851" t="s">
        <v>20</v>
      </c>
      <c r="E522" s="861" t="s">
        <v>1153</v>
      </c>
      <c r="F522" s="853" t="s">
        <v>918</v>
      </c>
      <c r="G522" s="854"/>
    </row>
    <row r="523" spans="1:7" ht="15">
      <c r="A523" s="523"/>
      <c r="B523" s="851"/>
      <c r="C523" s="852"/>
      <c r="D523" s="851" t="s">
        <v>25</v>
      </c>
      <c r="E523" s="855"/>
      <c r="F523" s="853"/>
      <c r="G523" s="854"/>
    </row>
    <row r="524" spans="1:7" ht="15">
      <c r="A524" s="523"/>
      <c r="B524" s="851"/>
      <c r="C524" s="852"/>
      <c r="D524" s="851" t="s">
        <v>26</v>
      </c>
      <c r="E524" s="855"/>
      <c r="F524" s="853"/>
      <c r="G524" s="854"/>
    </row>
    <row r="525" spans="1:7" ht="15">
      <c r="A525" s="523"/>
      <c r="B525" s="851"/>
      <c r="C525" s="852"/>
      <c r="D525" s="851" t="s">
        <v>27</v>
      </c>
      <c r="E525" s="855"/>
      <c r="F525" s="853"/>
      <c r="G525" s="854"/>
    </row>
    <row r="526" spans="1:7" ht="15">
      <c r="A526" s="523"/>
      <c r="B526" s="851"/>
      <c r="C526" s="852"/>
      <c r="D526" s="851" t="s">
        <v>28</v>
      </c>
      <c r="E526" s="855"/>
      <c r="F526" s="853"/>
      <c r="G526" s="854"/>
    </row>
    <row r="527" spans="1:7" ht="15">
      <c r="A527" s="522"/>
      <c r="B527" s="862"/>
      <c r="C527" s="863"/>
      <c r="D527" s="862"/>
      <c r="E527" s="864"/>
      <c r="F527" s="865"/>
      <c r="G527" s="866"/>
    </row>
    <row r="528" spans="1:7" ht="37.5">
      <c r="A528" s="523" t="s">
        <v>1154</v>
      </c>
      <c r="B528" s="851" t="s">
        <v>1154</v>
      </c>
      <c r="C528" s="852" t="s">
        <v>1155</v>
      </c>
      <c r="D528" s="851"/>
      <c r="E528" s="852" t="s">
        <v>1156</v>
      </c>
      <c r="F528" s="853"/>
      <c r="G528" s="854"/>
    </row>
    <row r="529" spans="1:7" ht="15">
      <c r="A529" s="523"/>
      <c r="B529" s="851"/>
      <c r="C529" s="852"/>
      <c r="D529" s="851" t="s">
        <v>19</v>
      </c>
      <c r="E529" s="855"/>
      <c r="F529" s="853"/>
      <c r="G529" s="854"/>
    </row>
    <row r="530" spans="1:7" ht="37.5">
      <c r="A530" s="523"/>
      <c r="B530" s="851"/>
      <c r="C530" s="852"/>
      <c r="D530" s="851" t="s">
        <v>20</v>
      </c>
      <c r="E530" s="861" t="s">
        <v>1157</v>
      </c>
      <c r="F530" s="853" t="s">
        <v>918</v>
      </c>
      <c r="G530" s="854"/>
    </row>
    <row r="531" spans="1:7" ht="15">
      <c r="A531" s="523"/>
      <c r="B531" s="851"/>
      <c r="C531" s="852"/>
      <c r="D531" s="851" t="s">
        <v>25</v>
      </c>
      <c r="E531" s="855"/>
      <c r="F531" s="853"/>
      <c r="G531" s="854"/>
    </row>
    <row r="532" spans="1:7" ht="15">
      <c r="A532" s="523"/>
      <c r="B532" s="851"/>
      <c r="C532" s="852"/>
      <c r="D532" s="851" t="s">
        <v>26</v>
      </c>
      <c r="E532" s="855"/>
      <c r="F532" s="853"/>
      <c r="G532" s="854"/>
    </row>
    <row r="533" spans="1:7" ht="15">
      <c r="A533" s="523"/>
      <c r="B533" s="851"/>
      <c r="C533" s="852"/>
      <c r="D533" s="851" t="s">
        <v>27</v>
      </c>
      <c r="E533" s="855"/>
      <c r="F533" s="853"/>
      <c r="G533" s="854"/>
    </row>
    <row r="534" spans="1:7" ht="15">
      <c r="A534" s="523"/>
      <c r="B534" s="851"/>
      <c r="C534" s="852"/>
      <c r="D534" s="851" t="s">
        <v>28</v>
      </c>
      <c r="E534" s="855"/>
      <c r="F534" s="853"/>
      <c r="G534" s="854"/>
    </row>
    <row r="535" spans="1:7" ht="15">
      <c r="A535" s="522"/>
      <c r="B535" s="862"/>
      <c r="C535" s="863"/>
      <c r="D535" s="862"/>
      <c r="E535" s="864"/>
      <c r="F535" s="865"/>
      <c r="G535" s="866"/>
    </row>
    <row r="536" spans="1:7" ht="15">
      <c r="A536" s="521">
        <v>2.9</v>
      </c>
      <c r="B536" s="847">
        <v>2.9</v>
      </c>
      <c r="C536" s="844"/>
      <c r="D536" s="847"/>
      <c r="E536" s="844" t="s">
        <v>1158</v>
      </c>
      <c r="F536" s="848"/>
      <c r="G536" s="850"/>
    </row>
    <row r="537" spans="1:7" ht="100">
      <c r="A537" s="523" t="s">
        <v>1159</v>
      </c>
      <c r="B537" s="851" t="s">
        <v>1159</v>
      </c>
      <c r="C537" s="852" t="s">
        <v>1160</v>
      </c>
      <c r="D537" s="851"/>
      <c r="E537" s="852" t="s">
        <v>1161</v>
      </c>
      <c r="F537" s="853"/>
      <c r="G537" s="854"/>
    </row>
    <row r="538" spans="1:7" ht="15">
      <c r="A538" s="523"/>
      <c r="B538" s="851"/>
      <c r="C538" s="852"/>
      <c r="D538" s="851" t="s">
        <v>19</v>
      </c>
      <c r="E538" s="855"/>
      <c r="F538" s="853"/>
      <c r="G538" s="854"/>
    </row>
    <row r="539" spans="1:7" ht="50">
      <c r="A539" s="523"/>
      <c r="B539" s="851"/>
      <c r="C539" s="852"/>
      <c r="D539" s="851" t="s">
        <v>20</v>
      </c>
      <c r="E539" s="861" t="s">
        <v>1162</v>
      </c>
      <c r="F539" s="853" t="s">
        <v>918</v>
      </c>
      <c r="G539" s="854"/>
    </row>
    <row r="540" spans="1:7" ht="15">
      <c r="A540" s="523"/>
      <c r="B540" s="851"/>
      <c r="C540" s="852"/>
      <c r="D540" s="851" t="s">
        <v>25</v>
      </c>
      <c r="E540" s="855"/>
      <c r="F540" s="853"/>
      <c r="G540" s="854"/>
    </row>
    <row r="541" spans="1:7" ht="15">
      <c r="A541" s="523"/>
      <c r="B541" s="851"/>
      <c r="C541" s="852"/>
      <c r="D541" s="851" t="s">
        <v>26</v>
      </c>
      <c r="E541" s="855"/>
      <c r="F541" s="853"/>
      <c r="G541" s="854"/>
    </row>
    <row r="542" spans="1:7" ht="15">
      <c r="A542" s="523"/>
      <c r="B542" s="851"/>
      <c r="C542" s="852"/>
      <c r="D542" s="851" t="s">
        <v>27</v>
      </c>
      <c r="E542" s="855"/>
      <c r="F542" s="853"/>
      <c r="G542" s="854"/>
    </row>
    <row r="543" spans="1:7" ht="15">
      <c r="A543" s="523"/>
      <c r="B543" s="851"/>
      <c r="C543" s="852"/>
      <c r="D543" s="851" t="s">
        <v>28</v>
      </c>
      <c r="E543" s="855"/>
      <c r="F543" s="853"/>
      <c r="G543" s="854"/>
    </row>
    <row r="544" spans="1:7" ht="15">
      <c r="A544" s="522"/>
      <c r="B544" s="862"/>
      <c r="C544" s="863"/>
      <c r="D544" s="862"/>
      <c r="E544" s="524"/>
      <c r="F544" s="884"/>
      <c r="G544" s="866"/>
    </row>
    <row r="545" spans="1:7" ht="87.5">
      <c r="A545" s="523" t="s">
        <v>1163</v>
      </c>
      <c r="B545" s="851" t="s">
        <v>1163</v>
      </c>
      <c r="C545" s="852" t="s">
        <v>1164</v>
      </c>
      <c r="D545" s="851"/>
      <c r="E545" s="852" t="s">
        <v>1165</v>
      </c>
      <c r="F545" s="853"/>
      <c r="G545" s="854"/>
    </row>
    <row r="546" spans="1:7" ht="15">
      <c r="A546" s="523"/>
      <c r="B546" s="851"/>
      <c r="C546" s="852"/>
      <c r="D546" s="851" t="s">
        <v>19</v>
      </c>
      <c r="E546" s="855"/>
      <c r="F546" s="853"/>
      <c r="G546" s="854"/>
    </row>
    <row r="547" spans="1:7" ht="25">
      <c r="A547" s="523"/>
      <c r="B547" s="851"/>
      <c r="C547" s="852"/>
      <c r="D547" s="851" t="s">
        <v>20</v>
      </c>
      <c r="E547" s="861" t="s">
        <v>1166</v>
      </c>
      <c r="F547" s="853" t="s">
        <v>918</v>
      </c>
      <c r="G547" s="854"/>
    </row>
    <row r="548" spans="1:7" ht="15">
      <c r="A548" s="523"/>
      <c r="B548" s="851"/>
      <c r="C548" s="852"/>
      <c r="D548" s="851" t="s">
        <v>25</v>
      </c>
      <c r="E548" s="855"/>
      <c r="F548" s="853"/>
      <c r="G548" s="854"/>
    </row>
    <row r="549" spans="1:7" ht="15">
      <c r="A549" s="523"/>
      <c r="B549" s="851"/>
      <c r="C549" s="852"/>
      <c r="D549" s="851" t="s">
        <v>26</v>
      </c>
      <c r="E549" s="855"/>
      <c r="F549" s="853"/>
      <c r="G549" s="854"/>
    </row>
    <row r="550" spans="1:7" ht="15">
      <c r="A550" s="523"/>
      <c r="B550" s="851"/>
      <c r="C550" s="852"/>
      <c r="D550" s="851" t="s">
        <v>27</v>
      </c>
      <c r="E550" s="855"/>
      <c r="F550" s="853"/>
      <c r="G550" s="854"/>
    </row>
    <row r="551" spans="1:7" ht="15">
      <c r="A551" s="523"/>
      <c r="B551" s="851"/>
      <c r="C551" s="852"/>
      <c r="D551" s="851" t="s">
        <v>28</v>
      </c>
      <c r="E551" s="855"/>
      <c r="F551" s="853"/>
      <c r="G551" s="854"/>
    </row>
    <row r="552" spans="1:7" ht="15">
      <c r="A552" s="522"/>
      <c r="B552" s="862"/>
      <c r="C552" s="863"/>
      <c r="D552" s="862"/>
      <c r="E552" s="524"/>
      <c r="F552" s="884"/>
      <c r="G552" s="866"/>
    </row>
    <row r="553" spans="1:7" ht="87.5">
      <c r="A553" s="523" t="s">
        <v>1167</v>
      </c>
      <c r="B553" s="851" t="s">
        <v>1167</v>
      </c>
      <c r="C553" s="852" t="s">
        <v>1168</v>
      </c>
      <c r="D553" s="851"/>
      <c r="E553" s="852" t="s">
        <v>1169</v>
      </c>
      <c r="F553" s="853"/>
      <c r="G553" s="854"/>
    </row>
    <row r="554" spans="1:7" ht="15">
      <c r="A554" s="523"/>
      <c r="B554" s="851"/>
      <c r="C554" s="852"/>
      <c r="D554" s="851" t="s">
        <v>19</v>
      </c>
      <c r="E554" s="855"/>
      <c r="F554" s="853"/>
      <c r="G554" s="854"/>
    </row>
    <row r="555" spans="1:7" ht="37.5">
      <c r="A555" s="523"/>
      <c r="B555" s="851"/>
      <c r="C555" s="852"/>
      <c r="D555" s="851" t="s">
        <v>20</v>
      </c>
      <c r="E555" s="861" t="s">
        <v>1170</v>
      </c>
      <c r="F555" s="853" t="s">
        <v>918</v>
      </c>
      <c r="G555" s="854"/>
    </row>
    <row r="556" spans="1:7" ht="15">
      <c r="A556" s="523"/>
      <c r="B556" s="851"/>
      <c r="C556" s="852"/>
      <c r="D556" s="851" t="s">
        <v>25</v>
      </c>
      <c r="E556" s="855"/>
      <c r="F556" s="853"/>
      <c r="G556" s="854"/>
    </row>
    <row r="557" spans="1:7" ht="15">
      <c r="A557" s="523"/>
      <c r="B557" s="851"/>
      <c r="C557" s="852"/>
      <c r="D557" s="851" t="s">
        <v>26</v>
      </c>
      <c r="E557" s="855"/>
      <c r="F557" s="853"/>
      <c r="G557" s="854"/>
    </row>
    <row r="558" spans="1:7" ht="15">
      <c r="A558" s="523"/>
      <c r="B558" s="851"/>
      <c r="C558" s="852"/>
      <c r="D558" s="851" t="s">
        <v>27</v>
      </c>
      <c r="E558" s="855"/>
      <c r="F558" s="853"/>
      <c r="G558" s="854"/>
    </row>
    <row r="559" spans="1:7" ht="15">
      <c r="A559" s="523"/>
      <c r="B559" s="851"/>
      <c r="C559" s="852"/>
      <c r="D559" s="851" t="s">
        <v>28</v>
      </c>
      <c r="E559" s="855"/>
      <c r="F559" s="853"/>
      <c r="G559" s="854"/>
    </row>
    <row r="560" spans="1:7" ht="15">
      <c r="A560" s="522"/>
      <c r="B560" s="862"/>
      <c r="C560" s="863"/>
      <c r="D560" s="862"/>
      <c r="E560" s="524"/>
      <c r="F560" s="884"/>
      <c r="G560" s="866"/>
    </row>
    <row r="561" spans="1:7" ht="15">
      <c r="A561" s="534">
        <v>2.1</v>
      </c>
      <c r="B561" s="885">
        <v>2.1</v>
      </c>
      <c r="C561" s="844"/>
      <c r="D561" s="847"/>
      <c r="E561" s="844" t="s">
        <v>1171</v>
      </c>
      <c r="F561" s="848"/>
      <c r="G561" s="849"/>
    </row>
    <row r="562" spans="1:7" ht="100">
      <c r="A562" s="523" t="s">
        <v>1172</v>
      </c>
      <c r="B562" s="851" t="s">
        <v>1172</v>
      </c>
      <c r="C562" s="852" t="s">
        <v>1173</v>
      </c>
      <c r="D562" s="851"/>
      <c r="E562" s="852" t="s">
        <v>1174</v>
      </c>
      <c r="F562" s="853"/>
      <c r="G562" s="854"/>
    </row>
    <row r="563" spans="1:7" ht="15">
      <c r="A563" s="523"/>
      <c r="B563" s="851"/>
      <c r="C563" s="852"/>
      <c r="D563" s="851" t="s">
        <v>19</v>
      </c>
      <c r="E563" s="855"/>
      <c r="F563" s="853"/>
      <c r="G563" s="854"/>
    </row>
    <row r="564" spans="1:7" ht="25">
      <c r="A564" s="523"/>
      <c r="B564" s="851"/>
      <c r="C564" s="852"/>
      <c r="D564" s="851" t="s">
        <v>20</v>
      </c>
      <c r="E564" s="861" t="s">
        <v>1175</v>
      </c>
      <c r="F564" s="853" t="s">
        <v>918</v>
      </c>
      <c r="G564" s="854"/>
    </row>
    <row r="565" spans="1:7" ht="15">
      <c r="A565" s="523"/>
      <c r="B565" s="851"/>
      <c r="C565" s="852"/>
      <c r="D565" s="851" t="s">
        <v>25</v>
      </c>
      <c r="E565" s="855"/>
      <c r="F565" s="853"/>
      <c r="G565" s="854"/>
    </row>
    <row r="566" spans="1:7" ht="15">
      <c r="A566" s="523"/>
      <c r="B566" s="851"/>
      <c r="C566" s="852"/>
      <c r="D566" s="851" t="s">
        <v>26</v>
      </c>
      <c r="E566" s="855"/>
      <c r="F566" s="853"/>
      <c r="G566" s="854"/>
    </row>
    <row r="567" spans="1:7" ht="15">
      <c r="A567" s="523"/>
      <c r="B567" s="851"/>
      <c r="C567" s="852"/>
      <c r="D567" s="851" t="s">
        <v>27</v>
      </c>
      <c r="E567" s="855"/>
      <c r="F567" s="853"/>
      <c r="G567" s="854"/>
    </row>
    <row r="568" spans="1:7" ht="15">
      <c r="A568" s="523"/>
      <c r="B568" s="851"/>
      <c r="C568" s="852"/>
      <c r="D568" s="851" t="s">
        <v>28</v>
      </c>
      <c r="E568" s="855"/>
      <c r="F568" s="853"/>
      <c r="G568" s="854"/>
    </row>
    <row r="569" spans="1:7" ht="15">
      <c r="A569" s="522"/>
      <c r="B569" s="862"/>
      <c r="C569" s="863"/>
      <c r="D569" s="862"/>
      <c r="E569" s="864"/>
      <c r="F569" s="865"/>
      <c r="G569" s="866"/>
    </row>
    <row r="570" spans="1:7" ht="100">
      <c r="A570" s="523" t="s">
        <v>1176</v>
      </c>
      <c r="B570" s="851" t="s">
        <v>1176</v>
      </c>
      <c r="C570" s="852" t="s">
        <v>1177</v>
      </c>
      <c r="D570" s="851"/>
      <c r="E570" s="852" t="s">
        <v>1178</v>
      </c>
      <c r="F570" s="853"/>
      <c r="G570" s="854"/>
    </row>
    <row r="571" spans="1:7" ht="15">
      <c r="A571" s="523"/>
      <c r="B571" s="851"/>
      <c r="C571" s="852"/>
      <c r="D571" s="851" t="s">
        <v>19</v>
      </c>
      <c r="E571" s="855"/>
      <c r="F571" s="853"/>
      <c r="G571" s="854"/>
    </row>
    <row r="572" spans="1:7" ht="25">
      <c r="A572" s="523"/>
      <c r="B572" s="851"/>
      <c r="C572" s="852"/>
      <c r="D572" s="851" t="s">
        <v>20</v>
      </c>
      <c r="E572" s="861" t="s">
        <v>1179</v>
      </c>
      <c r="F572" s="853" t="s">
        <v>918</v>
      </c>
      <c r="G572" s="854"/>
    </row>
    <row r="573" spans="1:7" ht="15">
      <c r="A573" s="523"/>
      <c r="B573" s="851"/>
      <c r="C573" s="852"/>
      <c r="D573" s="851" t="s">
        <v>25</v>
      </c>
      <c r="E573" s="855"/>
      <c r="F573" s="853"/>
      <c r="G573" s="854"/>
    </row>
    <row r="574" spans="1:7" ht="15">
      <c r="A574" s="523"/>
      <c r="B574" s="851"/>
      <c r="C574" s="852"/>
      <c r="D574" s="851" t="s">
        <v>26</v>
      </c>
      <c r="E574" s="855"/>
      <c r="F574" s="853"/>
      <c r="G574" s="854"/>
    </row>
    <row r="575" spans="1:7" ht="15">
      <c r="A575" s="523"/>
      <c r="B575" s="851"/>
      <c r="C575" s="852"/>
      <c r="D575" s="851" t="s">
        <v>27</v>
      </c>
      <c r="E575" s="855"/>
      <c r="F575" s="853"/>
      <c r="G575" s="854"/>
    </row>
    <row r="576" spans="1:7" ht="15">
      <c r="A576" s="523"/>
      <c r="B576" s="851"/>
      <c r="C576" s="852"/>
      <c r="D576" s="851" t="s">
        <v>28</v>
      </c>
      <c r="E576" s="855"/>
      <c r="F576" s="853"/>
      <c r="G576" s="854"/>
    </row>
    <row r="577" spans="1:7" ht="15">
      <c r="A577" s="522"/>
      <c r="B577" s="862"/>
      <c r="C577" s="863"/>
      <c r="D577" s="862"/>
      <c r="E577" s="864"/>
      <c r="F577" s="865"/>
      <c r="G577" s="866"/>
    </row>
    <row r="578" spans="1:7" ht="100">
      <c r="A578" s="523" t="s">
        <v>1180</v>
      </c>
      <c r="B578" s="851" t="s">
        <v>1180</v>
      </c>
      <c r="C578" s="852" t="s">
        <v>1181</v>
      </c>
      <c r="D578" s="851"/>
      <c r="E578" s="852" t="s">
        <v>1182</v>
      </c>
      <c r="F578" s="853"/>
      <c r="G578" s="854"/>
    </row>
    <row r="579" spans="1:7" ht="15">
      <c r="A579" s="523"/>
      <c r="B579" s="851"/>
      <c r="C579" s="852"/>
      <c r="D579" s="851" t="s">
        <v>19</v>
      </c>
      <c r="E579" s="855"/>
      <c r="F579" s="853"/>
      <c r="G579" s="854"/>
    </row>
    <row r="580" spans="1:7" ht="15">
      <c r="A580" s="523"/>
      <c r="B580" s="851"/>
      <c r="C580" s="852"/>
      <c r="D580" s="851" t="s">
        <v>20</v>
      </c>
      <c r="E580" s="861" t="s">
        <v>1183</v>
      </c>
      <c r="F580" s="853" t="s">
        <v>918</v>
      </c>
      <c r="G580" s="854"/>
    </row>
    <row r="581" spans="1:7" ht="15">
      <c r="A581" s="523"/>
      <c r="B581" s="851"/>
      <c r="C581" s="852"/>
      <c r="D581" s="851" t="s">
        <v>25</v>
      </c>
      <c r="E581" s="855"/>
      <c r="F581" s="853"/>
      <c r="G581" s="854"/>
    </row>
    <row r="582" spans="1:7" ht="15">
      <c r="A582" s="523"/>
      <c r="B582" s="851"/>
      <c r="C582" s="852"/>
      <c r="D582" s="851" t="s">
        <v>26</v>
      </c>
      <c r="E582" s="855"/>
      <c r="F582" s="853"/>
      <c r="G582" s="854"/>
    </row>
    <row r="583" spans="1:7" ht="15">
      <c r="A583" s="523"/>
      <c r="B583" s="851"/>
      <c r="C583" s="852"/>
      <c r="D583" s="851" t="s">
        <v>27</v>
      </c>
      <c r="E583" s="855"/>
      <c r="F583" s="853"/>
      <c r="G583" s="854"/>
    </row>
    <row r="584" spans="1:7" ht="15">
      <c r="A584" s="523"/>
      <c r="B584" s="851"/>
      <c r="C584" s="852"/>
      <c r="D584" s="851" t="s">
        <v>28</v>
      </c>
      <c r="E584" s="855"/>
      <c r="F584" s="853"/>
      <c r="G584" s="854"/>
    </row>
    <row r="585" spans="1:7" ht="15">
      <c r="A585" s="522"/>
      <c r="B585" s="862"/>
      <c r="C585" s="863"/>
      <c r="D585" s="862"/>
      <c r="E585" s="864"/>
      <c r="F585" s="865"/>
      <c r="G585" s="866"/>
    </row>
    <row r="586" spans="1:7" ht="87.5">
      <c r="A586" s="523" t="s">
        <v>1184</v>
      </c>
      <c r="B586" s="851" t="s">
        <v>1184</v>
      </c>
      <c r="C586" s="852" t="s">
        <v>1185</v>
      </c>
      <c r="D586" s="851"/>
      <c r="E586" s="852" t="s">
        <v>1186</v>
      </c>
      <c r="F586" s="853"/>
      <c r="G586" s="854"/>
    </row>
    <row r="587" spans="1:7" ht="15">
      <c r="A587" s="523"/>
      <c r="B587" s="851"/>
      <c r="C587" s="852"/>
      <c r="D587" s="851" t="s">
        <v>19</v>
      </c>
      <c r="E587" s="855"/>
      <c r="F587" s="853"/>
      <c r="G587" s="854"/>
    </row>
    <row r="588" spans="1:7" ht="37.5">
      <c r="A588" s="523"/>
      <c r="B588" s="851"/>
      <c r="C588" s="852"/>
      <c r="D588" s="851" t="s">
        <v>20</v>
      </c>
      <c r="E588" s="855" t="s">
        <v>1187</v>
      </c>
      <c r="F588" s="853" t="s">
        <v>918</v>
      </c>
      <c r="G588" s="854"/>
    </row>
    <row r="589" spans="1:7" ht="15">
      <c r="A589" s="523"/>
      <c r="B589" s="851"/>
      <c r="C589" s="852"/>
      <c r="D589" s="851" t="s">
        <v>25</v>
      </c>
      <c r="E589" s="855"/>
      <c r="F589" s="853"/>
      <c r="G589" s="854"/>
    </row>
    <row r="590" spans="1:7" ht="15">
      <c r="A590" s="523"/>
      <c r="B590" s="851"/>
      <c r="C590" s="852"/>
      <c r="D590" s="851" t="s">
        <v>26</v>
      </c>
      <c r="E590" s="855"/>
      <c r="F590" s="853"/>
      <c r="G590" s="854"/>
    </row>
    <row r="591" spans="1:7" ht="15">
      <c r="A591" s="523"/>
      <c r="B591" s="851"/>
      <c r="C591" s="852"/>
      <c r="D591" s="851" t="s">
        <v>27</v>
      </c>
      <c r="E591" s="855"/>
      <c r="F591" s="853"/>
      <c r="G591" s="854"/>
    </row>
    <row r="592" spans="1:7" ht="15">
      <c r="A592" s="523"/>
      <c r="B592" s="851"/>
      <c r="C592" s="852"/>
      <c r="D592" s="851" t="s">
        <v>28</v>
      </c>
      <c r="E592" s="855"/>
      <c r="F592" s="853"/>
      <c r="G592" s="854"/>
    </row>
    <row r="593" spans="1:7" ht="15">
      <c r="A593" s="522"/>
      <c r="B593" s="862"/>
      <c r="C593" s="863"/>
      <c r="D593" s="862"/>
      <c r="E593" s="864"/>
      <c r="F593" s="865"/>
      <c r="G593" s="866"/>
    </row>
    <row r="594" spans="1:7" ht="15">
      <c r="A594" s="521">
        <v>2.11</v>
      </c>
      <c r="B594" s="847">
        <v>2.11</v>
      </c>
      <c r="C594" s="844"/>
      <c r="D594" s="847"/>
      <c r="E594" s="844" t="s">
        <v>1188</v>
      </c>
      <c r="F594" s="848"/>
      <c r="G594" s="849"/>
    </row>
    <row r="595" spans="1:7" ht="75">
      <c r="A595" s="523" t="s">
        <v>1189</v>
      </c>
      <c r="B595" s="851" t="s">
        <v>1189</v>
      </c>
      <c r="C595" s="852" t="s">
        <v>1190</v>
      </c>
      <c r="D595" s="851"/>
      <c r="E595" s="852" t="s">
        <v>1191</v>
      </c>
      <c r="F595" s="853"/>
      <c r="G595" s="854"/>
    </row>
    <row r="596" spans="1:7" ht="15">
      <c r="A596" s="523"/>
      <c r="B596" s="851"/>
      <c r="C596" s="852"/>
      <c r="D596" s="851" t="s">
        <v>19</v>
      </c>
      <c r="E596" s="855"/>
      <c r="F596" s="853"/>
      <c r="G596" s="854"/>
    </row>
    <row r="597" spans="1:7" ht="25">
      <c r="A597" s="523"/>
      <c r="B597" s="851"/>
      <c r="C597" s="852"/>
      <c r="D597" s="851" t="s">
        <v>20</v>
      </c>
      <c r="E597" s="861" t="s">
        <v>1192</v>
      </c>
      <c r="F597" s="853"/>
      <c r="G597" s="854"/>
    </row>
    <row r="598" spans="1:7" ht="15">
      <c r="A598" s="523"/>
      <c r="B598" s="851"/>
      <c r="C598" s="852"/>
      <c r="D598" s="851" t="s">
        <v>25</v>
      </c>
      <c r="E598" s="855"/>
      <c r="F598" s="853"/>
      <c r="G598" s="854"/>
    </row>
    <row r="599" spans="1:7" ht="15">
      <c r="A599" s="523"/>
      <c r="B599" s="851"/>
      <c r="C599" s="852"/>
      <c r="D599" s="851" t="s">
        <v>26</v>
      </c>
      <c r="E599" s="855"/>
      <c r="F599" s="853"/>
      <c r="G599" s="854"/>
    </row>
    <row r="600" spans="1:7" ht="15">
      <c r="A600" s="523"/>
      <c r="B600" s="851"/>
      <c r="C600" s="852"/>
      <c r="D600" s="851" t="s">
        <v>27</v>
      </c>
      <c r="E600" s="855"/>
      <c r="F600" s="853"/>
      <c r="G600" s="854"/>
    </row>
    <row r="601" spans="1:7" ht="15">
      <c r="A601" s="523"/>
      <c r="B601" s="851"/>
      <c r="C601" s="852"/>
      <c r="D601" s="851" t="s">
        <v>28</v>
      </c>
      <c r="E601" s="855"/>
      <c r="F601" s="853"/>
      <c r="G601" s="854"/>
    </row>
    <row r="602" spans="1:7" ht="15">
      <c r="A602" s="522"/>
      <c r="B602" s="862"/>
      <c r="C602" s="863"/>
      <c r="D602" s="862"/>
      <c r="E602" s="864"/>
      <c r="F602" s="865"/>
      <c r="G602" s="866"/>
    </row>
    <row r="603" spans="1:7" ht="162.5">
      <c r="A603" s="523" t="s">
        <v>1193</v>
      </c>
      <c r="B603" s="851" t="s">
        <v>1193</v>
      </c>
      <c r="C603" s="852" t="s">
        <v>1194</v>
      </c>
      <c r="D603" s="851"/>
      <c r="E603" s="852" t="s">
        <v>1195</v>
      </c>
      <c r="F603" s="853"/>
      <c r="G603" s="854"/>
    </row>
    <row r="604" spans="1:7" ht="15">
      <c r="A604" s="523"/>
      <c r="B604" s="851"/>
      <c r="C604" s="852"/>
      <c r="D604" s="851" t="s">
        <v>19</v>
      </c>
      <c r="E604" s="855"/>
      <c r="F604" s="853"/>
      <c r="G604" s="854"/>
    </row>
    <row r="605" spans="1:7" ht="50">
      <c r="A605" s="523"/>
      <c r="B605" s="851"/>
      <c r="C605" s="852"/>
      <c r="D605" s="851" t="s">
        <v>20</v>
      </c>
      <c r="E605" s="861" t="s">
        <v>1196</v>
      </c>
      <c r="F605" s="853" t="s">
        <v>918</v>
      </c>
      <c r="G605" s="854"/>
    </row>
    <row r="606" spans="1:7" ht="15">
      <c r="A606" s="523"/>
      <c r="B606" s="851"/>
      <c r="C606" s="852"/>
      <c r="D606" s="851" t="s">
        <v>25</v>
      </c>
      <c r="E606" s="855"/>
      <c r="F606" s="853"/>
      <c r="G606" s="854"/>
    </row>
    <row r="607" spans="1:7" ht="15">
      <c r="A607" s="523"/>
      <c r="B607" s="851"/>
      <c r="C607" s="852"/>
      <c r="D607" s="851" t="s">
        <v>26</v>
      </c>
      <c r="E607" s="855"/>
      <c r="F607" s="853"/>
      <c r="G607" s="854"/>
    </row>
    <row r="608" spans="1:7" ht="15">
      <c r="A608" s="523"/>
      <c r="B608" s="851"/>
      <c r="C608" s="852"/>
      <c r="D608" s="851" t="s">
        <v>27</v>
      </c>
      <c r="E608" s="855"/>
      <c r="F608" s="853"/>
      <c r="G608" s="854"/>
    </row>
    <row r="609" spans="1:7" ht="15">
      <c r="A609" s="523"/>
      <c r="B609" s="851"/>
      <c r="C609" s="852"/>
      <c r="D609" s="851" t="s">
        <v>28</v>
      </c>
      <c r="E609" s="855"/>
      <c r="F609" s="853"/>
      <c r="G609" s="854"/>
    </row>
    <row r="610" spans="1:7" ht="15">
      <c r="A610" s="522"/>
      <c r="B610" s="862"/>
      <c r="C610" s="863"/>
      <c r="D610" s="862"/>
      <c r="E610" s="864"/>
      <c r="F610" s="865"/>
      <c r="G610" s="866"/>
    </row>
    <row r="611" spans="1:7" ht="137.5">
      <c r="A611" s="523" t="s">
        <v>1197</v>
      </c>
      <c r="B611" s="851" t="s">
        <v>1197</v>
      </c>
      <c r="C611" s="852" t="s">
        <v>1198</v>
      </c>
      <c r="D611" s="851"/>
      <c r="E611" s="852" t="s">
        <v>1199</v>
      </c>
      <c r="F611" s="853"/>
      <c r="G611" s="854"/>
    </row>
    <row r="612" spans="1:7" ht="15">
      <c r="A612" s="523"/>
      <c r="B612" s="851"/>
      <c r="C612" s="852"/>
      <c r="D612" s="851" t="s">
        <v>19</v>
      </c>
      <c r="E612" s="855"/>
      <c r="F612" s="853"/>
      <c r="G612" s="854"/>
    </row>
    <row r="613" spans="1:7" ht="75">
      <c r="A613" s="523"/>
      <c r="B613" s="851"/>
      <c r="C613" s="852"/>
      <c r="D613" s="851" t="s">
        <v>20</v>
      </c>
      <c r="E613" s="861" t="s">
        <v>1200</v>
      </c>
      <c r="F613" s="853" t="s">
        <v>918</v>
      </c>
      <c r="G613" s="854"/>
    </row>
    <row r="614" spans="1:7" ht="15">
      <c r="A614" s="523"/>
      <c r="B614" s="851"/>
      <c r="C614" s="852"/>
      <c r="D614" s="851" t="s">
        <v>25</v>
      </c>
      <c r="E614" s="855"/>
      <c r="F614" s="853"/>
      <c r="G614" s="854"/>
    </row>
    <row r="615" spans="1:7" ht="15">
      <c r="A615" s="523"/>
      <c r="B615" s="851"/>
      <c r="C615" s="852"/>
      <c r="D615" s="851" t="s">
        <v>26</v>
      </c>
      <c r="E615" s="855"/>
      <c r="F615" s="853"/>
      <c r="G615" s="854"/>
    </row>
    <row r="616" spans="1:7" ht="15">
      <c r="A616" s="523"/>
      <c r="B616" s="851"/>
      <c r="C616" s="852"/>
      <c r="D616" s="851" t="s">
        <v>27</v>
      </c>
      <c r="E616" s="855"/>
      <c r="F616" s="853"/>
      <c r="G616" s="854"/>
    </row>
    <row r="617" spans="1:7" ht="15">
      <c r="A617" s="523"/>
      <c r="B617" s="851"/>
      <c r="C617" s="852"/>
      <c r="D617" s="851" t="s">
        <v>28</v>
      </c>
      <c r="E617" s="855"/>
      <c r="F617" s="853"/>
      <c r="G617" s="854"/>
    </row>
    <row r="618" spans="1:7" ht="15">
      <c r="A618" s="522"/>
      <c r="B618" s="862"/>
      <c r="C618" s="863"/>
      <c r="D618" s="862"/>
      <c r="E618" s="864"/>
      <c r="F618" s="865"/>
      <c r="G618" s="866"/>
    </row>
    <row r="619" spans="1:7" ht="87.5">
      <c r="A619" s="523" t="s">
        <v>1201</v>
      </c>
      <c r="B619" s="851" t="s">
        <v>1201</v>
      </c>
      <c r="C619" s="852" t="s">
        <v>1202</v>
      </c>
      <c r="D619" s="851"/>
      <c r="E619" s="852" t="s">
        <v>1203</v>
      </c>
      <c r="F619" s="853"/>
      <c r="G619" s="854"/>
    </row>
    <row r="620" spans="1:7" ht="15">
      <c r="A620" s="523"/>
      <c r="B620" s="851"/>
      <c r="C620" s="852"/>
      <c r="D620" s="851" t="s">
        <v>19</v>
      </c>
      <c r="E620" s="855"/>
      <c r="F620" s="853"/>
      <c r="G620" s="854"/>
    </row>
    <row r="621" spans="1:7" ht="37.5">
      <c r="A621" s="523"/>
      <c r="B621" s="851"/>
      <c r="C621" s="852"/>
      <c r="D621" s="851" t="s">
        <v>20</v>
      </c>
      <c r="E621" s="861" t="s">
        <v>1204</v>
      </c>
      <c r="F621" s="853" t="s">
        <v>918</v>
      </c>
      <c r="G621" s="854"/>
    </row>
    <row r="622" spans="1:7" ht="15">
      <c r="A622" s="523"/>
      <c r="B622" s="851"/>
      <c r="C622" s="852"/>
      <c r="D622" s="851" t="s">
        <v>25</v>
      </c>
      <c r="E622" s="855"/>
      <c r="F622" s="853"/>
      <c r="G622" s="854"/>
    </row>
    <row r="623" spans="1:7" ht="15">
      <c r="A623" s="523"/>
      <c r="B623" s="851"/>
      <c r="C623" s="852"/>
      <c r="D623" s="851" t="s">
        <v>26</v>
      </c>
      <c r="E623" s="855"/>
      <c r="F623" s="853"/>
      <c r="G623" s="854"/>
    </row>
    <row r="624" spans="1:7" ht="15">
      <c r="A624" s="523"/>
      <c r="B624" s="851"/>
      <c r="C624" s="852"/>
      <c r="D624" s="851" t="s">
        <v>27</v>
      </c>
      <c r="E624" s="855"/>
      <c r="F624" s="853"/>
      <c r="G624" s="854"/>
    </row>
    <row r="625" spans="1:7" ht="15">
      <c r="A625" s="523"/>
      <c r="B625" s="851"/>
      <c r="C625" s="852"/>
      <c r="D625" s="851" t="s">
        <v>28</v>
      </c>
      <c r="E625" s="855"/>
      <c r="F625" s="853"/>
      <c r="G625" s="854"/>
    </row>
    <row r="626" spans="1:7" ht="15">
      <c r="A626" s="522"/>
      <c r="B626" s="862"/>
      <c r="C626" s="863"/>
      <c r="D626" s="862"/>
      <c r="E626" s="870"/>
      <c r="F626" s="865"/>
      <c r="G626" s="866"/>
    </row>
    <row r="627" spans="1:7" ht="15">
      <c r="A627" s="521">
        <v>2.12</v>
      </c>
      <c r="B627" s="847">
        <v>2.12</v>
      </c>
      <c r="C627" s="844"/>
      <c r="D627" s="847"/>
      <c r="E627" s="844" t="s">
        <v>1205</v>
      </c>
      <c r="F627" s="848"/>
      <c r="G627" s="849"/>
    </row>
    <row r="628" spans="1:7" ht="162.5">
      <c r="A628" s="523" t="s">
        <v>1206</v>
      </c>
      <c r="B628" s="851" t="s">
        <v>1206</v>
      </c>
      <c r="C628" s="852" t="s">
        <v>1207</v>
      </c>
      <c r="D628" s="851"/>
      <c r="E628" s="852" t="s">
        <v>1208</v>
      </c>
      <c r="F628" s="853"/>
      <c r="G628" s="854"/>
    </row>
    <row r="629" spans="1:7" ht="15">
      <c r="A629" s="523"/>
      <c r="B629" s="851"/>
      <c r="C629" s="852"/>
      <c r="D629" s="851" t="s">
        <v>19</v>
      </c>
      <c r="E629" s="855"/>
      <c r="F629" s="853"/>
      <c r="G629" s="854"/>
    </row>
    <row r="630" spans="1:7" ht="37.5">
      <c r="A630" s="523"/>
      <c r="B630" s="851"/>
      <c r="C630" s="852"/>
      <c r="D630" s="851" t="s">
        <v>20</v>
      </c>
      <c r="E630" s="861" t="s">
        <v>1209</v>
      </c>
      <c r="F630" s="853" t="s">
        <v>918</v>
      </c>
      <c r="G630" s="854"/>
    </row>
    <row r="631" spans="1:7" ht="15">
      <c r="A631" s="523"/>
      <c r="B631" s="851"/>
      <c r="C631" s="852"/>
      <c r="D631" s="851" t="s">
        <v>25</v>
      </c>
      <c r="E631" s="855"/>
      <c r="F631" s="853"/>
      <c r="G631" s="854"/>
    </row>
    <row r="632" spans="1:7" ht="15">
      <c r="A632" s="523"/>
      <c r="B632" s="851"/>
      <c r="C632" s="852"/>
      <c r="D632" s="851" t="s">
        <v>26</v>
      </c>
      <c r="E632" s="855"/>
      <c r="F632" s="853"/>
      <c r="G632" s="854"/>
    </row>
    <row r="633" spans="1:7" ht="15">
      <c r="A633" s="523"/>
      <c r="B633" s="851"/>
      <c r="C633" s="852"/>
      <c r="D633" s="851" t="s">
        <v>27</v>
      </c>
      <c r="E633" s="855"/>
      <c r="F633" s="853"/>
      <c r="G633" s="854"/>
    </row>
    <row r="634" spans="1:7" ht="15">
      <c r="A634" s="523"/>
      <c r="B634" s="851"/>
      <c r="C634" s="852"/>
      <c r="D634" s="851" t="s">
        <v>28</v>
      </c>
      <c r="E634" s="855"/>
      <c r="F634" s="853"/>
      <c r="G634" s="854"/>
    </row>
    <row r="635" spans="1:7" ht="15">
      <c r="A635" s="522"/>
      <c r="B635" s="862"/>
      <c r="C635" s="863"/>
      <c r="D635" s="862"/>
      <c r="E635" s="864"/>
      <c r="F635" s="865"/>
      <c r="G635" s="866"/>
    </row>
    <row r="636" spans="1:7" ht="112.5">
      <c r="A636" s="523" t="s">
        <v>1210</v>
      </c>
      <c r="B636" s="851" t="s">
        <v>1210</v>
      </c>
      <c r="C636" s="852" t="s">
        <v>1211</v>
      </c>
      <c r="D636" s="851"/>
      <c r="E636" s="852" t="s">
        <v>1212</v>
      </c>
      <c r="F636" s="853"/>
      <c r="G636" s="854"/>
    </row>
    <row r="637" spans="1:7" ht="15">
      <c r="A637" s="523"/>
      <c r="B637" s="851"/>
      <c r="C637" s="852"/>
      <c r="D637" s="851" t="s">
        <v>19</v>
      </c>
      <c r="E637" s="855"/>
      <c r="F637" s="853"/>
      <c r="G637" s="854"/>
    </row>
    <row r="638" spans="1:7" ht="15">
      <c r="A638" s="523"/>
      <c r="B638" s="851"/>
      <c r="C638" s="852"/>
      <c r="D638" s="851" t="s">
        <v>20</v>
      </c>
      <c r="E638" s="861" t="s">
        <v>1213</v>
      </c>
      <c r="F638" s="853" t="s">
        <v>918</v>
      </c>
      <c r="G638" s="854"/>
    </row>
    <row r="639" spans="1:7" ht="15">
      <c r="A639" s="523"/>
      <c r="B639" s="851"/>
      <c r="C639" s="852"/>
      <c r="D639" s="851" t="s">
        <v>25</v>
      </c>
      <c r="E639" s="855"/>
      <c r="F639" s="853"/>
      <c r="G639" s="854"/>
    </row>
    <row r="640" spans="1:7" ht="15">
      <c r="A640" s="523"/>
      <c r="B640" s="851"/>
      <c r="C640" s="852"/>
      <c r="D640" s="851" t="s">
        <v>26</v>
      </c>
      <c r="E640" s="855"/>
      <c r="F640" s="853"/>
      <c r="G640" s="854"/>
    </row>
    <row r="641" spans="1:7" ht="15">
      <c r="A641" s="523"/>
      <c r="B641" s="851"/>
      <c r="C641" s="852"/>
      <c r="D641" s="851" t="s">
        <v>27</v>
      </c>
      <c r="E641" s="855"/>
      <c r="F641" s="853"/>
      <c r="G641" s="854"/>
    </row>
    <row r="642" spans="1:7" ht="15">
      <c r="A642" s="523"/>
      <c r="B642" s="851"/>
      <c r="C642" s="852"/>
      <c r="D642" s="851" t="s">
        <v>28</v>
      </c>
      <c r="E642" s="855"/>
      <c r="F642" s="853"/>
      <c r="G642" s="854"/>
    </row>
    <row r="643" spans="1:7" ht="15">
      <c r="A643" s="522"/>
      <c r="B643" s="862"/>
      <c r="C643" s="863"/>
      <c r="D643" s="862"/>
      <c r="E643" s="864"/>
      <c r="F643" s="865"/>
      <c r="G643" s="866"/>
    </row>
    <row r="644" spans="1:7" ht="15">
      <c r="A644" s="521">
        <v>2.13</v>
      </c>
      <c r="B644" s="847">
        <v>2.13</v>
      </c>
      <c r="C644" s="844"/>
      <c r="D644" s="847"/>
      <c r="E644" s="844" t="s">
        <v>1214</v>
      </c>
      <c r="F644" s="848"/>
      <c r="G644" s="849"/>
    </row>
    <row r="645" spans="1:7" ht="100">
      <c r="A645" s="523" t="s">
        <v>1215</v>
      </c>
      <c r="B645" s="851" t="s">
        <v>1215</v>
      </c>
      <c r="C645" s="852" t="s">
        <v>1216</v>
      </c>
      <c r="D645" s="851"/>
      <c r="E645" s="852" t="s">
        <v>1217</v>
      </c>
      <c r="F645" s="853"/>
      <c r="G645" s="854"/>
    </row>
    <row r="646" spans="1:7" ht="15">
      <c r="A646" s="523"/>
      <c r="B646" s="851"/>
      <c r="C646" s="852"/>
      <c r="D646" s="851" t="s">
        <v>19</v>
      </c>
      <c r="E646" s="855"/>
      <c r="F646" s="853"/>
      <c r="G646" s="854"/>
    </row>
    <row r="647" spans="1:7" ht="15">
      <c r="A647" s="523"/>
      <c r="B647" s="851"/>
      <c r="C647" s="852"/>
      <c r="D647" s="851" t="s">
        <v>20</v>
      </c>
      <c r="E647" s="861" t="s">
        <v>1218</v>
      </c>
      <c r="F647" s="853" t="s">
        <v>918</v>
      </c>
      <c r="G647" s="854"/>
    </row>
    <row r="648" spans="1:7" ht="15">
      <c r="A648" s="523"/>
      <c r="B648" s="851"/>
      <c r="C648" s="852"/>
      <c r="D648" s="851" t="s">
        <v>25</v>
      </c>
      <c r="E648" s="855"/>
      <c r="F648" s="853"/>
      <c r="G648" s="854"/>
    </row>
    <row r="649" spans="1:7" ht="15">
      <c r="A649" s="523"/>
      <c r="B649" s="851"/>
      <c r="C649" s="852"/>
      <c r="D649" s="851" t="s">
        <v>26</v>
      </c>
      <c r="E649" s="855"/>
      <c r="F649" s="853"/>
      <c r="G649" s="854"/>
    </row>
    <row r="650" spans="1:7" ht="15">
      <c r="A650" s="523"/>
      <c r="B650" s="851"/>
      <c r="C650" s="852"/>
      <c r="D650" s="851" t="s">
        <v>27</v>
      </c>
      <c r="E650" s="855"/>
      <c r="F650" s="853"/>
      <c r="G650" s="854"/>
    </row>
    <row r="651" spans="1:7" ht="15">
      <c r="A651" s="523"/>
      <c r="B651" s="851"/>
      <c r="C651" s="852"/>
      <c r="D651" s="851" t="s">
        <v>28</v>
      </c>
      <c r="E651" s="855"/>
      <c r="F651" s="853"/>
      <c r="G651" s="854"/>
    </row>
    <row r="652" spans="1:7" ht="15">
      <c r="A652" s="522"/>
      <c r="B652" s="862"/>
      <c r="C652" s="863"/>
      <c r="D652" s="862"/>
      <c r="E652" s="864"/>
      <c r="F652" s="865"/>
      <c r="G652" s="866"/>
    </row>
    <row r="653" spans="1:7" ht="25">
      <c r="A653" s="523" t="s">
        <v>1219</v>
      </c>
      <c r="B653" s="851" t="s">
        <v>1219</v>
      </c>
      <c r="C653" s="852" t="s">
        <v>1220</v>
      </c>
      <c r="D653" s="851"/>
      <c r="E653" s="852" t="s">
        <v>1221</v>
      </c>
      <c r="F653" s="853"/>
      <c r="G653" s="854"/>
    </row>
    <row r="654" spans="1:7" ht="15">
      <c r="A654" s="523"/>
      <c r="B654" s="851"/>
      <c r="C654" s="852"/>
      <c r="D654" s="851" t="s">
        <v>19</v>
      </c>
      <c r="E654" s="855"/>
      <c r="F654" s="853"/>
      <c r="G654" s="854"/>
    </row>
    <row r="655" spans="1:7" ht="15">
      <c r="A655" s="523"/>
      <c r="B655" s="851"/>
      <c r="C655" s="852"/>
      <c r="D655" s="851" t="s">
        <v>20</v>
      </c>
      <c r="E655" s="861" t="s">
        <v>1218</v>
      </c>
      <c r="F655" s="853" t="s">
        <v>918</v>
      </c>
      <c r="G655" s="854"/>
    </row>
    <row r="656" spans="1:7" ht="15">
      <c r="A656" s="523"/>
      <c r="B656" s="851"/>
      <c r="C656" s="852"/>
      <c r="D656" s="851" t="s">
        <v>25</v>
      </c>
      <c r="E656" s="855"/>
      <c r="F656" s="853"/>
      <c r="G656" s="854"/>
    </row>
    <row r="657" spans="1:7" ht="15">
      <c r="A657" s="523"/>
      <c r="B657" s="851"/>
      <c r="C657" s="852"/>
      <c r="D657" s="851" t="s">
        <v>26</v>
      </c>
      <c r="E657" s="855"/>
      <c r="F657" s="853"/>
      <c r="G657" s="854"/>
    </row>
    <row r="658" spans="1:7" ht="15">
      <c r="A658" s="523"/>
      <c r="B658" s="851"/>
      <c r="C658" s="852"/>
      <c r="D658" s="851" t="s">
        <v>27</v>
      </c>
      <c r="E658" s="855"/>
      <c r="F658" s="853"/>
      <c r="G658" s="854"/>
    </row>
    <row r="659" spans="1:7" ht="15">
      <c r="A659" s="523"/>
      <c r="B659" s="851"/>
      <c r="C659" s="852"/>
      <c r="D659" s="851" t="s">
        <v>28</v>
      </c>
      <c r="E659" s="855"/>
      <c r="F659" s="853"/>
      <c r="G659" s="854"/>
    </row>
    <row r="660" spans="1:7" ht="15">
      <c r="A660" s="522"/>
      <c r="B660" s="862"/>
      <c r="C660" s="863"/>
      <c r="D660" s="862"/>
      <c r="E660" s="864"/>
      <c r="F660" s="865"/>
      <c r="G660" s="866"/>
    </row>
    <row r="661" spans="1:7" ht="125">
      <c r="A661" s="523" t="s">
        <v>1222</v>
      </c>
      <c r="B661" s="851" t="s">
        <v>1222</v>
      </c>
      <c r="C661" s="852" t="s">
        <v>1223</v>
      </c>
      <c r="D661" s="851"/>
      <c r="E661" s="852" t="s">
        <v>1224</v>
      </c>
      <c r="F661" s="853"/>
      <c r="G661" s="854"/>
    </row>
    <row r="662" spans="1:7" ht="15">
      <c r="A662" s="523"/>
      <c r="B662" s="851"/>
      <c r="C662" s="852"/>
      <c r="D662" s="851" t="s">
        <v>19</v>
      </c>
      <c r="E662" s="855"/>
      <c r="F662" s="853"/>
      <c r="G662" s="854"/>
    </row>
    <row r="663" spans="1:7" ht="15">
      <c r="A663" s="523"/>
      <c r="B663" s="851"/>
      <c r="C663" s="852"/>
      <c r="D663" s="851" t="s">
        <v>20</v>
      </c>
      <c r="E663" s="861" t="s">
        <v>1218</v>
      </c>
      <c r="F663" s="853" t="s">
        <v>918</v>
      </c>
      <c r="G663" s="854"/>
    </row>
    <row r="664" spans="1:7" ht="15">
      <c r="A664" s="523"/>
      <c r="B664" s="851"/>
      <c r="C664" s="852"/>
      <c r="D664" s="851" t="s">
        <v>25</v>
      </c>
      <c r="E664" s="855"/>
      <c r="F664" s="853"/>
      <c r="G664" s="854"/>
    </row>
    <row r="665" spans="1:7" ht="15">
      <c r="A665" s="523"/>
      <c r="B665" s="851"/>
      <c r="C665" s="852"/>
      <c r="D665" s="851" t="s">
        <v>26</v>
      </c>
      <c r="E665" s="855"/>
      <c r="F665" s="853"/>
      <c r="G665" s="854"/>
    </row>
    <row r="666" spans="1:7" ht="15">
      <c r="A666" s="523"/>
      <c r="B666" s="851"/>
      <c r="C666" s="852"/>
      <c r="D666" s="851" t="s">
        <v>27</v>
      </c>
      <c r="E666" s="855"/>
      <c r="F666" s="853"/>
      <c r="G666" s="854"/>
    </row>
    <row r="667" spans="1:7" ht="15">
      <c r="A667" s="523"/>
      <c r="B667" s="851"/>
      <c r="C667" s="852"/>
      <c r="D667" s="851" t="s">
        <v>28</v>
      </c>
      <c r="E667" s="855"/>
      <c r="F667" s="853"/>
      <c r="G667" s="854"/>
    </row>
    <row r="668" spans="1:7" ht="15">
      <c r="A668" s="522"/>
      <c r="B668" s="862"/>
      <c r="C668" s="863"/>
      <c r="D668" s="862"/>
      <c r="E668" s="864"/>
      <c r="F668" s="865"/>
      <c r="G668" s="866"/>
    </row>
    <row r="669" spans="1:7" ht="250">
      <c r="A669" s="523" t="s">
        <v>1225</v>
      </c>
      <c r="B669" s="851" t="s">
        <v>1225</v>
      </c>
      <c r="C669" s="852" t="s">
        <v>1226</v>
      </c>
      <c r="D669" s="851"/>
      <c r="E669" s="852" t="s">
        <v>1227</v>
      </c>
      <c r="F669" s="853"/>
      <c r="G669" s="854"/>
    </row>
    <row r="670" spans="1:7" ht="15">
      <c r="A670" s="523"/>
      <c r="B670" s="851"/>
      <c r="C670" s="852"/>
      <c r="D670" s="851" t="s">
        <v>19</v>
      </c>
      <c r="E670" s="855"/>
      <c r="F670" s="853"/>
      <c r="G670" s="854"/>
    </row>
    <row r="671" spans="1:7" ht="15">
      <c r="A671" s="523"/>
      <c r="B671" s="851"/>
      <c r="C671" s="852"/>
      <c r="D671" s="851" t="s">
        <v>20</v>
      </c>
      <c r="E671" s="861" t="s">
        <v>1218</v>
      </c>
      <c r="F671" s="853" t="s">
        <v>918</v>
      </c>
      <c r="G671" s="854"/>
    </row>
    <row r="672" spans="1:7" ht="15">
      <c r="A672" s="523"/>
      <c r="B672" s="851"/>
      <c r="C672" s="852"/>
      <c r="D672" s="851" t="s">
        <v>25</v>
      </c>
      <c r="E672" s="855"/>
      <c r="F672" s="853"/>
      <c r="G672" s="854"/>
    </row>
    <row r="673" spans="1:7" ht="15">
      <c r="A673" s="523"/>
      <c r="B673" s="851"/>
      <c r="C673" s="852"/>
      <c r="D673" s="851" t="s">
        <v>26</v>
      </c>
      <c r="E673" s="855"/>
      <c r="F673" s="853"/>
      <c r="G673" s="854"/>
    </row>
    <row r="674" spans="1:7" ht="15">
      <c r="A674" s="523"/>
      <c r="B674" s="851"/>
      <c r="C674" s="852"/>
      <c r="D674" s="851" t="s">
        <v>27</v>
      </c>
      <c r="E674" s="855"/>
      <c r="F674" s="853"/>
      <c r="G674" s="854"/>
    </row>
    <row r="675" spans="1:7" ht="15">
      <c r="A675" s="523"/>
      <c r="B675" s="851"/>
      <c r="C675" s="852"/>
      <c r="D675" s="851" t="s">
        <v>28</v>
      </c>
      <c r="E675" s="855"/>
      <c r="F675" s="853"/>
      <c r="G675" s="854"/>
    </row>
    <row r="676" spans="1:7" ht="15">
      <c r="A676" s="522"/>
      <c r="B676" s="862"/>
      <c r="C676" s="863"/>
      <c r="D676" s="862"/>
      <c r="E676" s="864"/>
      <c r="F676" s="865"/>
      <c r="G676" s="866"/>
    </row>
    <row r="677" spans="1:7" ht="100">
      <c r="A677" s="523" t="s">
        <v>1228</v>
      </c>
      <c r="B677" s="851" t="s">
        <v>1228</v>
      </c>
      <c r="C677" s="852" t="s">
        <v>1229</v>
      </c>
      <c r="D677" s="851"/>
      <c r="E677" s="852" t="s">
        <v>1230</v>
      </c>
      <c r="F677" s="853"/>
      <c r="G677" s="854"/>
    </row>
    <row r="678" spans="1:7" ht="15">
      <c r="A678" s="523"/>
      <c r="B678" s="851"/>
      <c r="C678" s="852"/>
      <c r="D678" s="851" t="s">
        <v>19</v>
      </c>
      <c r="E678" s="855"/>
      <c r="F678" s="853"/>
      <c r="G678" s="854"/>
    </row>
    <row r="679" spans="1:7" ht="15">
      <c r="A679" s="523"/>
      <c r="B679" s="851"/>
      <c r="C679" s="852"/>
      <c r="D679" s="851" t="s">
        <v>20</v>
      </c>
      <c r="E679" s="861" t="s">
        <v>1231</v>
      </c>
      <c r="F679" s="853" t="s">
        <v>918</v>
      </c>
      <c r="G679" s="854"/>
    </row>
    <row r="680" spans="1:7" ht="15">
      <c r="A680" s="523"/>
      <c r="B680" s="851"/>
      <c r="C680" s="852"/>
      <c r="D680" s="851" t="s">
        <v>25</v>
      </c>
      <c r="E680" s="855"/>
      <c r="F680" s="853"/>
      <c r="G680" s="854"/>
    </row>
    <row r="681" spans="1:7" ht="15">
      <c r="A681" s="523"/>
      <c r="B681" s="851"/>
      <c r="C681" s="852"/>
      <c r="D681" s="851" t="s">
        <v>26</v>
      </c>
      <c r="E681" s="855"/>
      <c r="F681" s="853"/>
      <c r="G681" s="854"/>
    </row>
    <row r="682" spans="1:7" ht="15">
      <c r="A682" s="523"/>
      <c r="B682" s="851"/>
      <c r="C682" s="852"/>
      <c r="D682" s="851" t="s">
        <v>27</v>
      </c>
      <c r="E682" s="855"/>
      <c r="F682" s="853"/>
      <c r="G682" s="854"/>
    </row>
    <row r="683" spans="1:7" ht="15">
      <c r="A683" s="523"/>
      <c r="B683" s="851"/>
      <c r="C683" s="852"/>
      <c r="D683" s="851" t="s">
        <v>28</v>
      </c>
      <c r="E683" s="855"/>
      <c r="F683" s="853"/>
      <c r="G683" s="854"/>
    </row>
    <row r="684" spans="1:7" ht="15">
      <c r="A684" s="522"/>
      <c r="B684" s="862"/>
      <c r="C684" s="863"/>
      <c r="D684" s="862"/>
      <c r="E684" s="864"/>
      <c r="F684" s="865"/>
      <c r="G684" s="866"/>
    </row>
    <row r="685" spans="1:7" ht="15">
      <c r="A685" s="523" t="s">
        <v>1232</v>
      </c>
      <c r="B685" s="851" t="s">
        <v>1232</v>
      </c>
      <c r="C685" s="852" t="s">
        <v>1233</v>
      </c>
      <c r="D685" s="851"/>
      <c r="E685" s="852" t="s">
        <v>1234</v>
      </c>
      <c r="F685" s="853"/>
      <c r="G685" s="854"/>
    </row>
    <row r="686" spans="1:7" ht="15">
      <c r="A686" s="523"/>
      <c r="B686" s="851"/>
      <c r="C686" s="852"/>
      <c r="D686" s="851" t="s">
        <v>19</v>
      </c>
      <c r="E686" s="855"/>
      <c r="F686" s="853"/>
      <c r="G686" s="854"/>
    </row>
    <row r="687" spans="1:7" ht="15">
      <c r="A687" s="523"/>
      <c r="B687" s="851"/>
      <c r="C687" s="852"/>
      <c r="D687" s="851" t="s">
        <v>20</v>
      </c>
      <c r="E687" s="861" t="s">
        <v>1231</v>
      </c>
      <c r="F687" s="853" t="s">
        <v>918</v>
      </c>
      <c r="G687" s="854"/>
    </row>
    <row r="688" spans="1:7" ht="15">
      <c r="A688" s="523"/>
      <c r="B688" s="851"/>
      <c r="C688" s="852"/>
      <c r="D688" s="851" t="s">
        <v>25</v>
      </c>
      <c r="E688" s="855"/>
      <c r="F688" s="853"/>
      <c r="G688" s="854"/>
    </row>
    <row r="689" spans="1:7" ht="15">
      <c r="A689" s="523"/>
      <c r="B689" s="851"/>
      <c r="C689" s="852"/>
      <c r="D689" s="851" t="s">
        <v>26</v>
      </c>
      <c r="E689" s="855"/>
      <c r="F689" s="853"/>
      <c r="G689" s="854"/>
    </row>
    <row r="690" spans="1:7" ht="15">
      <c r="A690" s="523"/>
      <c r="B690" s="851"/>
      <c r="C690" s="852"/>
      <c r="D690" s="851" t="s">
        <v>27</v>
      </c>
      <c r="E690" s="855"/>
      <c r="F690" s="853"/>
      <c r="G690" s="854"/>
    </row>
    <row r="691" spans="1:7" ht="15">
      <c r="A691" s="523"/>
      <c r="B691" s="851"/>
      <c r="C691" s="852"/>
      <c r="D691" s="851" t="s">
        <v>28</v>
      </c>
      <c r="E691" s="855"/>
      <c r="F691" s="853"/>
      <c r="G691" s="854"/>
    </row>
    <row r="692" spans="1:7" ht="15">
      <c r="A692" s="522"/>
      <c r="B692" s="862"/>
      <c r="C692" s="863"/>
      <c r="D692" s="862"/>
      <c r="E692" s="864"/>
      <c r="F692" s="865"/>
      <c r="G692" s="866"/>
    </row>
    <row r="693" spans="1:7" ht="15">
      <c r="A693" s="521">
        <v>2.14</v>
      </c>
      <c r="B693" s="847">
        <v>2.14</v>
      </c>
      <c r="C693" s="844"/>
      <c r="D693" s="847"/>
      <c r="E693" s="844" t="s">
        <v>1235</v>
      </c>
      <c r="F693" s="848"/>
      <c r="G693" s="849"/>
    </row>
    <row r="694" spans="1:7" ht="112.5">
      <c r="A694" s="523" t="s">
        <v>1236</v>
      </c>
      <c r="B694" s="851" t="s">
        <v>1236</v>
      </c>
      <c r="C694" s="852" t="s">
        <v>1237</v>
      </c>
      <c r="D694" s="851"/>
      <c r="E694" s="852" t="s">
        <v>1238</v>
      </c>
      <c r="F694" s="853"/>
      <c r="G694" s="854"/>
    </row>
    <row r="695" spans="1:7" ht="15">
      <c r="A695" s="523"/>
      <c r="B695" s="851"/>
      <c r="C695" s="852"/>
      <c r="D695" s="851" t="s">
        <v>19</v>
      </c>
      <c r="E695" s="855"/>
      <c r="F695" s="853"/>
      <c r="G695" s="854"/>
    </row>
    <row r="696" spans="1:7" ht="37.5">
      <c r="A696" s="523"/>
      <c r="B696" s="851"/>
      <c r="C696" s="852"/>
      <c r="D696" s="851" t="s">
        <v>20</v>
      </c>
      <c r="E696" s="861" t="s">
        <v>1239</v>
      </c>
      <c r="F696" s="853" t="s">
        <v>918</v>
      </c>
      <c r="G696" s="854"/>
    </row>
    <row r="697" spans="1:7" ht="15">
      <c r="A697" s="523"/>
      <c r="B697" s="851"/>
      <c r="C697" s="852"/>
      <c r="D697" s="851" t="s">
        <v>25</v>
      </c>
      <c r="E697" s="855"/>
      <c r="F697" s="853"/>
      <c r="G697" s="854"/>
    </row>
    <row r="698" spans="1:7" ht="15">
      <c r="A698" s="523"/>
      <c r="B698" s="851"/>
      <c r="C698" s="852"/>
      <c r="D698" s="851" t="s">
        <v>26</v>
      </c>
      <c r="E698" s="855"/>
      <c r="F698" s="853"/>
      <c r="G698" s="854"/>
    </row>
    <row r="699" spans="1:7" ht="15">
      <c r="A699" s="523"/>
      <c r="B699" s="851"/>
      <c r="C699" s="852"/>
      <c r="D699" s="851" t="s">
        <v>27</v>
      </c>
      <c r="E699" s="855"/>
      <c r="F699" s="853"/>
      <c r="G699" s="854"/>
    </row>
    <row r="700" spans="1:7" ht="15">
      <c r="A700" s="523"/>
      <c r="B700" s="851"/>
      <c r="C700" s="852"/>
      <c r="D700" s="851" t="s">
        <v>28</v>
      </c>
      <c r="E700" s="855"/>
      <c r="F700" s="853"/>
      <c r="G700" s="854"/>
    </row>
    <row r="701" spans="1:7" ht="15">
      <c r="A701" s="522"/>
      <c r="B701" s="862"/>
      <c r="C701" s="863"/>
      <c r="D701" s="862"/>
      <c r="E701" s="864"/>
      <c r="F701" s="865"/>
      <c r="G701" s="866"/>
    </row>
    <row r="702" spans="1:7" ht="15">
      <c r="A702" s="521">
        <v>2.15</v>
      </c>
      <c r="B702" s="847">
        <v>2.15</v>
      </c>
      <c r="C702" s="844"/>
      <c r="D702" s="847"/>
      <c r="E702" s="844" t="s">
        <v>1240</v>
      </c>
      <c r="F702" s="848"/>
      <c r="G702" s="849"/>
    </row>
    <row r="703" spans="1:7" ht="100">
      <c r="A703" s="523" t="s">
        <v>1241</v>
      </c>
      <c r="B703" s="851" t="s">
        <v>1241</v>
      </c>
      <c r="C703" s="852" t="s">
        <v>1242</v>
      </c>
      <c r="D703" s="851"/>
      <c r="E703" s="852" t="s">
        <v>1243</v>
      </c>
      <c r="F703" s="853"/>
      <c r="G703" s="854"/>
    </row>
    <row r="704" spans="1:7" ht="15">
      <c r="A704" s="523"/>
      <c r="B704" s="851"/>
      <c r="C704" s="852"/>
      <c r="D704" s="851" t="s">
        <v>19</v>
      </c>
      <c r="E704" s="855"/>
      <c r="F704" s="853"/>
      <c r="G704" s="854"/>
    </row>
    <row r="705" spans="1:7" ht="75">
      <c r="A705" s="523"/>
      <c r="B705" s="851"/>
      <c r="C705" s="852"/>
      <c r="D705" s="851" t="s">
        <v>20</v>
      </c>
      <c r="E705" s="886" t="s">
        <v>1244</v>
      </c>
      <c r="F705" s="853" t="s">
        <v>918</v>
      </c>
      <c r="G705" s="854" t="s">
        <v>1245</v>
      </c>
    </row>
    <row r="706" spans="1:7" ht="15">
      <c r="A706" s="523"/>
      <c r="B706" s="851"/>
      <c r="C706" s="852"/>
      <c r="D706" s="851" t="s">
        <v>25</v>
      </c>
      <c r="E706" s="855"/>
      <c r="F706" s="853"/>
      <c r="G706" s="854"/>
    </row>
    <row r="707" spans="1:7" ht="15">
      <c r="A707" s="523"/>
      <c r="B707" s="851"/>
      <c r="C707" s="852"/>
      <c r="D707" s="851" t="s">
        <v>26</v>
      </c>
      <c r="E707" s="855"/>
      <c r="F707" s="853"/>
      <c r="G707" s="854"/>
    </row>
    <row r="708" spans="1:7" ht="15">
      <c r="A708" s="523"/>
      <c r="B708" s="851"/>
      <c r="C708" s="852"/>
      <c r="D708" s="851" t="s">
        <v>27</v>
      </c>
      <c r="E708" s="855"/>
      <c r="F708" s="853"/>
      <c r="G708" s="854"/>
    </row>
    <row r="709" spans="1:7" ht="15">
      <c r="A709" s="523"/>
      <c r="B709" s="851"/>
      <c r="C709" s="852"/>
      <c r="D709" s="851" t="s">
        <v>28</v>
      </c>
      <c r="E709" s="855"/>
      <c r="F709" s="853"/>
      <c r="G709" s="854"/>
    </row>
    <row r="710" spans="1:7" ht="15">
      <c r="A710" s="522"/>
      <c r="B710" s="862"/>
      <c r="C710" s="863"/>
      <c r="D710" s="862"/>
      <c r="E710" s="864"/>
      <c r="F710" s="865"/>
      <c r="G710" s="866"/>
    </row>
    <row r="711" spans="1:7" ht="112.5">
      <c r="A711" s="523" t="s">
        <v>1246</v>
      </c>
      <c r="B711" s="851" t="s">
        <v>1246</v>
      </c>
      <c r="C711" s="852" t="s">
        <v>1247</v>
      </c>
      <c r="D711" s="851"/>
      <c r="E711" s="852" t="s">
        <v>1248</v>
      </c>
      <c r="F711" s="853"/>
      <c r="G711" s="854"/>
    </row>
    <row r="712" spans="1:7" ht="15">
      <c r="A712" s="523"/>
      <c r="B712" s="851"/>
      <c r="C712" s="852"/>
      <c r="D712" s="851" t="s">
        <v>19</v>
      </c>
      <c r="E712" s="855"/>
      <c r="F712" s="853"/>
      <c r="G712" s="854"/>
    </row>
    <row r="713" spans="1:7" ht="25">
      <c r="A713" s="523"/>
      <c r="B713" s="851"/>
      <c r="C713" s="852"/>
      <c r="D713" s="851" t="s">
        <v>20</v>
      </c>
      <c r="E713" s="855" t="s">
        <v>1249</v>
      </c>
      <c r="F713" s="853" t="s">
        <v>918</v>
      </c>
      <c r="G713" s="854"/>
    </row>
    <row r="714" spans="1:7" ht="15">
      <c r="A714" s="523"/>
      <c r="B714" s="851"/>
      <c r="C714" s="852"/>
      <c r="D714" s="851" t="s">
        <v>25</v>
      </c>
      <c r="E714" s="855"/>
      <c r="F714" s="853"/>
      <c r="G714" s="854"/>
    </row>
    <row r="715" spans="1:7" ht="15">
      <c r="A715" s="523"/>
      <c r="B715" s="851"/>
      <c r="C715" s="852"/>
      <c r="D715" s="851" t="s">
        <v>26</v>
      </c>
      <c r="E715" s="855"/>
      <c r="F715" s="853"/>
      <c r="G715" s="854"/>
    </row>
    <row r="716" spans="1:7" ht="15">
      <c r="A716" s="523"/>
      <c r="B716" s="851"/>
      <c r="C716" s="852"/>
      <c r="D716" s="851" t="s">
        <v>27</v>
      </c>
      <c r="E716" s="855"/>
      <c r="F716" s="853"/>
      <c r="G716" s="854"/>
    </row>
    <row r="717" spans="1:7" ht="15">
      <c r="A717" s="523"/>
      <c r="B717" s="851"/>
      <c r="C717" s="852"/>
      <c r="D717" s="851" t="s">
        <v>28</v>
      </c>
      <c r="E717" s="855"/>
      <c r="F717" s="853"/>
      <c r="G717" s="854"/>
    </row>
    <row r="718" spans="1:7" ht="15">
      <c r="A718" s="522"/>
      <c r="B718" s="862"/>
      <c r="C718" s="863"/>
      <c r="D718" s="862"/>
      <c r="E718" s="864"/>
      <c r="F718" s="865"/>
      <c r="G718" s="866"/>
    </row>
    <row r="719" spans="1:7" ht="409.5">
      <c r="A719" s="523" t="s">
        <v>1250</v>
      </c>
      <c r="B719" s="851" t="s">
        <v>1250</v>
      </c>
      <c r="C719" s="852" t="s">
        <v>1251</v>
      </c>
      <c r="D719" s="851"/>
      <c r="E719" s="852" t="s">
        <v>1252</v>
      </c>
      <c r="F719" s="853"/>
      <c r="G719" s="854"/>
    </row>
    <row r="720" spans="1:7" ht="15">
      <c r="A720" s="523"/>
      <c r="B720" s="851"/>
      <c r="C720" s="852"/>
      <c r="D720" s="851" t="s">
        <v>19</v>
      </c>
      <c r="E720" s="855"/>
      <c r="F720" s="853"/>
      <c r="G720" s="854"/>
    </row>
    <row r="721" spans="1:7" ht="37.5">
      <c r="A721" s="523"/>
      <c r="B721" s="851"/>
      <c r="C721" s="852"/>
      <c r="D721" s="851" t="s">
        <v>20</v>
      </c>
      <c r="E721" s="861" t="s">
        <v>1253</v>
      </c>
      <c r="F721" s="853" t="s">
        <v>918</v>
      </c>
      <c r="G721" s="854"/>
    </row>
    <row r="722" spans="1:7" ht="15">
      <c r="A722" s="523"/>
      <c r="B722" s="851"/>
      <c r="C722" s="852"/>
      <c r="D722" s="851" t="s">
        <v>25</v>
      </c>
      <c r="E722" s="855"/>
      <c r="F722" s="853"/>
      <c r="G722" s="854"/>
    </row>
    <row r="723" spans="1:7" ht="15">
      <c r="A723" s="523"/>
      <c r="B723" s="851"/>
      <c r="C723" s="852"/>
      <c r="D723" s="851" t="s">
        <v>26</v>
      </c>
      <c r="E723" s="855"/>
      <c r="F723" s="853"/>
      <c r="G723" s="854"/>
    </row>
    <row r="724" spans="1:7" ht="15">
      <c r="A724" s="523"/>
      <c r="B724" s="851"/>
      <c r="C724" s="852"/>
      <c r="D724" s="851" t="s">
        <v>27</v>
      </c>
      <c r="E724" s="855"/>
      <c r="F724" s="853"/>
      <c r="G724" s="854"/>
    </row>
    <row r="725" spans="1:7" ht="15">
      <c r="A725" s="523"/>
      <c r="B725" s="851"/>
      <c r="C725" s="852"/>
      <c r="D725" s="851" t="s">
        <v>28</v>
      </c>
      <c r="E725" s="855"/>
      <c r="F725" s="853"/>
      <c r="G725" s="854"/>
    </row>
    <row r="726" spans="1:7" ht="15">
      <c r="A726" s="522"/>
      <c r="B726" s="862"/>
      <c r="C726" s="863"/>
      <c r="D726" s="862"/>
      <c r="E726" s="864"/>
      <c r="F726" s="865"/>
      <c r="G726" s="866"/>
    </row>
    <row r="727" spans="1:7" ht="87.5">
      <c r="A727" s="523" t="s">
        <v>1254</v>
      </c>
      <c r="B727" s="851" t="s">
        <v>1254</v>
      </c>
      <c r="C727" s="852" t="s">
        <v>887</v>
      </c>
      <c r="D727" s="851"/>
      <c r="E727" s="852" t="s">
        <v>1255</v>
      </c>
      <c r="F727" s="853"/>
      <c r="G727" s="854"/>
    </row>
    <row r="728" spans="1:7" ht="15">
      <c r="A728" s="523"/>
      <c r="B728" s="851"/>
      <c r="C728" s="852"/>
      <c r="D728" s="851" t="s">
        <v>19</v>
      </c>
      <c r="E728" s="855"/>
      <c r="F728" s="853"/>
      <c r="G728" s="854"/>
    </row>
    <row r="729" spans="1:7" ht="25">
      <c r="A729" s="523"/>
      <c r="B729" s="851"/>
      <c r="C729" s="852"/>
      <c r="D729" s="851" t="s">
        <v>20</v>
      </c>
      <c r="E729" s="861" t="s">
        <v>1256</v>
      </c>
      <c r="F729" s="853" t="s">
        <v>918</v>
      </c>
      <c r="G729" s="854"/>
    </row>
    <row r="730" spans="1:7" ht="15">
      <c r="A730" s="523"/>
      <c r="B730" s="851"/>
      <c r="C730" s="852"/>
      <c r="D730" s="851" t="s">
        <v>25</v>
      </c>
      <c r="E730" s="855"/>
      <c r="F730" s="853"/>
      <c r="G730" s="854"/>
    </row>
    <row r="731" spans="1:7" ht="15">
      <c r="A731" s="523"/>
      <c r="B731" s="851"/>
      <c r="C731" s="852"/>
      <c r="D731" s="851" t="s">
        <v>26</v>
      </c>
      <c r="E731" s="855"/>
      <c r="F731" s="853"/>
      <c r="G731" s="854"/>
    </row>
    <row r="732" spans="1:7" ht="15">
      <c r="A732" s="523"/>
      <c r="B732" s="851"/>
      <c r="C732" s="852"/>
      <c r="D732" s="851" t="s">
        <v>27</v>
      </c>
      <c r="E732" s="855"/>
      <c r="F732" s="853"/>
      <c r="G732" s="854"/>
    </row>
    <row r="733" spans="1:7" ht="15">
      <c r="A733" s="523"/>
      <c r="B733" s="851"/>
      <c r="C733" s="852"/>
      <c r="D733" s="851" t="s">
        <v>28</v>
      </c>
      <c r="E733" s="855"/>
      <c r="F733" s="853"/>
      <c r="G733" s="854"/>
    </row>
    <row r="734" spans="1:7" ht="15">
      <c r="A734" s="522"/>
      <c r="B734" s="862"/>
      <c r="C734" s="863"/>
      <c r="D734" s="862"/>
      <c r="E734" s="864"/>
      <c r="F734" s="865"/>
      <c r="G734" s="866"/>
    </row>
    <row r="735" spans="1:7" ht="137.5">
      <c r="A735" s="523" t="s">
        <v>1257</v>
      </c>
      <c r="B735" s="851" t="s">
        <v>1257</v>
      </c>
      <c r="C735" s="852" t="s">
        <v>1258</v>
      </c>
      <c r="D735" s="851"/>
      <c r="E735" s="852" t="s">
        <v>1259</v>
      </c>
      <c r="F735" s="853"/>
      <c r="G735" s="854"/>
    </row>
    <row r="736" spans="1:7" ht="15">
      <c r="A736" s="523"/>
      <c r="B736" s="851"/>
      <c r="C736" s="852"/>
      <c r="D736" s="851" t="s">
        <v>19</v>
      </c>
      <c r="E736" s="855"/>
      <c r="F736" s="853"/>
      <c r="G736" s="854"/>
    </row>
    <row r="737" spans="1:7" ht="50">
      <c r="A737" s="523"/>
      <c r="B737" s="851"/>
      <c r="C737" s="852"/>
      <c r="D737" s="851" t="s">
        <v>20</v>
      </c>
      <c r="E737" s="861" t="s">
        <v>1260</v>
      </c>
      <c r="F737" s="853" t="s">
        <v>918</v>
      </c>
      <c r="G737" s="854"/>
    </row>
    <row r="738" spans="1:7" ht="15">
      <c r="A738" s="523"/>
      <c r="B738" s="851"/>
      <c r="C738" s="852"/>
      <c r="D738" s="851" t="s">
        <v>25</v>
      </c>
      <c r="E738" s="855"/>
      <c r="F738" s="853"/>
      <c r="G738" s="854"/>
    </row>
    <row r="739" spans="1:7" ht="15">
      <c r="A739" s="523"/>
      <c r="B739" s="851"/>
      <c r="C739" s="852"/>
      <c r="D739" s="851" t="s">
        <v>26</v>
      </c>
      <c r="E739" s="855"/>
      <c r="F739" s="853"/>
      <c r="G739" s="854"/>
    </row>
    <row r="740" spans="1:7" ht="15">
      <c r="A740" s="523"/>
      <c r="B740" s="851"/>
      <c r="C740" s="852"/>
      <c r="D740" s="851" t="s">
        <v>27</v>
      </c>
      <c r="E740" s="855"/>
      <c r="F740" s="853"/>
      <c r="G740" s="854"/>
    </row>
    <row r="741" spans="1:7" ht="15">
      <c r="A741" s="523"/>
      <c r="B741" s="851"/>
      <c r="C741" s="852"/>
      <c r="D741" s="851" t="s">
        <v>28</v>
      </c>
      <c r="E741" s="855"/>
      <c r="F741" s="853"/>
      <c r="G741" s="854"/>
    </row>
    <row r="742" spans="1:7" ht="15">
      <c r="A742" s="522"/>
      <c r="B742" s="862"/>
      <c r="C742" s="863"/>
      <c r="D742" s="862"/>
      <c r="E742" s="870"/>
      <c r="F742" s="865"/>
      <c r="G742" s="866"/>
    </row>
    <row r="743" spans="1:7" ht="50">
      <c r="A743" s="523" t="s">
        <v>1261</v>
      </c>
      <c r="B743" s="851" t="s">
        <v>1261</v>
      </c>
      <c r="C743" s="852" t="s">
        <v>1262</v>
      </c>
      <c r="D743" s="851"/>
      <c r="E743" s="852" t="s">
        <v>1263</v>
      </c>
      <c r="F743" s="853"/>
      <c r="G743" s="854"/>
    </row>
    <row r="744" spans="1:7" ht="15">
      <c r="A744" s="523"/>
      <c r="B744" s="851"/>
      <c r="C744" s="852"/>
      <c r="D744" s="851" t="s">
        <v>19</v>
      </c>
      <c r="E744" s="855"/>
      <c r="F744" s="853"/>
      <c r="G744" s="854"/>
    </row>
    <row r="745" spans="1:7" ht="15">
      <c r="A745" s="523"/>
      <c r="B745" s="851"/>
      <c r="C745" s="852"/>
      <c r="D745" s="851" t="s">
        <v>20</v>
      </c>
      <c r="E745" s="861" t="s">
        <v>1264</v>
      </c>
      <c r="F745" s="853" t="s">
        <v>918</v>
      </c>
      <c r="G745" s="854"/>
    </row>
    <row r="746" spans="1:7" ht="15">
      <c r="A746" s="523"/>
      <c r="B746" s="851"/>
      <c r="C746" s="852"/>
      <c r="D746" s="851" t="s">
        <v>25</v>
      </c>
      <c r="E746" s="855"/>
      <c r="F746" s="853"/>
      <c r="G746" s="854"/>
    </row>
    <row r="747" spans="1:7" ht="15">
      <c r="A747" s="523"/>
      <c r="B747" s="851"/>
      <c r="C747" s="852"/>
      <c r="D747" s="851" t="s">
        <v>26</v>
      </c>
      <c r="E747" s="855"/>
      <c r="F747" s="853"/>
      <c r="G747" s="854"/>
    </row>
    <row r="748" spans="1:7" ht="15">
      <c r="A748" s="523"/>
      <c r="B748" s="851"/>
      <c r="C748" s="852"/>
      <c r="D748" s="851" t="s">
        <v>27</v>
      </c>
      <c r="E748" s="855"/>
      <c r="F748" s="853"/>
      <c r="G748" s="854"/>
    </row>
    <row r="749" spans="1:7" ht="15">
      <c r="A749" s="523"/>
      <c r="B749" s="851"/>
      <c r="C749" s="852"/>
      <c r="D749" s="851" t="s">
        <v>28</v>
      </c>
      <c r="E749" s="855"/>
      <c r="F749" s="853"/>
      <c r="G749" s="854"/>
    </row>
    <row r="750" spans="1:7">
      <c r="A750" s="522"/>
      <c r="B750" s="845"/>
      <c r="C750" s="845"/>
      <c r="D750" s="845"/>
      <c r="E750" s="879"/>
      <c r="F750" s="845"/>
      <c r="G750" s="845"/>
    </row>
    <row r="751" spans="1:7" ht="15">
      <c r="A751" s="521">
        <v>3</v>
      </c>
      <c r="B751" s="847">
        <v>3</v>
      </c>
      <c r="C751" s="844"/>
      <c r="D751" s="847"/>
      <c r="E751" s="844" t="s">
        <v>1265</v>
      </c>
      <c r="F751" s="848"/>
      <c r="G751" s="849"/>
    </row>
    <row r="752" spans="1:7" ht="15">
      <c r="A752" s="521">
        <v>3.1</v>
      </c>
      <c r="B752" s="847">
        <v>3.1</v>
      </c>
      <c r="C752" s="844"/>
      <c r="D752" s="847"/>
      <c r="E752" s="844" t="s">
        <v>1266</v>
      </c>
      <c r="F752" s="848"/>
      <c r="G752" s="849"/>
    </row>
    <row r="753" spans="1:13" ht="75">
      <c r="A753" s="523" t="s">
        <v>1267</v>
      </c>
      <c r="B753" s="851" t="s">
        <v>1267</v>
      </c>
      <c r="C753" s="852" t="s">
        <v>1268</v>
      </c>
      <c r="D753" s="851"/>
      <c r="E753" s="852" t="s">
        <v>1269</v>
      </c>
      <c r="F753" s="853"/>
      <c r="G753" s="854"/>
    </row>
    <row r="754" spans="1:13" ht="15">
      <c r="A754" s="523"/>
      <c r="B754" s="851"/>
      <c r="C754" s="852"/>
      <c r="D754" s="851" t="s">
        <v>19</v>
      </c>
      <c r="E754" s="855"/>
      <c r="F754" s="853"/>
      <c r="G754" s="854"/>
    </row>
    <row r="755" spans="1:13" ht="100">
      <c r="A755" s="523"/>
      <c r="B755" s="851"/>
      <c r="C755" s="852"/>
      <c r="D755" s="851" t="s">
        <v>20</v>
      </c>
      <c r="E755" s="861" t="s">
        <v>1270</v>
      </c>
      <c r="F755" s="853" t="s">
        <v>918</v>
      </c>
      <c r="G755" s="854"/>
    </row>
    <row r="756" spans="1:13" ht="15">
      <c r="A756" s="523"/>
      <c r="B756" s="851"/>
      <c r="C756" s="852"/>
      <c r="D756" s="851" t="s">
        <v>25</v>
      </c>
      <c r="E756" s="855"/>
      <c r="F756" s="853"/>
      <c r="G756" s="854"/>
    </row>
    <row r="757" spans="1:13" ht="15">
      <c r="A757" s="523"/>
      <c r="B757" s="851"/>
      <c r="C757" s="852"/>
      <c r="D757" s="851" t="s">
        <v>26</v>
      </c>
      <c r="E757" s="855"/>
      <c r="F757" s="853"/>
      <c r="G757" s="854"/>
    </row>
    <row r="758" spans="1:13" ht="15">
      <c r="A758" s="523"/>
      <c r="B758" s="851"/>
      <c r="C758" s="852"/>
      <c r="D758" s="851" t="s">
        <v>27</v>
      </c>
      <c r="E758" s="855"/>
      <c r="F758" s="853"/>
      <c r="G758" s="854"/>
    </row>
    <row r="759" spans="1:13" ht="15">
      <c r="A759" s="523"/>
      <c r="B759" s="851"/>
      <c r="C759" s="852"/>
      <c r="D759" s="851" t="s">
        <v>28</v>
      </c>
      <c r="E759" s="855"/>
      <c r="F759" s="853"/>
      <c r="G759" s="854"/>
    </row>
    <row r="760" spans="1:13" ht="15">
      <c r="A760" s="522"/>
      <c r="B760" s="862"/>
      <c r="C760" s="863"/>
      <c r="D760" s="862"/>
      <c r="E760" s="864"/>
      <c r="F760" s="865"/>
      <c r="G760" s="866"/>
    </row>
    <row r="761" spans="1:13" ht="409.5">
      <c r="A761" s="523" t="s">
        <v>1271</v>
      </c>
      <c r="B761" s="851" t="s">
        <v>1271</v>
      </c>
      <c r="C761" s="852" t="s">
        <v>1272</v>
      </c>
      <c r="D761" s="851"/>
      <c r="E761" s="852" t="s">
        <v>1273</v>
      </c>
      <c r="F761" s="853"/>
      <c r="G761" s="854"/>
    </row>
    <row r="762" spans="1:13" ht="15">
      <c r="A762" s="523"/>
      <c r="B762" s="851"/>
      <c r="C762" s="852"/>
      <c r="D762" s="851" t="s">
        <v>19</v>
      </c>
      <c r="E762" s="855"/>
      <c r="F762" s="853"/>
      <c r="G762" s="854"/>
    </row>
    <row r="763" spans="1:13" ht="37.5">
      <c r="A763" s="523"/>
      <c r="B763" s="851"/>
      <c r="C763" s="852"/>
      <c r="D763" s="851" t="s">
        <v>20</v>
      </c>
      <c r="E763" s="861" t="s">
        <v>1274</v>
      </c>
      <c r="F763" s="853" t="s">
        <v>918</v>
      </c>
      <c r="G763" s="854"/>
    </row>
    <row r="764" spans="1:13" ht="15">
      <c r="A764" s="523"/>
      <c r="B764" s="851"/>
      <c r="C764" s="852"/>
      <c r="D764" s="851" t="s">
        <v>25</v>
      </c>
      <c r="E764" s="855"/>
      <c r="F764" s="853"/>
      <c r="G764" s="854"/>
    </row>
    <row r="765" spans="1:13" ht="15">
      <c r="A765" s="523"/>
      <c r="B765" s="851"/>
      <c r="C765" s="852"/>
      <c r="D765" s="851" t="s">
        <v>26</v>
      </c>
      <c r="E765" s="855"/>
      <c r="F765" s="853"/>
      <c r="G765" s="854"/>
      <c r="H765" s="526"/>
      <c r="I765" s="526"/>
      <c r="J765" s="526"/>
      <c r="K765" s="526"/>
      <c r="L765" s="526"/>
      <c r="M765" s="526"/>
    </row>
    <row r="766" spans="1:13" ht="15">
      <c r="A766" s="523"/>
      <c r="B766" s="851"/>
      <c r="C766" s="852"/>
      <c r="D766" s="851" t="s">
        <v>27</v>
      </c>
      <c r="E766" s="855"/>
      <c r="F766" s="853"/>
      <c r="G766" s="854"/>
      <c r="H766" s="526"/>
      <c r="I766" s="526"/>
      <c r="J766" s="526"/>
      <c r="K766" s="526"/>
      <c r="L766" s="526"/>
      <c r="M766" s="526"/>
    </row>
    <row r="767" spans="1:13" ht="15">
      <c r="A767" s="523"/>
      <c r="B767" s="851"/>
      <c r="C767" s="852"/>
      <c r="D767" s="851" t="s">
        <v>28</v>
      </c>
      <c r="E767" s="855"/>
      <c r="F767" s="853"/>
      <c r="G767" s="854"/>
      <c r="H767" s="526"/>
      <c r="I767" s="526"/>
      <c r="J767" s="526"/>
      <c r="K767" s="526"/>
      <c r="L767" s="526"/>
      <c r="M767" s="526"/>
    </row>
    <row r="768" spans="1:13" ht="15">
      <c r="A768" s="522"/>
      <c r="B768" s="862"/>
      <c r="C768" s="863"/>
      <c r="D768" s="862"/>
      <c r="E768" s="864"/>
      <c r="F768" s="865"/>
      <c r="G768" s="866"/>
      <c r="H768" s="526"/>
      <c r="I768" s="526"/>
      <c r="J768" s="526"/>
      <c r="K768" s="526"/>
      <c r="L768" s="526"/>
      <c r="M768" s="526"/>
    </row>
    <row r="769" spans="1:13" ht="125">
      <c r="A769" s="523" t="s">
        <v>1275</v>
      </c>
      <c r="B769" s="851" t="s">
        <v>1275</v>
      </c>
      <c r="C769" s="852" t="s">
        <v>1276</v>
      </c>
      <c r="D769" s="851"/>
      <c r="E769" s="852" t="s">
        <v>1277</v>
      </c>
      <c r="F769" s="853"/>
      <c r="G769" s="854"/>
      <c r="H769" s="526"/>
      <c r="I769" s="526"/>
      <c r="J769" s="526"/>
      <c r="K769" s="526"/>
      <c r="L769" s="526"/>
      <c r="M769" s="526"/>
    </row>
    <row r="770" spans="1:13" ht="15">
      <c r="A770" s="523"/>
      <c r="B770" s="851"/>
      <c r="C770" s="852"/>
      <c r="D770" s="851" t="s">
        <v>19</v>
      </c>
      <c r="E770" s="855"/>
      <c r="F770" s="853"/>
      <c r="G770" s="854"/>
      <c r="H770" s="526"/>
      <c r="I770" s="526"/>
      <c r="J770" s="526"/>
      <c r="K770" s="526"/>
      <c r="L770" s="526"/>
      <c r="M770" s="526"/>
    </row>
    <row r="771" spans="1:13" ht="100">
      <c r="A771" s="523"/>
      <c r="B771" s="851"/>
      <c r="C771" s="852"/>
      <c r="D771" s="851" t="s">
        <v>20</v>
      </c>
      <c r="E771" s="861" t="s">
        <v>1278</v>
      </c>
      <c r="F771" s="853" t="s">
        <v>918</v>
      </c>
      <c r="G771" s="854"/>
      <c r="H771" s="526"/>
      <c r="I771" s="526"/>
      <c r="J771" s="526"/>
      <c r="K771" s="526"/>
      <c r="L771" s="526"/>
      <c r="M771" s="526"/>
    </row>
    <row r="772" spans="1:13" ht="15">
      <c r="A772" s="523"/>
      <c r="B772" s="851"/>
      <c r="C772" s="852"/>
      <c r="D772" s="851" t="s">
        <v>25</v>
      </c>
      <c r="E772" s="855"/>
      <c r="F772" s="853"/>
      <c r="G772" s="854"/>
      <c r="H772" s="527"/>
      <c r="I772" s="528"/>
      <c r="J772" s="528"/>
      <c r="K772" s="529"/>
      <c r="L772" s="530"/>
      <c r="M772" s="531"/>
    </row>
    <row r="773" spans="1:13" ht="15">
      <c r="A773" s="523"/>
      <c r="B773" s="851"/>
      <c r="C773" s="852"/>
      <c r="D773" s="851" t="s">
        <v>26</v>
      </c>
      <c r="E773" s="855"/>
      <c r="F773" s="853"/>
      <c r="G773" s="854"/>
      <c r="H773" s="526"/>
      <c r="I773" s="526"/>
      <c r="J773" s="526"/>
      <c r="K773" s="526"/>
      <c r="L773" s="526"/>
      <c r="M773" s="526"/>
    </row>
    <row r="774" spans="1:13" ht="15">
      <c r="A774" s="523"/>
      <c r="B774" s="851"/>
      <c r="C774" s="852"/>
      <c r="D774" s="851" t="s">
        <v>27</v>
      </c>
      <c r="E774" s="855"/>
      <c r="F774" s="853"/>
      <c r="G774" s="854"/>
      <c r="H774" s="526"/>
      <c r="I774" s="526"/>
      <c r="J774" s="526"/>
      <c r="K774" s="526"/>
      <c r="L774" s="526"/>
      <c r="M774" s="526"/>
    </row>
    <row r="775" spans="1:13" ht="15">
      <c r="A775" s="523"/>
      <c r="B775" s="851"/>
      <c r="C775" s="852"/>
      <c r="D775" s="851" t="s">
        <v>28</v>
      </c>
      <c r="E775" s="855"/>
      <c r="F775" s="853"/>
      <c r="G775" s="854"/>
      <c r="H775" s="526"/>
      <c r="I775" s="526"/>
      <c r="J775" s="526"/>
      <c r="K775" s="526"/>
      <c r="L775" s="526"/>
      <c r="M775" s="526"/>
    </row>
    <row r="776" spans="1:13" ht="15">
      <c r="A776" s="522"/>
      <c r="B776" s="862"/>
      <c r="C776" s="863"/>
      <c r="D776" s="862"/>
      <c r="E776" s="864"/>
      <c r="F776" s="865"/>
      <c r="G776" s="866"/>
      <c r="H776" s="526"/>
      <c r="I776" s="526"/>
      <c r="J776" s="526"/>
      <c r="K776" s="526"/>
      <c r="L776" s="526"/>
      <c r="M776" s="526"/>
    </row>
    <row r="777" spans="1:13" ht="175">
      <c r="A777" s="523" t="s">
        <v>1279</v>
      </c>
      <c r="B777" s="851" t="s">
        <v>1279</v>
      </c>
      <c r="C777" s="852" t="s">
        <v>1280</v>
      </c>
      <c r="D777" s="851"/>
      <c r="E777" s="852" t="s">
        <v>1281</v>
      </c>
      <c r="F777" s="853"/>
      <c r="G777" s="854"/>
      <c r="H777" s="526"/>
      <c r="I777" s="526"/>
      <c r="J777" s="526"/>
      <c r="K777" s="526"/>
      <c r="L777" s="526"/>
      <c r="M777" s="526"/>
    </row>
    <row r="778" spans="1:13" ht="15">
      <c r="A778" s="523"/>
      <c r="B778" s="851"/>
      <c r="C778" s="852"/>
      <c r="D778" s="851" t="s">
        <v>19</v>
      </c>
      <c r="E778" s="855"/>
      <c r="F778" s="853"/>
      <c r="G778" s="854"/>
      <c r="H778" s="526"/>
      <c r="I778" s="526"/>
      <c r="J778" s="526"/>
      <c r="K778" s="526"/>
      <c r="L778" s="526"/>
      <c r="M778" s="526"/>
    </row>
    <row r="779" spans="1:13" ht="50">
      <c r="A779" s="523"/>
      <c r="B779" s="851"/>
      <c r="C779" s="852"/>
      <c r="D779" s="851" t="s">
        <v>20</v>
      </c>
      <c r="E779" s="861" t="s">
        <v>1282</v>
      </c>
      <c r="F779" s="853" t="s">
        <v>918</v>
      </c>
      <c r="G779" s="854"/>
      <c r="H779" s="526"/>
      <c r="I779" s="526"/>
      <c r="J779" s="526"/>
      <c r="K779" s="526"/>
      <c r="L779" s="526"/>
      <c r="M779" s="526"/>
    </row>
    <row r="780" spans="1:13" ht="15">
      <c r="A780" s="523"/>
      <c r="B780" s="851"/>
      <c r="C780" s="852"/>
      <c r="D780" s="851" t="s">
        <v>25</v>
      </c>
      <c r="E780" s="855"/>
      <c r="F780" s="853"/>
      <c r="G780" s="854"/>
      <c r="H780" s="526"/>
      <c r="I780" s="526"/>
      <c r="J780" s="526"/>
      <c r="K780" s="526"/>
      <c r="L780" s="526"/>
      <c r="M780" s="526"/>
    </row>
    <row r="781" spans="1:13" ht="15">
      <c r="A781" s="523"/>
      <c r="B781" s="851"/>
      <c r="C781" s="852"/>
      <c r="D781" s="851" t="s">
        <v>26</v>
      </c>
      <c r="E781" s="855"/>
      <c r="F781" s="853"/>
      <c r="G781" s="854"/>
    </row>
    <row r="782" spans="1:13" ht="15">
      <c r="A782" s="523"/>
      <c r="B782" s="851"/>
      <c r="C782" s="852"/>
      <c r="D782" s="851" t="s">
        <v>27</v>
      </c>
      <c r="E782" s="855"/>
      <c r="F782" s="853"/>
      <c r="G782" s="854"/>
    </row>
    <row r="783" spans="1:13" ht="15">
      <c r="A783" s="523"/>
      <c r="B783" s="851"/>
      <c r="C783" s="852"/>
      <c r="D783" s="851" t="s">
        <v>28</v>
      </c>
      <c r="E783" s="855"/>
      <c r="F783" s="853"/>
      <c r="G783" s="854"/>
    </row>
    <row r="784" spans="1:13" ht="15">
      <c r="A784" s="522"/>
      <c r="B784" s="862"/>
      <c r="C784" s="863"/>
      <c r="D784" s="862"/>
      <c r="E784" s="864"/>
      <c r="F784" s="865"/>
      <c r="G784" s="866"/>
    </row>
    <row r="785" spans="1:7" ht="15">
      <c r="A785" s="521">
        <v>3.2</v>
      </c>
      <c r="B785" s="847">
        <v>3.2</v>
      </c>
      <c r="C785" s="844"/>
      <c r="D785" s="847"/>
      <c r="E785" s="844" t="s">
        <v>1283</v>
      </c>
      <c r="F785" s="848"/>
      <c r="G785" s="849"/>
    </row>
    <row r="786" spans="1:7" ht="62.5">
      <c r="A786" s="523" t="s">
        <v>1284</v>
      </c>
      <c r="B786" s="851" t="s">
        <v>1284</v>
      </c>
      <c r="C786" s="852" t="s">
        <v>1285</v>
      </c>
      <c r="D786" s="851"/>
      <c r="E786" s="852" t="s">
        <v>1286</v>
      </c>
      <c r="F786" s="853"/>
      <c r="G786" s="854"/>
    </row>
    <row r="787" spans="1:7" ht="15">
      <c r="A787" s="523"/>
      <c r="B787" s="851"/>
      <c r="C787" s="852"/>
      <c r="D787" s="851" t="s">
        <v>19</v>
      </c>
      <c r="E787" s="855"/>
      <c r="F787" s="853"/>
      <c r="G787" s="854"/>
    </row>
    <row r="788" spans="1:7" ht="25">
      <c r="A788" s="523"/>
      <c r="B788" s="851"/>
      <c r="C788" s="852"/>
      <c r="D788" s="851" t="s">
        <v>20</v>
      </c>
      <c r="E788" s="855" t="s">
        <v>1287</v>
      </c>
      <c r="F788" s="853" t="s">
        <v>918</v>
      </c>
      <c r="G788" s="854"/>
    </row>
    <row r="789" spans="1:7" ht="15">
      <c r="A789" s="523"/>
      <c r="B789" s="851"/>
      <c r="C789" s="852"/>
      <c r="D789" s="851" t="s">
        <v>25</v>
      </c>
      <c r="E789" s="855"/>
      <c r="F789" s="853"/>
      <c r="G789" s="854"/>
    </row>
    <row r="790" spans="1:7" ht="15">
      <c r="A790" s="523"/>
      <c r="B790" s="851"/>
      <c r="C790" s="852"/>
      <c r="D790" s="851" t="s">
        <v>26</v>
      </c>
      <c r="E790" s="855"/>
      <c r="F790" s="853"/>
      <c r="G790" s="854"/>
    </row>
    <row r="791" spans="1:7" ht="15">
      <c r="A791" s="523"/>
      <c r="B791" s="851"/>
      <c r="C791" s="852"/>
      <c r="D791" s="851" t="s">
        <v>27</v>
      </c>
      <c r="E791" s="855"/>
      <c r="F791" s="853"/>
      <c r="G791" s="854"/>
    </row>
    <row r="792" spans="1:7" ht="15">
      <c r="A792" s="523"/>
      <c r="B792" s="851"/>
      <c r="C792" s="852"/>
      <c r="D792" s="851" t="s">
        <v>28</v>
      </c>
      <c r="E792" s="855"/>
      <c r="F792" s="853"/>
      <c r="G792" s="854"/>
    </row>
    <row r="793" spans="1:7" ht="15">
      <c r="A793" s="522"/>
      <c r="B793" s="862"/>
      <c r="C793" s="863"/>
      <c r="D793" s="862"/>
      <c r="E793" s="870"/>
      <c r="F793" s="865"/>
      <c r="G793" s="866"/>
    </row>
    <row r="794" spans="1:7" ht="100">
      <c r="A794" s="523" t="s">
        <v>1288</v>
      </c>
      <c r="B794" s="851" t="s">
        <v>1288</v>
      </c>
      <c r="C794" s="852" t="s">
        <v>1289</v>
      </c>
      <c r="D794" s="851"/>
      <c r="E794" s="852" t="s">
        <v>1290</v>
      </c>
      <c r="F794" s="887"/>
      <c r="G794" s="854"/>
    </row>
    <row r="795" spans="1:7" ht="15">
      <c r="A795" s="523"/>
      <c r="B795" s="851"/>
      <c r="C795" s="852"/>
      <c r="D795" s="851" t="s">
        <v>19</v>
      </c>
      <c r="E795" s="855"/>
      <c r="F795" s="887"/>
      <c r="G795" s="854"/>
    </row>
    <row r="796" spans="1:7" ht="37.5">
      <c r="A796" s="523"/>
      <c r="B796" s="851"/>
      <c r="C796" s="852"/>
      <c r="D796" s="851" t="s">
        <v>20</v>
      </c>
      <c r="E796" s="861" t="s">
        <v>1291</v>
      </c>
      <c r="F796" s="887" t="s">
        <v>918</v>
      </c>
      <c r="G796" s="854"/>
    </row>
    <row r="797" spans="1:7" ht="15">
      <c r="A797" s="523"/>
      <c r="B797" s="851"/>
      <c r="C797" s="852"/>
      <c r="D797" s="851" t="s">
        <v>25</v>
      </c>
      <c r="E797" s="855"/>
      <c r="F797" s="887"/>
      <c r="G797" s="854"/>
    </row>
    <row r="798" spans="1:7" ht="15">
      <c r="A798" s="523"/>
      <c r="B798" s="851"/>
      <c r="C798" s="852"/>
      <c r="D798" s="851" t="s">
        <v>26</v>
      </c>
      <c r="E798" s="855"/>
      <c r="F798" s="887"/>
      <c r="G798" s="854"/>
    </row>
    <row r="799" spans="1:7" ht="15">
      <c r="A799" s="523"/>
      <c r="B799" s="851"/>
      <c r="C799" s="852"/>
      <c r="D799" s="851" t="s">
        <v>27</v>
      </c>
      <c r="E799" s="855"/>
      <c r="F799" s="887"/>
      <c r="G799" s="854"/>
    </row>
    <row r="800" spans="1:7" ht="15">
      <c r="A800" s="523"/>
      <c r="B800" s="851"/>
      <c r="C800" s="852"/>
      <c r="D800" s="851" t="s">
        <v>28</v>
      </c>
      <c r="E800" s="855"/>
      <c r="F800" s="887"/>
      <c r="G800" s="854"/>
    </row>
    <row r="801" spans="1:7" ht="15">
      <c r="A801" s="522"/>
      <c r="B801" s="862"/>
      <c r="C801" s="863"/>
      <c r="D801" s="862"/>
      <c r="E801" s="864"/>
      <c r="F801" s="888"/>
      <c r="G801" s="866"/>
    </row>
    <row r="802" spans="1:7" ht="87.5">
      <c r="A802" s="523" t="s">
        <v>1292</v>
      </c>
      <c r="B802" s="851" t="s">
        <v>1292</v>
      </c>
      <c r="C802" s="852" t="s">
        <v>1293</v>
      </c>
      <c r="D802" s="851"/>
      <c r="E802" s="852" t="s">
        <v>1294</v>
      </c>
      <c r="F802" s="853"/>
      <c r="G802" s="854"/>
    </row>
    <row r="803" spans="1:7" ht="15">
      <c r="A803" s="523"/>
      <c r="B803" s="851"/>
      <c r="C803" s="852"/>
      <c r="D803" s="851" t="s">
        <v>19</v>
      </c>
      <c r="E803" s="855"/>
      <c r="F803" s="853"/>
      <c r="G803" s="854"/>
    </row>
    <row r="804" spans="1:7" ht="125">
      <c r="A804" s="523"/>
      <c r="B804" s="851"/>
      <c r="C804" s="852"/>
      <c r="D804" s="851" t="s">
        <v>20</v>
      </c>
      <c r="E804" s="861" t="s">
        <v>1295</v>
      </c>
      <c r="F804" s="853" t="s">
        <v>918</v>
      </c>
      <c r="G804" s="854"/>
    </row>
    <row r="805" spans="1:7" ht="15">
      <c r="A805" s="523"/>
      <c r="B805" s="851"/>
      <c r="C805" s="852"/>
      <c r="D805" s="851" t="s">
        <v>25</v>
      </c>
      <c r="E805" s="855"/>
      <c r="F805" s="853"/>
      <c r="G805" s="854"/>
    </row>
    <row r="806" spans="1:7" ht="15">
      <c r="A806" s="523"/>
      <c r="B806" s="851"/>
      <c r="C806" s="852"/>
      <c r="D806" s="851" t="s">
        <v>26</v>
      </c>
      <c r="E806" s="855"/>
      <c r="F806" s="853"/>
      <c r="G806" s="854"/>
    </row>
    <row r="807" spans="1:7" ht="15">
      <c r="A807" s="523"/>
      <c r="B807" s="851"/>
      <c r="C807" s="852"/>
      <c r="D807" s="851" t="s">
        <v>27</v>
      </c>
      <c r="E807" s="855"/>
      <c r="F807" s="853"/>
      <c r="G807" s="854"/>
    </row>
    <row r="808" spans="1:7" ht="15">
      <c r="A808" s="523"/>
      <c r="B808" s="851"/>
      <c r="C808" s="852"/>
      <c r="D808" s="851" t="s">
        <v>28</v>
      </c>
      <c r="E808" s="855"/>
      <c r="F808" s="853"/>
      <c r="G808" s="854"/>
    </row>
    <row r="809" spans="1:7" ht="15">
      <c r="A809" s="522"/>
      <c r="B809" s="862"/>
      <c r="C809" s="863"/>
      <c r="D809" s="874"/>
      <c r="E809" s="889"/>
      <c r="F809" s="876"/>
      <c r="G809" s="866"/>
    </row>
    <row r="810" spans="1:7" ht="100">
      <c r="A810" s="523" t="s">
        <v>1296</v>
      </c>
      <c r="B810" s="851" t="s">
        <v>1296</v>
      </c>
      <c r="C810" s="852" t="s">
        <v>1297</v>
      </c>
      <c r="D810" s="851"/>
      <c r="E810" s="852" t="s">
        <v>1298</v>
      </c>
      <c r="F810" s="853"/>
      <c r="G810" s="854"/>
    </row>
    <row r="811" spans="1:7" ht="15">
      <c r="A811" s="523"/>
      <c r="B811" s="851"/>
      <c r="C811" s="852"/>
      <c r="D811" s="851" t="s">
        <v>19</v>
      </c>
      <c r="E811" s="855"/>
      <c r="F811" s="853"/>
      <c r="G811" s="854"/>
    </row>
    <row r="812" spans="1:7" ht="15">
      <c r="A812" s="523"/>
      <c r="B812" s="851"/>
      <c r="C812" s="852"/>
      <c r="D812" s="851" t="s">
        <v>20</v>
      </c>
      <c r="E812" s="861" t="s">
        <v>1299</v>
      </c>
      <c r="F812" s="853" t="s">
        <v>918</v>
      </c>
      <c r="G812" s="854"/>
    </row>
    <row r="813" spans="1:7" ht="15">
      <c r="A813" s="523"/>
      <c r="B813" s="851"/>
      <c r="C813" s="852"/>
      <c r="D813" s="851" t="s">
        <v>25</v>
      </c>
      <c r="E813" s="855"/>
      <c r="F813" s="853"/>
      <c r="G813" s="854"/>
    </row>
    <row r="814" spans="1:7" ht="15">
      <c r="A814" s="523"/>
      <c r="B814" s="851"/>
      <c r="C814" s="852"/>
      <c r="D814" s="851" t="s">
        <v>26</v>
      </c>
      <c r="E814" s="855"/>
      <c r="F814" s="853"/>
      <c r="G814" s="854"/>
    </row>
    <row r="815" spans="1:7" ht="15">
      <c r="A815" s="523"/>
      <c r="B815" s="851"/>
      <c r="C815" s="852"/>
      <c r="D815" s="851" t="s">
        <v>27</v>
      </c>
      <c r="E815" s="855"/>
      <c r="F815" s="853"/>
      <c r="G815" s="854"/>
    </row>
    <row r="816" spans="1:7" ht="15">
      <c r="A816" s="523"/>
      <c r="B816" s="851"/>
      <c r="C816" s="852"/>
      <c r="D816" s="851" t="s">
        <v>28</v>
      </c>
      <c r="E816" s="855"/>
      <c r="F816" s="853"/>
      <c r="G816" s="854"/>
    </row>
    <row r="817" spans="1:7" ht="15">
      <c r="A817" s="522"/>
      <c r="B817" s="862"/>
      <c r="C817" s="863"/>
      <c r="D817" s="862"/>
      <c r="E817" s="864"/>
      <c r="F817" s="865"/>
      <c r="G817" s="866"/>
    </row>
    <row r="818" spans="1:7" ht="125">
      <c r="A818" s="523" t="s">
        <v>1300</v>
      </c>
      <c r="B818" s="851" t="s">
        <v>1300</v>
      </c>
      <c r="C818" s="852" t="s">
        <v>1301</v>
      </c>
      <c r="D818" s="851"/>
      <c r="E818" s="852" t="s">
        <v>1302</v>
      </c>
      <c r="F818" s="853"/>
      <c r="G818" s="854"/>
    </row>
    <row r="819" spans="1:7" ht="15">
      <c r="A819" s="523"/>
      <c r="B819" s="851"/>
      <c r="C819" s="852"/>
      <c r="D819" s="851" t="s">
        <v>19</v>
      </c>
      <c r="E819" s="855"/>
      <c r="F819" s="853"/>
      <c r="G819" s="854"/>
    </row>
    <row r="820" spans="1:7" ht="25">
      <c r="A820" s="523"/>
      <c r="B820" s="851"/>
      <c r="C820" s="852"/>
      <c r="D820" s="851" t="s">
        <v>20</v>
      </c>
      <c r="E820" s="861" t="s">
        <v>1303</v>
      </c>
      <c r="F820" s="853" t="s">
        <v>918</v>
      </c>
      <c r="G820" s="854"/>
    </row>
    <row r="821" spans="1:7" ht="15">
      <c r="A821" s="523"/>
      <c r="B821" s="851"/>
      <c r="C821" s="852"/>
      <c r="D821" s="851" t="s">
        <v>25</v>
      </c>
      <c r="E821" s="855"/>
      <c r="F821" s="853"/>
      <c r="G821" s="854"/>
    </row>
    <row r="822" spans="1:7" ht="15">
      <c r="A822" s="523"/>
      <c r="B822" s="851"/>
      <c r="C822" s="852"/>
      <c r="D822" s="851" t="s">
        <v>26</v>
      </c>
      <c r="E822" s="855"/>
      <c r="F822" s="853"/>
      <c r="G822" s="854"/>
    </row>
    <row r="823" spans="1:7" ht="15">
      <c r="A823" s="523"/>
      <c r="B823" s="851"/>
      <c r="C823" s="852"/>
      <c r="D823" s="851" t="s">
        <v>27</v>
      </c>
      <c r="E823" s="855"/>
      <c r="F823" s="853"/>
      <c r="G823" s="854"/>
    </row>
    <row r="824" spans="1:7" ht="15">
      <c r="A824" s="523"/>
      <c r="B824" s="851"/>
      <c r="C824" s="852"/>
      <c r="D824" s="851" t="s">
        <v>28</v>
      </c>
      <c r="E824" s="855"/>
      <c r="F824" s="853"/>
      <c r="G824" s="854"/>
    </row>
    <row r="825" spans="1:7" ht="15">
      <c r="A825" s="522"/>
      <c r="B825" s="862"/>
      <c r="C825" s="863"/>
      <c r="D825" s="862"/>
      <c r="E825" s="864"/>
      <c r="F825" s="865"/>
      <c r="G825" s="866"/>
    </row>
    <row r="826" spans="1:7" ht="15">
      <c r="A826" s="521">
        <v>3.3</v>
      </c>
      <c r="B826" s="847">
        <v>3.3</v>
      </c>
      <c r="C826" s="844"/>
      <c r="D826" s="847"/>
      <c r="E826" s="844" t="s">
        <v>1304</v>
      </c>
      <c r="F826" s="848"/>
      <c r="G826" s="849"/>
    </row>
    <row r="827" spans="1:7" ht="125">
      <c r="A827" s="523" t="s">
        <v>1305</v>
      </c>
      <c r="B827" s="851" t="s">
        <v>1305</v>
      </c>
      <c r="C827" s="852" t="s">
        <v>1306</v>
      </c>
      <c r="D827" s="851"/>
      <c r="E827" s="852" t="s">
        <v>1307</v>
      </c>
      <c r="F827" s="853"/>
      <c r="G827" s="854"/>
    </row>
    <row r="828" spans="1:7" ht="15">
      <c r="A828" s="523"/>
      <c r="B828" s="851"/>
      <c r="C828" s="852"/>
      <c r="D828" s="851" t="s">
        <v>19</v>
      </c>
      <c r="E828" s="855"/>
      <c r="F828" s="853"/>
      <c r="G828" s="854"/>
    </row>
    <row r="829" spans="1:7" ht="37.5">
      <c r="A829" s="523"/>
      <c r="B829" s="851"/>
      <c r="C829" s="852"/>
      <c r="D829" s="851" t="s">
        <v>20</v>
      </c>
      <c r="E829" s="855" t="s">
        <v>1308</v>
      </c>
      <c r="F829" s="853" t="s">
        <v>918</v>
      </c>
      <c r="G829" s="854"/>
    </row>
    <row r="830" spans="1:7" ht="15">
      <c r="A830" s="523"/>
      <c r="B830" s="851"/>
      <c r="C830" s="852"/>
      <c r="D830" s="851" t="s">
        <v>25</v>
      </c>
      <c r="E830" s="855"/>
      <c r="F830" s="853"/>
      <c r="G830" s="854"/>
    </row>
    <row r="831" spans="1:7" ht="15">
      <c r="A831" s="523"/>
      <c r="B831" s="851"/>
      <c r="C831" s="852"/>
      <c r="D831" s="851" t="s">
        <v>26</v>
      </c>
      <c r="E831" s="855"/>
      <c r="F831" s="853"/>
      <c r="G831" s="854"/>
    </row>
    <row r="832" spans="1:7" ht="15">
      <c r="A832" s="523"/>
      <c r="B832" s="851"/>
      <c r="C832" s="852"/>
      <c r="D832" s="851" t="s">
        <v>27</v>
      </c>
      <c r="E832" s="855"/>
      <c r="F832" s="853"/>
      <c r="G832" s="854"/>
    </row>
    <row r="833" spans="1:13" ht="15">
      <c r="A833" s="523"/>
      <c r="B833" s="851"/>
      <c r="C833" s="852"/>
      <c r="D833" s="851" t="s">
        <v>28</v>
      </c>
      <c r="E833" s="855"/>
      <c r="F833" s="853"/>
      <c r="G833" s="854"/>
    </row>
    <row r="834" spans="1:13" ht="15">
      <c r="A834" s="522"/>
      <c r="B834" s="862"/>
      <c r="C834" s="863"/>
      <c r="D834" s="862"/>
      <c r="E834" s="864"/>
      <c r="F834" s="865"/>
      <c r="G834" s="866"/>
    </row>
    <row r="835" spans="1:13" ht="112.5">
      <c r="A835" s="523" t="s">
        <v>1309</v>
      </c>
      <c r="B835" s="851" t="s">
        <v>1309</v>
      </c>
      <c r="C835" s="852" t="s">
        <v>1310</v>
      </c>
      <c r="D835" s="851"/>
      <c r="E835" s="852" t="s">
        <v>1311</v>
      </c>
      <c r="F835" s="887"/>
      <c r="G835" s="854"/>
    </row>
    <row r="836" spans="1:13" ht="15">
      <c r="A836" s="523"/>
      <c r="B836" s="851"/>
      <c r="C836" s="852"/>
      <c r="D836" s="851" t="s">
        <v>19</v>
      </c>
      <c r="E836" s="855"/>
      <c r="F836" s="887"/>
      <c r="G836" s="854"/>
    </row>
    <row r="837" spans="1:13" ht="25">
      <c r="A837" s="523"/>
      <c r="B837" s="851"/>
      <c r="C837" s="852"/>
      <c r="D837" s="851" t="s">
        <v>20</v>
      </c>
      <c r="E837" s="861" t="s">
        <v>1312</v>
      </c>
      <c r="F837" s="887" t="s">
        <v>918</v>
      </c>
      <c r="G837" s="854"/>
    </row>
    <row r="838" spans="1:13" ht="15">
      <c r="A838" s="523"/>
      <c r="B838" s="851"/>
      <c r="C838" s="852"/>
      <c r="D838" s="851" t="s">
        <v>25</v>
      </c>
      <c r="E838" s="855"/>
      <c r="F838" s="887"/>
      <c r="G838" s="854"/>
    </row>
    <row r="839" spans="1:13" ht="15">
      <c r="A839" s="523"/>
      <c r="B839" s="851"/>
      <c r="C839" s="852"/>
      <c r="D839" s="851" t="s">
        <v>26</v>
      </c>
      <c r="E839" s="855"/>
      <c r="F839" s="887"/>
      <c r="G839" s="854"/>
    </row>
    <row r="840" spans="1:13" ht="15">
      <c r="A840" s="523"/>
      <c r="B840" s="851"/>
      <c r="C840" s="852"/>
      <c r="D840" s="851" t="s">
        <v>27</v>
      </c>
      <c r="E840" s="855"/>
      <c r="F840" s="887"/>
      <c r="G840" s="854"/>
    </row>
    <row r="841" spans="1:13" ht="15">
      <c r="A841" s="523"/>
      <c r="B841" s="851"/>
      <c r="C841" s="852"/>
      <c r="D841" s="851" t="s">
        <v>28</v>
      </c>
      <c r="E841" s="855"/>
      <c r="F841" s="887"/>
      <c r="G841" s="854"/>
    </row>
    <row r="842" spans="1:13" ht="15">
      <c r="A842" s="522"/>
      <c r="B842" s="862"/>
      <c r="C842" s="863"/>
      <c r="D842" s="862"/>
      <c r="E842" s="864"/>
      <c r="F842" s="888"/>
      <c r="G842" s="866"/>
    </row>
    <row r="843" spans="1:13" ht="15">
      <c r="A843" s="521">
        <v>3.4</v>
      </c>
      <c r="B843" s="847">
        <v>3.4</v>
      </c>
      <c r="C843" s="844"/>
      <c r="D843" s="847"/>
      <c r="E843" s="844" t="s">
        <v>1313</v>
      </c>
      <c r="F843" s="848"/>
      <c r="G843" s="849"/>
    </row>
    <row r="844" spans="1:13" ht="87.5">
      <c r="A844" s="523" t="s">
        <v>1314</v>
      </c>
      <c r="B844" s="851" t="s">
        <v>1314</v>
      </c>
      <c r="C844" s="852" t="s">
        <v>1315</v>
      </c>
      <c r="D844" s="851"/>
      <c r="E844" s="852" t="s">
        <v>1316</v>
      </c>
      <c r="F844" s="887"/>
      <c r="G844" s="854"/>
    </row>
    <row r="845" spans="1:13" ht="15">
      <c r="A845" s="523"/>
      <c r="B845" s="851"/>
      <c r="C845" s="852"/>
      <c r="D845" s="851" t="s">
        <v>19</v>
      </c>
      <c r="E845" s="855"/>
      <c r="F845" s="887"/>
      <c r="G845" s="854"/>
      <c r="H845" s="526"/>
      <c r="I845" s="526"/>
      <c r="J845" s="526"/>
      <c r="K845" s="526"/>
      <c r="L845" s="526"/>
      <c r="M845" s="526"/>
    </row>
    <row r="846" spans="1:13" ht="50">
      <c r="A846" s="523"/>
      <c r="B846" s="851"/>
      <c r="C846" s="852"/>
      <c r="D846" s="851" t="s">
        <v>20</v>
      </c>
      <c r="E846" s="861" t="s">
        <v>1317</v>
      </c>
      <c r="F846" s="887" t="s">
        <v>918</v>
      </c>
      <c r="G846" s="854"/>
      <c r="H846" s="527"/>
      <c r="I846" s="528"/>
      <c r="J846" s="528"/>
      <c r="K846" s="529"/>
      <c r="L846" s="530"/>
      <c r="M846" s="531"/>
    </row>
    <row r="847" spans="1:13" ht="15">
      <c r="A847" s="523"/>
      <c r="B847" s="851"/>
      <c r="C847" s="852"/>
      <c r="D847" s="851" t="s">
        <v>25</v>
      </c>
      <c r="E847" s="855"/>
      <c r="F847" s="887"/>
      <c r="G847" s="854"/>
      <c r="H847" s="526"/>
      <c r="I847" s="526"/>
      <c r="J847" s="526"/>
      <c r="K847" s="526"/>
      <c r="L847" s="526"/>
      <c r="M847" s="526"/>
    </row>
    <row r="848" spans="1:13" ht="15">
      <c r="A848" s="523"/>
      <c r="B848" s="851"/>
      <c r="C848" s="852"/>
      <c r="D848" s="851" t="s">
        <v>26</v>
      </c>
      <c r="E848" s="855"/>
      <c r="F848" s="887"/>
      <c r="G848" s="854"/>
      <c r="H848" s="526"/>
      <c r="I848" s="526"/>
      <c r="J848" s="526"/>
      <c r="K848" s="526"/>
      <c r="L848" s="526"/>
      <c r="M848" s="526"/>
    </row>
    <row r="849" spans="1:13" ht="15">
      <c r="A849" s="523"/>
      <c r="B849" s="851"/>
      <c r="C849" s="852"/>
      <c r="D849" s="851" t="s">
        <v>27</v>
      </c>
      <c r="E849" s="855"/>
      <c r="F849" s="887"/>
      <c r="G849" s="854"/>
      <c r="H849" s="526"/>
      <c r="I849" s="526"/>
      <c r="J849" s="526"/>
      <c r="K849" s="526"/>
      <c r="L849" s="526"/>
      <c r="M849" s="526"/>
    </row>
    <row r="850" spans="1:13" ht="15">
      <c r="A850" s="523"/>
      <c r="B850" s="851"/>
      <c r="C850" s="852"/>
      <c r="D850" s="851" t="s">
        <v>28</v>
      </c>
      <c r="E850" s="855"/>
      <c r="F850" s="887"/>
      <c r="G850" s="854"/>
      <c r="H850" s="526"/>
      <c r="I850" s="526"/>
      <c r="J850" s="526"/>
      <c r="K850" s="526"/>
      <c r="L850" s="526"/>
      <c r="M850" s="526"/>
    </row>
    <row r="851" spans="1:13" ht="15">
      <c r="A851" s="522"/>
      <c r="B851" s="862"/>
      <c r="C851" s="863"/>
      <c r="D851" s="862"/>
      <c r="E851" s="864"/>
      <c r="F851" s="888"/>
      <c r="G851" s="866"/>
      <c r="H851" s="526"/>
      <c r="I851" s="526"/>
      <c r="J851" s="526"/>
      <c r="K851" s="526"/>
      <c r="L851" s="526"/>
      <c r="M851" s="526"/>
    </row>
    <row r="852" spans="1:13" ht="175">
      <c r="A852" s="523" t="s">
        <v>1318</v>
      </c>
      <c r="B852" s="851" t="s">
        <v>1318</v>
      </c>
      <c r="C852" s="852" t="s">
        <v>1319</v>
      </c>
      <c r="D852" s="851"/>
      <c r="E852" s="852" t="s">
        <v>1320</v>
      </c>
      <c r="F852" s="887"/>
      <c r="G852" s="854"/>
      <c r="H852" s="526"/>
      <c r="I852" s="526"/>
      <c r="J852" s="526"/>
      <c r="K852" s="526"/>
      <c r="L852" s="526"/>
      <c r="M852" s="526"/>
    </row>
    <row r="853" spans="1:13" ht="15">
      <c r="A853" s="523"/>
      <c r="B853" s="851"/>
      <c r="C853" s="852"/>
      <c r="D853" s="851" t="s">
        <v>19</v>
      </c>
      <c r="E853" s="855"/>
      <c r="F853" s="887"/>
      <c r="G853" s="854"/>
      <c r="H853" s="526"/>
      <c r="I853" s="526"/>
      <c r="J853" s="526"/>
      <c r="K853" s="526"/>
      <c r="L853" s="526"/>
      <c r="M853" s="526"/>
    </row>
    <row r="854" spans="1:13" ht="75">
      <c r="A854" s="523"/>
      <c r="B854" s="851"/>
      <c r="C854" s="852"/>
      <c r="D854" s="851" t="s">
        <v>20</v>
      </c>
      <c r="E854" s="861" t="s">
        <v>1321</v>
      </c>
      <c r="F854" s="853" t="s">
        <v>918</v>
      </c>
      <c r="G854" s="854"/>
      <c r="H854" s="526"/>
      <c r="I854" s="526"/>
      <c r="J854" s="526"/>
      <c r="K854" s="526"/>
      <c r="L854" s="526"/>
      <c r="M854" s="526"/>
    </row>
    <row r="855" spans="1:13" ht="15">
      <c r="A855" s="523"/>
      <c r="B855" s="851"/>
      <c r="C855" s="852"/>
      <c r="D855" s="851" t="s">
        <v>25</v>
      </c>
      <c r="E855" s="855"/>
      <c r="F855" s="853"/>
      <c r="G855" s="854"/>
      <c r="H855" s="526"/>
      <c r="I855" s="526"/>
      <c r="J855" s="526"/>
      <c r="K855" s="526"/>
      <c r="L855" s="526"/>
      <c r="M855" s="526"/>
    </row>
    <row r="856" spans="1:13" ht="15">
      <c r="A856" s="523"/>
      <c r="B856" s="851"/>
      <c r="C856" s="852"/>
      <c r="D856" s="851" t="s">
        <v>26</v>
      </c>
      <c r="E856" s="855"/>
      <c r="F856" s="853"/>
      <c r="G856" s="854"/>
      <c r="H856" s="526"/>
      <c r="I856" s="526"/>
      <c r="J856" s="526"/>
      <c r="K856" s="526"/>
      <c r="L856" s="526"/>
      <c r="M856" s="526"/>
    </row>
    <row r="857" spans="1:13" ht="15">
      <c r="A857" s="523"/>
      <c r="B857" s="851"/>
      <c r="C857" s="852"/>
      <c r="D857" s="851" t="s">
        <v>27</v>
      </c>
      <c r="E857" s="855"/>
      <c r="F857" s="853"/>
      <c r="G857" s="854"/>
      <c r="H857" s="526"/>
      <c r="I857" s="526"/>
      <c r="J857" s="526"/>
      <c r="K857" s="526"/>
      <c r="L857" s="526"/>
      <c r="M857" s="526"/>
    </row>
    <row r="858" spans="1:13" ht="15">
      <c r="A858" s="523"/>
      <c r="B858" s="851"/>
      <c r="C858" s="852"/>
      <c r="D858" s="851" t="s">
        <v>28</v>
      </c>
      <c r="E858" s="855"/>
      <c r="F858" s="853"/>
      <c r="G858" s="854"/>
      <c r="H858" s="526"/>
      <c r="I858" s="526"/>
      <c r="J858" s="526"/>
      <c r="K858" s="526"/>
      <c r="L858" s="526"/>
      <c r="M858" s="526"/>
    </row>
    <row r="859" spans="1:13" ht="15">
      <c r="A859" s="522"/>
      <c r="B859" s="862"/>
      <c r="C859" s="863"/>
      <c r="D859" s="862"/>
      <c r="E859" s="864"/>
      <c r="F859" s="865"/>
      <c r="G859" s="866"/>
      <c r="H859" s="526"/>
      <c r="I859" s="526"/>
      <c r="J859" s="526"/>
      <c r="K859" s="526"/>
      <c r="L859" s="526"/>
      <c r="M859" s="526"/>
    </row>
    <row r="860" spans="1:13" ht="137.5">
      <c r="A860" s="523" t="s">
        <v>1322</v>
      </c>
      <c r="B860" s="851" t="s">
        <v>1322</v>
      </c>
      <c r="C860" s="584" t="s">
        <v>1323</v>
      </c>
      <c r="D860" s="851"/>
      <c r="E860" s="852" t="s">
        <v>1324</v>
      </c>
      <c r="F860" s="887"/>
      <c r="G860" s="854"/>
      <c r="H860" s="526"/>
      <c r="I860" s="526"/>
      <c r="J860" s="526"/>
      <c r="K860" s="526"/>
      <c r="L860" s="526"/>
      <c r="M860" s="526"/>
    </row>
    <row r="861" spans="1:13" ht="15">
      <c r="A861" s="523"/>
      <c r="B861" s="851"/>
      <c r="C861" s="852"/>
      <c r="D861" s="851" t="s">
        <v>19</v>
      </c>
      <c r="E861" s="855"/>
      <c r="F861" s="887"/>
      <c r="G861" s="854"/>
    </row>
    <row r="862" spans="1:13" ht="75">
      <c r="A862" s="523"/>
      <c r="B862" s="851"/>
      <c r="C862" s="852"/>
      <c r="D862" s="851" t="s">
        <v>20</v>
      </c>
      <c r="E862" s="861" t="s">
        <v>1325</v>
      </c>
      <c r="F862" s="887" t="s">
        <v>918</v>
      </c>
      <c r="G862" s="854"/>
    </row>
    <row r="863" spans="1:13" ht="15">
      <c r="A863" s="523"/>
      <c r="B863" s="851"/>
      <c r="C863" s="852"/>
      <c r="D863" s="851" t="s">
        <v>25</v>
      </c>
      <c r="E863" s="855"/>
      <c r="F863" s="887"/>
      <c r="G863" s="854"/>
    </row>
    <row r="864" spans="1:13" ht="15">
      <c r="A864" s="523"/>
      <c r="B864" s="851"/>
      <c r="C864" s="852"/>
      <c r="D864" s="851" t="s">
        <v>26</v>
      </c>
      <c r="E864" s="855"/>
      <c r="F864" s="887"/>
      <c r="G864" s="854"/>
    </row>
    <row r="865" spans="1:13" ht="15">
      <c r="A865" s="523"/>
      <c r="B865" s="851"/>
      <c r="C865" s="852"/>
      <c r="D865" s="851" t="s">
        <v>27</v>
      </c>
      <c r="E865" s="855"/>
      <c r="F865" s="887"/>
      <c r="G865" s="854"/>
    </row>
    <row r="866" spans="1:13" ht="15">
      <c r="A866" s="523"/>
      <c r="B866" s="851"/>
      <c r="C866" s="852"/>
      <c r="D866" s="851" t="s">
        <v>28</v>
      </c>
      <c r="E866" s="855"/>
      <c r="F866" s="887"/>
      <c r="G866" s="854"/>
    </row>
    <row r="867" spans="1:13" ht="15">
      <c r="A867" s="522"/>
      <c r="B867" s="862"/>
      <c r="C867" s="863"/>
      <c r="D867" s="862"/>
      <c r="E867" s="864"/>
      <c r="F867" s="888"/>
      <c r="G867" s="866"/>
    </row>
    <row r="868" spans="1:13" ht="175">
      <c r="A868" s="523" t="s">
        <v>1326</v>
      </c>
      <c r="B868" s="851" t="s">
        <v>1326</v>
      </c>
      <c r="C868" s="584" t="s">
        <v>1327</v>
      </c>
      <c r="D868" s="851"/>
      <c r="E868" s="852" t="s">
        <v>1328</v>
      </c>
      <c r="F868" s="887"/>
      <c r="G868" s="854"/>
    </row>
    <row r="869" spans="1:13" ht="15">
      <c r="A869" s="523"/>
      <c r="B869" s="851"/>
      <c r="C869" s="852"/>
      <c r="D869" s="851" t="s">
        <v>19</v>
      </c>
      <c r="E869" s="855"/>
      <c r="F869" s="887"/>
      <c r="G869" s="854"/>
    </row>
    <row r="870" spans="1:13" ht="37.5">
      <c r="A870" s="523"/>
      <c r="B870" s="851"/>
      <c r="C870" s="852"/>
      <c r="D870" s="851" t="s">
        <v>20</v>
      </c>
      <c r="E870" s="861" t="s">
        <v>1329</v>
      </c>
      <c r="F870" s="887" t="s">
        <v>918</v>
      </c>
      <c r="G870" s="854"/>
    </row>
    <row r="871" spans="1:13" ht="15">
      <c r="A871" s="523"/>
      <c r="B871" s="851"/>
      <c r="C871" s="852"/>
      <c r="D871" s="851" t="s">
        <v>25</v>
      </c>
      <c r="E871" s="855"/>
      <c r="F871" s="887"/>
      <c r="G871" s="854"/>
    </row>
    <row r="872" spans="1:13" ht="15">
      <c r="A872" s="523"/>
      <c r="B872" s="851"/>
      <c r="C872" s="852"/>
      <c r="D872" s="851" t="s">
        <v>26</v>
      </c>
      <c r="E872" s="855"/>
      <c r="F872" s="887"/>
      <c r="G872" s="854"/>
    </row>
    <row r="873" spans="1:13" ht="15">
      <c r="A873" s="523"/>
      <c r="B873" s="851"/>
      <c r="C873" s="852"/>
      <c r="D873" s="851" t="s">
        <v>27</v>
      </c>
      <c r="E873" s="855"/>
      <c r="F873" s="887"/>
      <c r="G873" s="854"/>
    </row>
    <row r="874" spans="1:13" ht="15">
      <c r="A874" s="523"/>
      <c r="B874" s="851"/>
      <c r="C874" s="852"/>
      <c r="D874" s="851" t="s">
        <v>28</v>
      </c>
      <c r="E874" s="855"/>
      <c r="F874" s="887"/>
      <c r="G874" s="854"/>
    </row>
    <row r="875" spans="1:13" ht="15">
      <c r="A875" s="522"/>
      <c r="B875" s="862"/>
      <c r="C875" s="863"/>
      <c r="D875" s="862"/>
      <c r="E875" s="864"/>
      <c r="F875" s="888"/>
      <c r="G875" s="866"/>
    </row>
    <row r="876" spans="1:13" ht="112.5">
      <c r="A876" s="523" t="s">
        <v>1330</v>
      </c>
      <c r="B876" s="851" t="s">
        <v>1330</v>
      </c>
      <c r="C876" s="852" t="s">
        <v>1331</v>
      </c>
      <c r="D876" s="851"/>
      <c r="E876" s="852" t="s">
        <v>1332</v>
      </c>
      <c r="F876" s="887"/>
      <c r="G876" s="890"/>
    </row>
    <row r="877" spans="1:13" ht="15">
      <c r="A877" s="523"/>
      <c r="B877" s="851"/>
      <c r="C877" s="852"/>
      <c r="D877" s="851" t="s">
        <v>19</v>
      </c>
      <c r="E877" s="855"/>
      <c r="F877" s="887"/>
      <c r="G877" s="890"/>
      <c r="H877" s="526"/>
      <c r="I877" s="526"/>
      <c r="J877" s="526"/>
      <c r="K877" s="526"/>
      <c r="L877" s="526"/>
      <c r="M877" s="526"/>
    </row>
    <row r="878" spans="1:13" ht="15">
      <c r="A878" s="523"/>
      <c r="B878" s="851"/>
      <c r="C878" s="852"/>
      <c r="D878" s="851" t="s">
        <v>20</v>
      </c>
      <c r="E878" s="861" t="s">
        <v>1333</v>
      </c>
      <c r="F878" s="887" t="s">
        <v>918</v>
      </c>
      <c r="G878" s="854"/>
      <c r="H878" s="526"/>
      <c r="I878" s="526"/>
      <c r="J878" s="526"/>
      <c r="K878" s="526"/>
      <c r="L878" s="526"/>
      <c r="M878" s="526"/>
    </row>
    <row r="879" spans="1:13" ht="15">
      <c r="A879" s="523"/>
      <c r="B879" s="851"/>
      <c r="C879" s="852"/>
      <c r="D879" s="851" t="s">
        <v>25</v>
      </c>
      <c r="E879" s="855"/>
      <c r="F879" s="887"/>
      <c r="G879" s="854"/>
      <c r="H879" s="527"/>
      <c r="I879" s="528"/>
      <c r="J879" s="528"/>
      <c r="K879" s="529"/>
      <c r="L879" s="530"/>
      <c r="M879" s="531"/>
    </row>
    <row r="880" spans="1:13" ht="15">
      <c r="A880" s="523"/>
      <c r="B880" s="851"/>
      <c r="C880" s="852"/>
      <c r="D880" s="851" t="s">
        <v>26</v>
      </c>
      <c r="E880" s="855"/>
      <c r="F880" s="887"/>
      <c r="G880" s="854"/>
      <c r="H880" s="526"/>
      <c r="I880" s="526"/>
      <c r="J880" s="526"/>
      <c r="K880" s="526"/>
      <c r="L880" s="526"/>
      <c r="M880" s="526"/>
    </row>
    <row r="881" spans="1:13" ht="15">
      <c r="A881" s="523"/>
      <c r="B881" s="851"/>
      <c r="C881" s="852"/>
      <c r="D881" s="851" t="s">
        <v>27</v>
      </c>
      <c r="E881" s="855"/>
      <c r="F881" s="887"/>
      <c r="G881" s="854"/>
      <c r="H881" s="526"/>
      <c r="I881" s="526"/>
      <c r="J881" s="526"/>
      <c r="K881" s="526"/>
      <c r="L881" s="526"/>
      <c r="M881" s="526"/>
    </row>
    <row r="882" spans="1:13" ht="15">
      <c r="A882" s="523"/>
      <c r="B882" s="851"/>
      <c r="C882" s="852"/>
      <c r="D882" s="851" t="s">
        <v>28</v>
      </c>
      <c r="E882" s="855"/>
      <c r="F882" s="887"/>
      <c r="G882" s="854"/>
      <c r="H882" s="526"/>
      <c r="I882" s="526"/>
      <c r="J882" s="526"/>
      <c r="K882" s="526"/>
      <c r="L882" s="526"/>
      <c r="M882" s="526"/>
    </row>
    <row r="883" spans="1:13" ht="15">
      <c r="A883" s="522"/>
      <c r="B883" s="862"/>
      <c r="C883" s="863"/>
      <c r="D883" s="862"/>
      <c r="E883" s="864"/>
      <c r="F883" s="888"/>
      <c r="G883" s="866"/>
      <c r="H883" s="526"/>
      <c r="I883" s="526"/>
      <c r="J883" s="526"/>
      <c r="K883" s="526"/>
      <c r="L883" s="526"/>
      <c r="M883" s="526"/>
    </row>
    <row r="884" spans="1:13" ht="137.5">
      <c r="A884" s="523" t="s">
        <v>1334</v>
      </c>
      <c r="B884" s="851" t="s">
        <v>1334</v>
      </c>
      <c r="C884" s="584" t="s">
        <v>1335</v>
      </c>
      <c r="D884" s="851"/>
      <c r="E884" s="852" t="s">
        <v>1336</v>
      </c>
      <c r="F884" s="853"/>
      <c r="G884" s="891"/>
      <c r="H884" s="526"/>
      <c r="I884" s="526"/>
      <c r="J884" s="526"/>
      <c r="K884" s="526"/>
      <c r="L884" s="526"/>
      <c r="M884" s="526"/>
    </row>
    <row r="885" spans="1:13" ht="15">
      <c r="A885" s="523"/>
      <c r="B885" s="851"/>
      <c r="C885" s="852"/>
      <c r="D885" s="851" t="s">
        <v>19</v>
      </c>
      <c r="E885" s="855"/>
      <c r="F885" s="853"/>
      <c r="G885" s="891"/>
      <c r="H885" s="526"/>
      <c r="I885" s="526"/>
      <c r="J885" s="526"/>
      <c r="K885" s="526"/>
      <c r="L885" s="526"/>
      <c r="M885" s="526"/>
    </row>
    <row r="886" spans="1:13" ht="15">
      <c r="A886" s="523"/>
      <c r="B886" s="851"/>
      <c r="C886" s="852"/>
      <c r="D886" s="851" t="s">
        <v>20</v>
      </c>
      <c r="E886" s="868" t="s">
        <v>1337</v>
      </c>
      <c r="F886" s="853" t="s">
        <v>918</v>
      </c>
      <c r="G886" s="891"/>
      <c r="H886" s="526"/>
      <c r="I886" s="526"/>
      <c r="J886" s="526"/>
      <c r="K886" s="526"/>
      <c r="L886" s="526"/>
      <c r="M886" s="526"/>
    </row>
    <row r="887" spans="1:13" ht="15">
      <c r="A887" s="523"/>
      <c r="B887" s="851"/>
      <c r="C887" s="852"/>
      <c r="D887" s="851" t="s">
        <v>25</v>
      </c>
      <c r="E887" s="855"/>
      <c r="F887" s="853"/>
      <c r="G887" s="854"/>
      <c r="H887" s="526"/>
      <c r="I887" s="526"/>
      <c r="J887" s="526"/>
      <c r="K887" s="526"/>
      <c r="L887" s="526"/>
      <c r="M887" s="526"/>
    </row>
    <row r="888" spans="1:13" ht="15">
      <c r="A888" s="523"/>
      <c r="B888" s="851"/>
      <c r="C888" s="852"/>
      <c r="D888" s="851" t="s">
        <v>26</v>
      </c>
      <c r="E888" s="855"/>
      <c r="F888" s="853"/>
      <c r="G888" s="854"/>
      <c r="H888" s="526"/>
      <c r="I888" s="526"/>
      <c r="J888" s="526"/>
      <c r="K888" s="526"/>
      <c r="L888" s="526"/>
      <c r="M888" s="526"/>
    </row>
    <row r="889" spans="1:13" ht="15">
      <c r="A889" s="523"/>
      <c r="B889" s="851"/>
      <c r="C889" s="852"/>
      <c r="D889" s="851" t="s">
        <v>27</v>
      </c>
      <c r="E889" s="855"/>
      <c r="F889" s="853"/>
      <c r="G889" s="891"/>
      <c r="H889" s="526"/>
      <c r="I889" s="526"/>
      <c r="J889" s="526"/>
      <c r="K889" s="526"/>
      <c r="L889" s="526"/>
      <c r="M889" s="526"/>
    </row>
    <row r="890" spans="1:13" ht="15">
      <c r="A890" s="523"/>
      <c r="B890" s="851"/>
      <c r="C890" s="852"/>
      <c r="D890" s="851" t="s">
        <v>28</v>
      </c>
      <c r="E890" s="855"/>
      <c r="F890" s="853"/>
      <c r="G890" s="854"/>
      <c r="H890" s="526"/>
      <c r="I890" s="526"/>
      <c r="J890" s="526"/>
      <c r="K890" s="526"/>
      <c r="L890" s="526"/>
      <c r="M890" s="526"/>
    </row>
    <row r="891" spans="1:13" ht="15">
      <c r="A891" s="522"/>
      <c r="B891" s="862"/>
      <c r="C891" s="863"/>
      <c r="D891" s="862"/>
      <c r="E891" s="870"/>
      <c r="F891" s="865"/>
      <c r="G891" s="892"/>
      <c r="H891" s="526"/>
      <c r="I891" s="526"/>
      <c r="J891" s="526"/>
      <c r="K891" s="526"/>
      <c r="L891" s="526"/>
      <c r="M891" s="526"/>
    </row>
    <row r="892" spans="1:13" ht="137.5">
      <c r="A892" s="523" t="s">
        <v>1338</v>
      </c>
      <c r="B892" s="851" t="s">
        <v>1338</v>
      </c>
      <c r="C892" s="852" t="s">
        <v>1339</v>
      </c>
      <c r="D892" s="851"/>
      <c r="E892" s="852" t="s">
        <v>1340</v>
      </c>
      <c r="F892" s="853"/>
      <c r="G892" s="854"/>
      <c r="H892" s="526"/>
      <c r="I892" s="526"/>
      <c r="J892" s="526"/>
      <c r="K892" s="526"/>
      <c r="L892" s="526"/>
      <c r="M892" s="526"/>
    </row>
    <row r="893" spans="1:13" ht="15">
      <c r="A893" s="523"/>
      <c r="B893" s="851"/>
      <c r="C893" s="852"/>
      <c r="D893" s="851" t="s">
        <v>19</v>
      </c>
      <c r="E893" s="855"/>
      <c r="F893" s="853"/>
      <c r="G893" s="854"/>
    </row>
    <row r="894" spans="1:13" ht="37.5">
      <c r="A894" s="523"/>
      <c r="B894" s="851"/>
      <c r="C894" s="852"/>
      <c r="D894" s="851" t="s">
        <v>20</v>
      </c>
      <c r="E894" s="868" t="s">
        <v>1341</v>
      </c>
      <c r="F894" s="853" t="s">
        <v>918</v>
      </c>
      <c r="G894" s="854"/>
    </row>
    <row r="895" spans="1:13" ht="15">
      <c r="A895" s="523"/>
      <c r="B895" s="851"/>
      <c r="C895" s="852"/>
      <c r="D895" s="851" t="s">
        <v>25</v>
      </c>
      <c r="E895" s="855"/>
      <c r="F895" s="853"/>
      <c r="G895" s="854"/>
    </row>
    <row r="896" spans="1:13" ht="15">
      <c r="A896" s="523"/>
      <c r="B896" s="851"/>
      <c r="C896" s="852"/>
      <c r="D896" s="851" t="s">
        <v>26</v>
      </c>
      <c r="E896" s="855"/>
      <c r="F896" s="853"/>
      <c r="G896" s="854"/>
    </row>
    <row r="897" spans="1:7" ht="15">
      <c r="A897" s="523"/>
      <c r="B897" s="851"/>
      <c r="C897" s="852"/>
      <c r="D897" s="851" t="s">
        <v>27</v>
      </c>
      <c r="E897" s="855"/>
      <c r="F897" s="853"/>
      <c r="G897" s="854"/>
    </row>
    <row r="898" spans="1:7" ht="15">
      <c r="A898" s="523"/>
      <c r="B898" s="851"/>
      <c r="C898" s="852"/>
      <c r="D898" s="851" t="s">
        <v>28</v>
      </c>
      <c r="E898" s="855"/>
      <c r="F898" s="853"/>
      <c r="G898" s="854"/>
    </row>
    <row r="899" spans="1:7" ht="15">
      <c r="A899" s="522"/>
      <c r="B899" s="893"/>
      <c r="C899" s="894"/>
      <c r="D899" s="893"/>
      <c r="E899" s="895"/>
      <c r="F899" s="884"/>
      <c r="G899" s="896"/>
    </row>
    <row r="900" spans="1:7" ht="287.5">
      <c r="A900" s="523" t="s">
        <v>1342</v>
      </c>
      <c r="B900" s="851" t="s">
        <v>1342</v>
      </c>
      <c r="C900" s="852" t="s">
        <v>1343</v>
      </c>
      <c r="D900" s="851"/>
      <c r="E900" s="852" t="s">
        <v>1344</v>
      </c>
      <c r="F900" s="853"/>
      <c r="G900" s="854"/>
    </row>
    <row r="901" spans="1:7" ht="15">
      <c r="A901" s="523"/>
      <c r="B901" s="851"/>
      <c r="C901" s="852"/>
      <c r="D901" s="851" t="s">
        <v>19</v>
      </c>
      <c r="E901" s="855"/>
      <c r="F901" s="853"/>
      <c r="G901" s="854"/>
    </row>
    <row r="902" spans="1:7" ht="25">
      <c r="A902" s="523"/>
      <c r="B902" s="851"/>
      <c r="C902" s="852"/>
      <c r="D902" s="851" t="s">
        <v>20</v>
      </c>
      <c r="E902" s="861" t="s">
        <v>1345</v>
      </c>
      <c r="F902" s="853" t="s">
        <v>918</v>
      </c>
      <c r="G902" s="854"/>
    </row>
    <row r="903" spans="1:7" ht="15">
      <c r="A903" s="523"/>
      <c r="B903" s="851"/>
      <c r="C903" s="852"/>
      <c r="D903" s="851" t="s">
        <v>25</v>
      </c>
      <c r="E903" s="855"/>
      <c r="F903" s="853"/>
      <c r="G903" s="854"/>
    </row>
    <row r="904" spans="1:7" ht="15">
      <c r="A904" s="523"/>
      <c r="B904" s="851"/>
      <c r="C904" s="852"/>
      <c r="D904" s="851" t="s">
        <v>26</v>
      </c>
      <c r="E904" s="855"/>
      <c r="F904" s="853"/>
      <c r="G904" s="854"/>
    </row>
    <row r="905" spans="1:7" ht="15">
      <c r="A905" s="523"/>
      <c r="B905" s="851"/>
      <c r="C905" s="852"/>
      <c r="D905" s="851" t="s">
        <v>27</v>
      </c>
      <c r="E905" s="855"/>
      <c r="F905" s="853"/>
      <c r="G905" s="854"/>
    </row>
    <row r="906" spans="1:7" ht="15">
      <c r="A906" s="523"/>
      <c r="B906" s="851"/>
      <c r="C906" s="852"/>
      <c r="D906" s="851" t="s">
        <v>28</v>
      </c>
      <c r="E906" s="855"/>
      <c r="F906" s="853"/>
      <c r="G906" s="854"/>
    </row>
    <row r="907" spans="1:7" ht="15">
      <c r="A907" s="522"/>
      <c r="B907" s="862"/>
      <c r="C907" s="863"/>
      <c r="D907" s="862"/>
      <c r="E907" s="864"/>
      <c r="F907" s="865"/>
      <c r="G907" s="866"/>
    </row>
    <row r="908" spans="1:7" ht="137.5">
      <c r="A908" s="523" t="s">
        <v>1346</v>
      </c>
      <c r="B908" s="851" t="s">
        <v>1346</v>
      </c>
      <c r="C908" s="852" t="s">
        <v>1347</v>
      </c>
      <c r="D908" s="851"/>
      <c r="E908" s="852" t="s">
        <v>1348</v>
      </c>
      <c r="F908" s="853"/>
      <c r="G908" s="854"/>
    </row>
    <row r="909" spans="1:7" ht="15">
      <c r="A909" s="523"/>
      <c r="B909" s="851"/>
      <c r="C909" s="852"/>
      <c r="D909" s="851" t="s">
        <v>19</v>
      </c>
      <c r="E909" s="855"/>
      <c r="F909" s="853"/>
      <c r="G909" s="854"/>
    </row>
    <row r="910" spans="1:7" ht="50">
      <c r="A910" s="523"/>
      <c r="B910" s="851"/>
      <c r="C910" s="852"/>
      <c r="D910" s="851" t="s">
        <v>20</v>
      </c>
      <c r="E910" s="861" t="s">
        <v>1349</v>
      </c>
      <c r="F910" s="853" t="s">
        <v>918</v>
      </c>
      <c r="G910" s="854"/>
    </row>
    <row r="911" spans="1:7" ht="15">
      <c r="A911" s="523"/>
      <c r="B911" s="851"/>
      <c r="C911" s="852"/>
      <c r="D911" s="851" t="s">
        <v>25</v>
      </c>
      <c r="E911" s="855"/>
      <c r="F911" s="853"/>
      <c r="G911" s="854"/>
    </row>
    <row r="912" spans="1:7" ht="15">
      <c r="A912" s="523"/>
      <c r="B912" s="851"/>
      <c r="C912" s="852"/>
      <c r="D912" s="851" t="s">
        <v>26</v>
      </c>
      <c r="E912" s="855"/>
      <c r="F912" s="853"/>
      <c r="G912" s="854"/>
    </row>
    <row r="913" spans="1:7" ht="15">
      <c r="A913" s="523"/>
      <c r="B913" s="851"/>
      <c r="C913" s="852"/>
      <c r="D913" s="851" t="s">
        <v>27</v>
      </c>
      <c r="E913" s="855"/>
      <c r="F913" s="853"/>
      <c r="G913" s="854"/>
    </row>
    <row r="914" spans="1:7" ht="15">
      <c r="A914" s="523"/>
      <c r="B914" s="851"/>
      <c r="C914" s="852"/>
      <c r="D914" s="851" t="s">
        <v>28</v>
      </c>
      <c r="E914" s="855"/>
      <c r="F914" s="853"/>
      <c r="G914" s="854"/>
    </row>
    <row r="915" spans="1:7" ht="15">
      <c r="A915" s="522"/>
      <c r="B915" s="862"/>
      <c r="C915" s="863"/>
      <c r="D915" s="862"/>
      <c r="E915" s="864"/>
      <c r="F915" s="865"/>
      <c r="G915" s="866"/>
    </row>
    <row r="916" spans="1:7" ht="175">
      <c r="A916" s="523" t="s">
        <v>1350</v>
      </c>
      <c r="B916" s="851" t="s">
        <v>1350</v>
      </c>
      <c r="C916" s="852" t="s">
        <v>1351</v>
      </c>
      <c r="D916" s="851"/>
      <c r="E916" s="852" t="s">
        <v>1352</v>
      </c>
      <c r="F916" s="853"/>
      <c r="G916" s="854"/>
    </row>
    <row r="917" spans="1:7" ht="15">
      <c r="A917" s="523"/>
      <c r="B917" s="851"/>
      <c r="C917" s="852"/>
      <c r="D917" s="851" t="s">
        <v>19</v>
      </c>
      <c r="E917" s="855"/>
      <c r="F917" s="853"/>
      <c r="G917" s="854"/>
    </row>
    <row r="918" spans="1:7" ht="15">
      <c r="A918" s="523"/>
      <c r="B918" s="851"/>
      <c r="C918" s="852"/>
      <c r="D918" s="851" t="s">
        <v>20</v>
      </c>
      <c r="E918" s="861" t="s">
        <v>1353</v>
      </c>
      <c r="F918" s="853" t="s">
        <v>918</v>
      </c>
      <c r="G918" s="854"/>
    </row>
    <row r="919" spans="1:7" ht="15">
      <c r="A919" s="523"/>
      <c r="B919" s="851"/>
      <c r="C919" s="852"/>
      <c r="D919" s="851" t="s">
        <v>25</v>
      </c>
      <c r="E919" s="855"/>
      <c r="F919" s="853"/>
      <c r="G919" s="854"/>
    </row>
    <row r="920" spans="1:7" ht="15">
      <c r="A920" s="523"/>
      <c r="B920" s="851"/>
      <c r="C920" s="852"/>
      <c r="D920" s="851" t="s">
        <v>26</v>
      </c>
      <c r="E920" s="855"/>
      <c r="F920" s="853"/>
      <c r="G920" s="854"/>
    </row>
    <row r="921" spans="1:7" ht="15">
      <c r="A921" s="523"/>
      <c r="B921" s="851"/>
      <c r="C921" s="852"/>
      <c r="D921" s="851" t="s">
        <v>27</v>
      </c>
      <c r="E921" s="855"/>
      <c r="F921" s="853"/>
      <c r="G921" s="854"/>
    </row>
    <row r="922" spans="1:7" ht="15">
      <c r="A922" s="523"/>
      <c r="B922" s="851"/>
      <c r="C922" s="852"/>
      <c r="D922" s="851" t="s">
        <v>28</v>
      </c>
      <c r="E922" s="855"/>
      <c r="F922" s="853"/>
      <c r="G922" s="854"/>
    </row>
    <row r="923" spans="1:7" ht="15">
      <c r="A923" s="522"/>
      <c r="B923" s="862"/>
      <c r="C923" s="863"/>
      <c r="D923" s="862"/>
      <c r="E923" s="864"/>
      <c r="F923" s="865"/>
      <c r="G923" s="866"/>
    </row>
    <row r="924" spans="1:7" ht="100">
      <c r="A924" s="523" t="s">
        <v>1354</v>
      </c>
      <c r="B924" s="851" t="s">
        <v>1354</v>
      </c>
      <c r="C924" s="852" t="s">
        <v>1355</v>
      </c>
      <c r="D924" s="851"/>
      <c r="E924" s="852" t="s">
        <v>1356</v>
      </c>
      <c r="F924" s="853"/>
      <c r="G924" s="854"/>
    </row>
    <row r="925" spans="1:7" ht="15">
      <c r="A925" s="523"/>
      <c r="B925" s="851"/>
      <c r="C925" s="852"/>
      <c r="D925" s="851" t="s">
        <v>19</v>
      </c>
      <c r="E925" s="855"/>
      <c r="F925" s="853"/>
      <c r="G925" s="854"/>
    </row>
    <row r="926" spans="1:7" ht="25">
      <c r="A926" s="523"/>
      <c r="B926" s="851"/>
      <c r="C926" s="852"/>
      <c r="D926" s="851" t="s">
        <v>20</v>
      </c>
      <c r="E926" s="861" t="s">
        <v>1357</v>
      </c>
      <c r="F926" s="853" t="s">
        <v>918</v>
      </c>
      <c r="G926" s="854"/>
    </row>
    <row r="927" spans="1:7" ht="15">
      <c r="A927" s="523"/>
      <c r="B927" s="851"/>
      <c r="C927" s="852"/>
      <c r="D927" s="851" t="s">
        <v>25</v>
      </c>
      <c r="E927" s="855"/>
      <c r="F927" s="853"/>
      <c r="G927" s="854"/>
    </row>
    <row r="928" spans="1:7" ht="15">
      <c r="A928" s="523"/>
      <c r="B928" s="851"/>
      <c r="C928" s="852"/>
      <c r="D928" s="851" t="s">
        <v>26</v>
      </c>
      <c r="E928" s="855"/>
      <c r="F928" s="853"/>
      <c r="G928" s="854"/>
    </row>
    <row r="929" spans="1:7" ht="15">
      <c r="A929" s="523"/>
      <c r="B929" s="851"/>
      <c r="C929" s="852"/>
      <c r="D929" s="851" t="s">
        <v>27</v>
      </c>
      <c r="E929" s="855"/>
      <c r="F929" s="853"/>
      <c r="G929" s="854"/>
    </row>
    <row r="930" spans="1:7" ht="15">
      <c r="A930" s="523"/>
      <c r="B930" s="851"/>
      <c r="C930" s="852"/>
      <c r="D930" s="851" t="s">
        <v>28</v>
      </c>
      <c r="E930" s="855"/>
      <c r="F930" s="853"/>
      <c r="G930" s="854"/>
    </row>
    <row r="931" spans="1:7" ht="15">
      <c r="A931" s="522"/>
      <c r="B931" s="862"/>
      <c r="C931" s="863"/>
      <c r="D931" s="862"/>
      <c r="E931" s="864"/>
      <c r="F931" s="865"/>
      <c r="G931" s="866"/>
    </row>
    <row r="932" spans="1:7" ht="100">
      <c r="A932" s="523" t="s">
        <v>1358</v>
      </c>
      <c r="B932" s="851" t="s">
        <v>1358</v>
      </c>
      <c r="C932" s="852" t="s">
        <v>1359</v>
      </c>
      <c r="D932" s="851"/>
      <c r="E932" s="852" t="s">
        <v>1360</v>
      </c>
      <c r="F932" s="853"/>
      <c r="G932" s="854"/>
    </row>
    <row r="933" spans="1:7" ht="15">
      <c r="A933" s="523"/>
      <c r="B933" s="851"/>
      <c r="C933" s="852"/>
      <c r="D933" s="851" t="s">
        <v>19</v>
      </c>
      <c r="E933" s="855"/>
      <c r="F933" s="853"/>
      <c r="G933" s="854"/>
    </row>
    <row r="934" spans="1:7" ht="25">
      <c r="A934" s="523"/>
      <c r="B934" s="851"/>
      <c r="C934" s="852"/>
      <c r="D934" s="851" t="s">
        <v>20</v>
      </c>
      <c r="E934" s="861" t="s">
        <v>1361</v>
      </c>
      <c r="F934" s="853" t="s">
        <v>918</v>
      </c>
      <c r="G934" s="854"/>
    </row>
    <row r="935" spans="1:7" ht="15">
      <c r="A935" s="523"/>
      <c r="B935" s="851"/>
      <c r="C935" s="852"/>
      <c r="D935" s="851" t="s">
        <v>25</v>
      </c>
      <c r="E935" s="855"/>
      <c r="F935" s="853"/>
      <c r="G935" s="854"/>
    </row>
    <row r="936" spans="1:7" ht="15">
      <c r="A936" s="523"/>
      <c r="B936" s="851"/>
      <c r="C936" s="852"/>
      <c r="D936" s="851" t="s">
        <v>26</v>
      </c>
      <c r="E936" s="855"/>
      <c r="F936" s="853"/>
      <c r="G936" s="854"/>
    </row>
    <row r="937" spans="1:7" ht="15">
      <c r="A937" s="523"/>
      <c r="B937" s="851"/>
      <c r="C937" s="852"/>
      <c r="D937" s="851" t="s">
        <v>27</v>
      </c>
      <c r="E937" s="855"/>
      <c r="F937" s="853"/>
      <c r="G937" s="854"/>
    </row>
    <row r="938" spans="1:7" ht="15">
      <c r="A938" s="523"/>
      <c r="B938" s="851"/>
      <c r="C938" s="852"/>
      <c r="D938" s="851" t="s">
        <v>28</v>
      </c>
      <c r="E938" s="855"/>
      <c r="F938" s="853"/>
      <c r="G938" s="854"/>
    </row>
    <row r="939" spans="1:7" ht="15">
      <c r="A939" s="522"/>
      <c r="B939" s="862"/>
      <c r="C939" s="863"/>
      <c r="D939" s="862"/>
      <c r="E939" s="864"/>
      <c r="F939" s="865"/>
      <c r="G939" s="866"/>
    </row>
    <row r="940" spans="1:7" ht="125">
      <c r="A940" s="523" t="s">
        <v>1362</v>
      </c>
      <c r="B940" s="851" t="s">
        <v>1362</v>
      </c>
      <c r="C940" s="852" t="s">
        <v>1363</v>
      </c>
      <c r="D940" s="851"/>
      <c r="E940" s="852" t="s">
        <v>1364</v>
      </c>
      <c r="F940" s="853"/>
      <c r="G940" s="854"/>
    </row>
    <row r="941" spans="1:7" ht="15">
      <c r="A941" s="523"/>
      <c r="B941" s="851"/>
      <c r="C941" s="852"/>
      <c r="D941" s="851" t="s">
        <v>19</v>
      </c>
      <c r="E941" s="855"/>
      <c r="F941" s="853"/>
      <c r="G941" s="854"/>
    </row>
    <row r="942" spans="1:7" ht="15">
      <c r="A942" s="523"/>
      <c r="B942" s="851"/>
      <c r="C942" s="852"/>
      <c r="D942" s="851" t="s">
        <v>20</v>
      </c>
      <c r="E942" s="861" t="s">
        <v>1365</v>
      </c>
      <c r="F942" s="853" t="s">
        <v>918</v>
      </c>
      <c r="G942" s="854"/>
    </row>
    <row r="943" spans="1:7" ht="15">
      <c r="A943" s="523"/>
      <c r="B943" s="851"/>
      <c r="C943" s="852"/>
      <c r="D943" s="851" t="s">
        <v>25</v>
      </c>
      <c r="E943" s="855"/>
      <c r="F943" s="853"/>
      <c r="G943" s="854"/>
    </row>
    <row r="944" spans="1:7" ht="15">
      <c r="A944" s="523"/>
      <c r="B944" s="851"/>
      <c r="C944" s="852"/>
      <c r="D944" s="851" t="s">
        <v>26</v>
      </c>
      <c r="E944" s="855"/>
      <c r="F944" s="853"/>
      <c r="G944" s="854"/>
    </row>
    <row r="945" spans="1:7" ht="15">
      <c r="A945" s="523"/>
      <c r="B945" s="851"/>
      <c r="C945" s="852"/>
      <c r="D945" s="851" t="s">
        <v>27</v>
      </c>
      <c r="E945" s="855"/>
      <c r="F945" s="853"/>
      <c r="G945" s="854"/>
    </row>
    <row r="946" spans="1:7" ht="15">
      <c r="A946" s="523"/>
      <c r="B946" s="851"/>
      <c r="C946" s="852"/>
      <c r="D946" s="851" t="s">
        <v>28</v>
      </c>
      <c r="E946" s="855"/>
      <c r="F946" s="853"/>
      <c r="G946" s="854"/>
    </row>
    <row r="947" spans="1:7" ht="15">
      <c r="A947" s="522"/>
      <c r="B947" s="862"/>
      <c r="C947" s="863"/>
      <c r="D947" s="862"/>
      <c r="E947" s="864"/>
      <c r="F947" s="865"/>
      <c r="G947" s="866"/>
    </row>
    <row r="948" spans="1:7" ht="100">
      <c r="A948" s="523" t="s">
        <v>1366</v>
      </c>
      <c r="B948" s="851" t="s">
        <v>1366</v>
      </c>
      <c r="C948" s="852" t="s">
        <v>1367</v>
      </c>
      <c r="D948" s="851"/>
      <c r="E948" s="852" t="s">
        <v>1368</v>
      </c>
      <c r="F948" s="853"/>
      <c r="G948" s="854"/>
    </row>
    <row r="949" spans="1:7" ht="15">
      <c r="A949" s="523"/>
      <c r="B949" s="851"/>
      <c r="C949" s="852"/>
      <c r="D949" s="851" t="s">
        <v>19</v>
      </c>
      <c r="E949" s="855"/>
      <c r="F949" s="853"/>
      <c r="G949" s="854"/>
    </row>
    <row r="950" spans="1:7" ht="15">
      <c r="A950" s="523"/>
      <c r="B950" s="851"/>
      <c r="C950" s="852"/>
      <c r="D950" s="851" t="s">
        <v>20</v>
      </c>
      <c r="E950" s="861" t="s">
        <v>1369</v>
      </c>
      <c r="F950" s="853" t="s">
        <v>918</v>
      </c>
      <c r="G950" s="854"/>
    </row>
    <row r="951" spans="1:7" ht="15">
      <c r="A951" s="523"/>
      <c r="B951" s="851"/>
      <c r="C951" s="852"/>
      <c r="D951" s="851" t="s">
        <v>25</v>
      </c>
      <c r="E951" s="855"/>
      <c r="F951" s="853"/>
      <c r="G951" s="854"/>
    </row>
    <row r="952" spans="1:7" ht="15">
      <c r="A952" s="523"/>
      <c r="B952" s="851"/>
      <c r="C952" s="852"/>
      <c r="D952" s="851" t="s">
        <v>26</v>
      </c>
      <c r="E952" s="855"/>
      <c r="F952" s="853"/>
      <c r="G952" s="854"/>
    </row>
    <row r="953" spans="1:7" ht="15">
      <c r="A953" s="523"/>
      <c r="B953" s="851"/>
      <c r="C953" s="852"/>
      <c r="D953" s="851" t="s">
        <v>27</v>
      </c>
      <c r="E953" s="855"/>
      <c r="F953" s="853"/>
      <c r="G953" s="854"/>
    </row>
    <row r="954" spans="1:7" ht="15">
      <c r="A954" s="523"/>
      <c r="B954" s="851"/>
      <c r="C954" s="852"/>
      <c r="D954" s="851" t="s">
        <v>28</v>
      </c>
      <c r="E954" s="855"/>
      <c r="F954" s="853"/>
      <c r="G954" s="854"/>
    </row>
    <row r="955" spans="1:7" ht="15">
      <c r="A955" s="522"/>
      <c r="B955" s="862"/>
      <c r="C955" s="863"/>
      <c r="D955" s="862"/>
      <c r="E955" s="864"/>
      <c r="F955" s="865"/>
      <c r="G955" s="866"/>
    </row>
    <row r="956" spans="1:7" ht="100">
      <c r="A956" s="523" t="s">
        <v>1370</v>
      </c>
      <c r="B956" s="851" t="s">
        <v>1370</v>
      </c>
      <c r="C956" s="852" t="s">
        <v>1371</v>
      </c>
      <c r="D956" s="851"/>
      <c r="E956" s="852" t="s">
        <v>1372</v>
      </c>
      <c r="F956" s="853"/>
      <c r="G956" s="854"/>
    </row>
    <row r="957" spans="1:7" ht="15">
      <c r="A957" s="523"/>
      <c r="B957" s="851"/>
      <c r="C957" s="852"/>
      <c r="D957" s="851" t="s">
        <v>19</v>
      </c>
      <c r="E957" s="855"/>
      <c r="F957" s="853"/>
      <c r="G957" s="854"/>
    </row>
    <row r="958" spans="1:7" ht="25">
      <c r="A958" s="523"/>
      <c r="B958" s="851"/>
      <c r="C958" s="852"/>
      <c r="D958" s="851" t="s">
        <v>20</v>
      </c>
      <c r="E958" s="861" t="s">
        <v>1373</v>
      </c>
      <c r="F958" s="853" t="s">
        <v>918</v>
      </c>
      <c r="G958" s="854"/>
    </row>
    <row r="959" spans="1:7" ht="15">
      <c r="A959" s="523"/>
      <c r="B959" s="851"/>
      <c r="C959" s="852"/>
      <c r="D959" s="851" t="s">
        <v>25</v>
      </c>
      <c r="E959" s="855"/>
      <c r="F959" s="853"/>
      <c r="G959" s="854"/>
    </row>
    <row r="960" spans="1:7" ht="15">
      <c r="A960" s="523"/>
      <c r="B960" s="851"/>
      <c r="C960" s="852"/>
      <c r="D960" s="851" t="s">
        <v>26</v>
      </c>
      <c r="E960" s="855"/>
      <c r="F960" s="853"/>
      <c r="G960" s="854"/>
    </row>
    <row r="961" spans="1:7" ht="15">
      <c r="A961" s="523"/>
      <c r="B961" s="851"/>
      <c r="C961" s="852"/>
      <c r="D961" s="851" t="s">
        <v>27</v>
      </c>
      <c r="E961" s="855"/>
      <c r="F961" s="853"/>
      <c r="G961" s="854"/>
    </row>
    <row r="962" spans="1:7" ht="15">
      <c r="A962" s="523"/>
      <c r="B962" s="851"/>
      <c r="C962" s="852"/>
      <c r="D962" s="851" t="s">
        <v>28</v>
      </c>
      <c r="E962" s="855"/>
      <c r="F962" s="853"/>
      <c r="G962" s="854"/>
    </row>
    <row r="963" spans="1:7" ht="15">
      <c r="A963" s="522"/>
      <c r="B963" s="862"/>
      <c r="C963" s="863"/>
      <c r="D963" s="862"/>
      <c r="E963" s="864"/>
      <c r="F963" s="865"/>
      <c r="G963" s="866"/>
    </row>
    <row r="964" spans="1:7" ht="15">
      <c r="A964" s="521">
        <v>3.5</v>
      </c>
      <c r="B964" s="847">
        <v>3.5</v>
      </c>
      <c r="C964" s="844"/>
      <c r="D964" s="847"/>
      <c r="E964" s="844" t="s">
        <v>1374</v>
      </c>
      <c r="F964" s="848"/>
      <c r="G964" s="849"/>
    </row>
    <row r="965" spans="1:7" ht="50">
      <c r="A965" s="523" t="s">
        <v>1375</v>
      </c>
      <c r="B965" s="851" t="s">
        <v>1375</v>
      </c>
      <c r="C965" s="852" t="s">
        <v>1376</v>
      </c>
      <c r="D965" s="851"/>
      <c r="E965" s="852" t="s">
        <v>1377</v>
      </c>
      <c r="F965" s="853"/>
      <c r="G965" s="854"/>
    </row>
    <row r="966" spans="1:7" ht="15">
      <c r="A966" s="523"/>
      <c r="B966" s="851"/>
      <c r="C966" s="852"/>
      <c r="D966" s="851" t="s">
        <v>19</v>
      </c>
      <c r="E966" s="855"/>
      <c r="F966" s="853"/>
      <c r="G966" s="854"/>
    </row>
    <row r="967" spans="1:7" ht="62.5">
      <c r="A967" s="523"/>
      <c r="B967" s="851"/>
      <c r="C967" s="852"/>
      <c r="D967" s="851" t="s">
        <v>20</v>
      </c>
      <c r="E967" s="861" t="s">
        <v>1378</v>
      </c>
      <c r="F967" s="853" t="s">
        <v>918</v>
      </c>
      <c r="G967" s="854"/>
    </row>
    <row r="968" spans="1:7" ht="15">
      <c r="A968" s="523"/>
      <c r="B968" s="851"/>
      <c r="C968" s="852"/>
      <c r="D968" s="851" t="s">
        <v>25</v>
      </c>
      <c r="E968" s="855"/>
      <c r="F968" s="853"/>
      <c r="G968" s="854"/>
    </row>
    <row r="969" spans="1:7" ht="15">
      <c r="A969" s="523"/>
      <c r="B969" s="851"/>
      <c r="C969" s="852"/>
      <c r="D969" s="851" t="s">
        <v>26</v>
      </c>
      <c r="E969" s="855"/>
      <c r="F969" s="853"/>
      <c r="G969" s="854"/>
    </row>
    <row r="970" spans="1:7" ht="15">
      <c r="A970" s="523"/>
      <c r="B970" s="851"/>
      <c r="C970" s="852"/>
      <c r="D970" s="851" t="s">
        <v>27</v>
      </c>
      <c r="E970" s="855"/>
      <c r="F970" s="853"/>
      <c r="G970" s="854"/>
    </row>
    <row r="971" spans="1:7" ht="15">
      <c r="A971" s="523"/>
      <c r="B971" s="851"/>
      <c r="C971" s="852"/>
      <c r="D971" s="851" t="s">
        <v>28</v>
      </c>
      <c r="E971" s="855"/>
      <c r="F971" s="853"/>
      <c r="G971" s="854"/>
    </row>
    <row r="972" spans="1:7" ht="15">
      <c r="A972" s="522"/>
      <c r="B972" s="862"/>
      <c r="C972" s="863"/>
      <c r="D972" s="862"/>
      <c r="E972" s="864"/>
      <c r="F972" s="865"/>
      <c r="G972" s="866"/>
    </row>
    <row r="973" spans="1:7" ht="137.5">
      <c r="A973" s="523" t="s">
        <v>1379</v>
      </c>
      <c r="B973" s="851" t="s">
        <v>1379</v>
      </c>
      <c r="C973" s="852" t="s">
        <v>1380</v>
      </c>
      <c r="D973" s="851"/>
      <c r="E973" s="852" t="s">
        <v>1381</v>
      </c>
      <c r="F973" s="853"/>
      <c r="G973" s="854"/>
    </row>
    <row r="974" spans="1:7" ht="15">
      <c r="A974" s="523"/>
      <c r="B974" s="851"/>
      <c r="C974" s="852"/>
      <c r="D974" s="851" t="s">
        <v>19</v>
      </c>
      <c r="E974" s="855"/>
      <c r="F974" s="853"/>
      <c r="G974" s="854"/>
    </row>
    <row r="975" spans="1:7" ht="15">
      <c r="A975" s="523"/>
      <c r="B975" s="851"/>
      <c r="C975" s="852"/>
      <c r="D975" s="851" t="s">
        <v>20</v>
      </c>
      <c r="E975" s="861" t="s">
        <v>1382</v>
      </c>
      <c r="F975" s="853" t="s">
        <v>918</v>
      </c>
      <c r="G975" s="854"/>
    </row>
    <row r="976" spans="1:7" ht="15">
      <c r="A976" s="523"/>
      <c r="B976" s="851"/>
      <c r="C976" s="852"/>
      <c r="D976" s="851" t="s">
        <v>25</v>
      </c>
      <c r="E976" s="855"/>
      <c r="F976" s="853"/>
      <c r="G976" s="854"/>
    </row>
    <row r="977" spans="1:7" ht="15">
      <c r="A977" s="523"/>
      <c r="B977" s="851"/>
      <c r="C977" s="852"/>
      <c r="D977" s="851" t="s">
        <v>26</v>
      </c>
      <c r="E977" s="855"/>
      <c r="F977" s="853"/>
      <c r="G977" s="854"/>
    </row>
    <row r="978" spans="1:7" ht="15">
      <c r="A978" s="523"/>
      <c r="B978" s="851"/>
      <c r="C978" s="852"/>
      <c r="D978" s="851" t="s">
        <v>27</v>
      </c>
      <c r="E978" s="855"/>
      <c r="F978" s="853"/>
      <c r="G978" s="854"/>
    </row>
    <row r="979" spans="1:7" ht="15">
      <c r="A979" s="523"/>
      <c r="B979" s="851"/>
      <c r="C979" s="852"/>
      <c r="D979" s="851" t="s">
        <v>28</v>
      </c>
      <c r="E979" s="855"/>
      <c r="F979" s="853"/>
      <c r="G979" s="854"/>
    </row>
    <row r="980" spans="1:7" ht="15">
      <c r="A980" s="522"/>
      <c r="B980" s="862"/>
      <c r="C980" s="863"/>
      <c r="D980" s="862"/>
      <c r="E980" s="864"/>
      <c r="F980" s="865"/>
      <c r="G980" s="866"/>
    </row>
    <row r="981" spans="1:7" ht="15">
      <c r="A981" s="521">
        <v>3.6</v>
      </c>
      <c r="B981" s="847">
        <v>3.6</v>
      </c>
      <c r="C981" s="844"/>
      <c r="D981" s="847"/>
      <c r="E981" s="844" t="s">
        <v>1383</v>
      </c>
      <c r="F981" s="848"/>
      <c r="G981" s="849"/>
    </row>
    <row r="982" spans="1:7" ht="112.5">
      <c r="A982" s="523" t="s">
        <v>1384</v>
      </c>
      <c r="B982" s="851" t="s">
        <v>1384</v>
      </c>
      <c r="C982" s="852" t="s">
        <v>1385</v>
      </c>
      <c r="D982" s="851"/>
      <c r="E982" s="852" t="s">
        <v>1386</v>
      </c>
      <c r="F982" s="853"/>
      <c r="G982" s="854"/>
    </row>
    <row r="983" spans="1:7" ht="15">
      <c r="A983" s="523"/>
      <c r="B983" s="851"/>
      <c r="C983" s="852"/>
      <c r="D983" s="851" t="s">
        <v>19</v>
      </c>
      <c r="E983" s="855"/>
      <c r="F983" s="853"/>
      <c r="G983" s="854"/>
    </row>
    <row r="984" spans="1:7" ht="87.5">
      <c r="A984" s="523"/>
      <c r="B984" s="851"/>
      <c r="C984" s="852"/>
      <c r="D984" s="851" t="s">
        <v>20</v>
      </c>
      <c r="E984" s="855" t="s">
        <v>1387</v>
      </c>
      <c r="F984" s="853" t="s">
        <v>918</v>
      </c>
      <c r="G984" s="854"/>
    </row>
    <row r="985" spans="1:7" ht="15">
      <c r="A985" s="523"/>
      <c r="B985" s="851"/>
      <c r="C985" s="852"/>
      <c r="D985" s="851" t="s">
        <v>25</v>
      </c>
      <c r="E985" s="855"/>
      <c r="F985" s="853"/>
      <c r="G985" s="854"/>
    </row>
    <row r="986" spans="1:7" ht="15">
      <c r="A986" s="523"/>
      <c r="B986" s="851"/>
      <c r="C986" s="852"/>
      <c r="D986" s="851" t="s">
        <v>26</v>
      </c>
      <c r="E986" s="855"/>
      <c r="F986" s="853"/>
      <c r="G986" s="854"/>
    </row>
    <row r="987" spans="1:7" ht="15">
      <c r="A987" s="523"/>
      <c r="B987" s="851"/>
      <c r="C987" s="852"/>
      <c r="D987" s="851" t="s">
        <v>27</v>
      </c>
      <c r="E987" s="855"/>
      <c r="F987" s="853"/>
      <c r="G987" s="854"/>
    </row>
    <row r="988" spans="1:7" ht="15">
      <c r="A988" s="523"/>
      <c r="B988" s="851"/>
      <c r="C988" s="852"/>
      <c r="D988" s="851" t="s">
        <v>28</v>
      </c>
      <c r="E988" s="855"/>
      <c r="F988" s="853"/>
      <c r="G988" s="854"/>
    </row>
    <row r="989" spans="1:7" ht="15">
      <c r="A989" s="522"/>
      <c r="B989" s="862"/>
      <c r="C989" s="863"/>
      <c r="D989" s="862"/>
      <c r="E989" s="864"/>
      <c r="F989" s="865"/>
      <c r="G989" s="866"/>
    </row>
    <row r="990" spans="1:7" ht="100">
      <c r="A990" s="523" t="s">
        <v>1388</v>
      </c>
      <c r="B990" s="851" t="s">
        <v>1388</v>
      </c>
      <c r="C990" s="852" t="s">
        <v>1389</v>
      </c>
      <c r="D990" s="851"/>
      <c r="E990" s="852" t="s">
        <v>1390</v>
      </c>
      <c r="F990" s="853"/>
      <c r="G990" s="854"/>
    </row>
    <row r="991" spans="1:7" ht="15">
      <c r="A991" s="523"/>
      <c r="B991" s="851"/>
      <c r="C991" s="852"/>
      <c r="D991" s="851" t="s">
        <v>19</v>
      </c>
      <c r="E991" s="855"/>
      <c r="F991" s="853"/>
      <c r="G991" s="854"/>
    </row>
    <row r="992" spans="1:7" ht="75.5">
      <c r="A992" s="523"/>
      <c r="B992" s="897"/>
      <c r="C992" s="898"/>
      <c r="D992" s="897" t="s">
        <v>20</v>
      </c>
      <c r="E992" s="899" t="s">
        <v>1391</v>
      </c>
      <c r="F992" s="900" t="s">
        <v>1392</v>
      </c>
      <c r="G992" s="901" t="s">
        <v>1393</v>
      </c>
    </row>
    <row r="993" spans="1:7" ht="15">
      <c r="A993" s="523"/>
      <c r="B993" s="851"/>
      <c r="C993" s="852"/>
      <c r="D993" s="851" t="s">
        <v>25</v>
      </c>
      <c r="E993" s="855"/>
      <c r="F993" s="853"/>
      <c r="G993" s="854"/>
    </row>
    <row r="994" spans="1:7" ht="15">
      <c r="A994" s="523"/>
      <c r="B994" s="851"/>
      <c r="C994" s="852"/>
      <c r="D994" s="851" t="s">
        <v>26</v>
      </c>
      <c r="E994" s="855"/>
      <c r="F994" s="853"/>
      <c r="G994" s="854"/>
    </row>
    <row r="995" spans="1:7" ht="15">
      <c r="A995" s="523"/>
      <c r="B995" s="851"/>
      <c r="C995" s="852"/>
      <c r="D995" s="851" t="s">
        <v>27</v>
      </c>
      <c r="E995" s="855"/>
      <c r="F995" s="853"/>
      <c r="G995" s="854"/>
    </row>
    <row r="996" spans="1:7" ht="15">
      <c r="A996" s="523"/>
      <c r="B996" s="851"/>
      <c r="C996" s="852"/>
      <c r="D996" s="851" t="s">
        <v>28</v>
      </c>
      <c r="E996" s="855"/>
      <c r="F996" s="853"/>
      <c r="G996" s="854"/>
    </row>
    <row r="997" spans="1:7" ht="15">
      <c r="A997" s="522"/>
      <c r="B997" s="862"/>
      <c r="C997" s="863"/>
      <c r="D997" s="862"/>
      <c r="E997" s="870"/>
      <c r="F997" s="865"/>
      <c r="G997" s="866"/>
    </row>
    <row r="998" spans="1:7" ht="15">
      <c r="A998" s="521">
        <v>3.7</v>
      </c>
      <c r="B998" s="847">
        <v>3.7</v>
      </c>
      <c r="C998" s="844"/>
      <c r="D998" s="847"/>
      <c r="E998" s="844" t="s">
        <v>1394</v>
      </c>
      <c r="F998" s="848"/>
      <c r="G998" s="849"/>
    </row>
    <row r="999" spans="1:7" ht="137.5">
      <c r="A999" s="523" t="s">
        <v>751</v>
      </c>
      <c r="B999" s="851" t="s">
        <v>751</v>
      </c>
      <c r="C999" s="852" t="s">
        <v>1395</v>
      </c>
      <c r="D999" s="851"/>
      <c r="E999" s="852" t="s">
        <v>1396</v>
      </c>
      <c r="F999" s="853"/>
      <c r="G999" s="854"/>
    </row>
    <row r="1000" spans="1:7" ht="15">
      <c r="A1000" s="523"/>
      <c r="B1000" s="851"/>
      <c r="C1000" s="852"/>
      <c r="D1000" s="851" t="s">
        <v>19</v>
      </c>
      <c r="E1000" s="855"/>
      <c r="F1000" s="853"/>
      <c r="G1000" s="854"/>
    </row>
    <row r="1001" spans="1:7" ht="50">
      <c r="A1001" s="523"/>
      <c r="B1001" s="851"/>
      <c r="C1001" s="852"/>
      <c r="D1001" s="851" t="s">
        <v>20</v>
      </c>
      <c r="E1001" s="886" t="s">
        <v>1397</v>
      </c>
      <c r="F1001" s="902" t="s">
        <v>918</v>
      </c>
      <c r="G1001" s="903" t="s">
        <v>1398</v>
      </c>
    </row>
    <row r="1002" spans="1:7" ht="15">
      <c r="A1002" s="523"/>
      <c r="B1002" s="851"/>
      <c r="C1002" s="852"/>
      <c r="D1002" s="851" t="s">
        <v>25</v>
      </c>
      <c r="E1002" s="855"/>
      <c r="F1002" s="853"/>
      <c r="G1002" s="854"/>
    </row>
    <row r="1003" spans="1:7" ht="15">
      <c r="A1003" s="523"/>
      <c r="B1003" s="851"/>
      <c r="C1003" s="852"/>
      <c r="D1003" s="851" t="s">
        <v>26</v>
      </c>
      <c r="E1003" s="855"/>
      <c r="F1003" s="853"/>
      <c r="G1003" s="854"/>
    </row>
    <row r="1004" spans="1:7" ht="15">
      <c r="A1004" s="523"/>
      <c r="B1004" s="851"/>
      <c r="C1004" s="852"/>
      <c r="D1004" s="851" t="s">
        <v>27</v>
      </c>
      <c r="E1004" s="855"/>
      <c r="F1004" s="853"/>
      <c r="G1004" s="854"/>
    </row>
    <row r="1005" spans="1:7" ht="15">
      <c r="A1005" s="523"/>
      <c r="B1005" s="851"/>
      <c r="C1005" s="852"/>
      <c r="D1005" s="851" t="s">
        <v>28</v>
      </c>
      <c r="E1005" s="855"/>
      <c r="F1005" s="853"/>
      <c r="G1005" s="854"/>
    </row>
    <row r="1006" spans="1:7" ht="15">
      <c r="A1006" s="522"/>
      <c r="B1006" s="862"/>
      <c r="C1006" s="863"/>
      <c r="D1006" s="862"/>
      <c r="E1006" s="864"/>
      <c r="F1006" s="865"/>
      <c r="G1006" s="866"/>
    </row>
    <row r="1007" spans="1:7" ht="100">
      <c r="A1007" s="523" t="s">
        <v>753</v>
      </c>
      <c r="B1007" s="851" t="s">
        <v>753</v>
      </c>
      <c r="C1007" s="852" t="s">
        <v>1399</v>
      </c>
      <c r="D1007" s="851"/>
      <c r="E1007" s="852" t="s">
        <v>1400</v>
      </c>
      <c r="F1007" s="853"/>
      <c r="G1007" s="854"/>
    </row>
    <row r="1008" spans="1:7" ht="15">
      <c r="A1008" s="523"/>
      <c r="B1008" s="851"/>
      <c r="C1008" s="852"/>
      <c r="D1008" s="851" t="s">
        <v>19</v>
      </c>
      <c r="E1008" s="855"/>
      <c r="F1008" s="853"/>
      <c r="G1008" s="854"/>
    </row>
    <row r="1009" spans="1:7" ht="25">
      <c r="A1009" s="523"/>
      <c r="B1009" s="851"/>
      <c r="C1009" s="852"/>
      <c r="D1009" s="851" t="s">
        <v>20</v>
      </c>
      <c r="E1009" s="861" t="s">
        <v>1401</v>
      </c>
      <c r="F1009" s="853" t="s">
        <v>918</v>
      </c>
      <c r="G1009" s="854"/>
    </row>
    <row r="1010" spans="1:7" ht="15">
      <c r="A1010" s="523"/>
      <c r="B1010" s="851"/>
      <c r="C1010" s="852"/>
      <c r="D1010" s="851" t="s">
        <v>25</v>
      </c>
      <c r="E1010" s="855"/>
      <c r="F1010" s="853"/>
      <c r="G1010" s="854"/>
    </row>
    <row r="1011" spans="1:7" ht="15">
      <c r="A1011" s="523"/>
      <c r="B1011" s="851"/>
      <c r="C1011" s="852"/>
      <c r="D1011" s="851" t="s">
        <v>26</v>
      </c>
      <c r="E1011" s="855"/>
      <c r="F1011" s="853"/>
      <c r="G1011" s="854"/>
    </row>
    <row r="1012" spans="1:7" ht="15">
      <c r="A1012" s="523"/>
      <c r="B1012" s="851"/>
      <c r="C1012" s="852"/>
      <c r="D1012" s="851" t="s">
        <v>27</v>
      </c>
      <c r="E1012" s="855"/>
      <c r="F1012" s="853"/>
      <c r="G1012" s="854"/>
    </row>
    <row r="1013" spans="1:7" ht="15">
      <c r="A1013" s="523"/>
      <c r="B1013" s="851"/>
      <c r="C1013" s="852"/>
      <c r="D1013" s="851" t="s">
        <v>28</v>
      </c>
      <c r="E1013" s="855"/>
      <c r="F1013" s="853"/>
      <c r="G1013" s="854"/>
    </row>
    <row r="1014" spans="1:7" ht="15">
      <c r="A1014" s="522"/>
      <c r="B1014" s="862"/>
      <c r="C1014" s="863"/>
      <c r="D1014" s="862"/>
      <c r="E1014" s="864"/>
      <c r="F1014" s="865"/>
      <c r="G1014" s="866"/>
    </row>
    <row r="1015" spans="1:7" ht="15">
      <c r="A1015" s="521">
        <v>4</v>
      </c>
      <c r="B1015" s="847">
        <v>4</v>
      </c>
      <c r="C1015" s="844"/>
      <c r="D1015" s="847"/>
      <c r="E1015" s="844" t="s">
        <v>1402</v>
      </c>
      <c r="F1015" s="848"/>
      <c r="G1015" s="850"/>
    </row>
    <row r="1016" spans="1:7" ht="15">
      <c r="A1016" s="521">
        <v>4.0999999999999996</v>
      </c>
      <c r="B1016" s="847">
        <v>4.0999999999999996</v>
      </c>
      <c r="C1016" s="844"/>
      <c r="D1016" s="847"/>
      <c r="E1016" s="844" t="s">
        <v>1403</v>
      </c>
      <c r="F1016" s="848"/>
      <c r="G1016" s="850"/>
    </row>
    <row r="1017" spans="1:7" ht="237.5">
      <c r="A1017" s="523" t="s">
        <v>1404</v>
      </c>
      <c r="B1017" s="851" t="s">
        <v>1404</v>
      </c>
      <c r="C1017" s="852" t="s">
        <v>1405</v>
      </c>
      <c r="D1017" s="851"/>
      <c r="E1017" s="852" t="s">
        <v>1406</v>
      </c>
      <c r="F1017" s="853"/>
      <c r="G1017" s="854"/>
    </row>
    <row r="1018" spans="1:7" ht="15">
      <c r="A1018" s="523"/>
      <c r="B1018" s="851"/>
      <c r="C1018" s="852"/>
      <c r="D1018" s="851" t="s">
        <v>19</v>
      </c>
      <c r="E1018" s="855"/>
      <c r="F1018" s="853"/>
      <c r="G1018" s="854"/>
    </row>
    <row r="1019" spans="1:7" ht="87.5">
      <c r="A1019" s="523"/>
      <c r="B1019" s="851"/>
      <c r="C1019" s="852"/>
      <c r="D1019" s="851" t="s">
        <v>20</v>
      </c>
      <c r="E1019" s="861" t="s">
        <v>1407</v>
      </c>
      <c r="F1019" s="853" t="s">
        <v>918</v>
      </c>
      <c r="G1019" s="854"/>
    </row>
    <row r="1020" spans="1:7" ht="15">
      <c r="A1020" s="523"/>
      <c r="B1020" s="851"/>
      <c r="C1020" s="852"/>
      <c r="D1020" s="851" t="s">
        <v>25</v>
      </c>
      <c r="E1020" s="855"/>
      <c r="F1020" s="853"/>
      <c r="G1020" s="854"/>
    </row>
    <row r="1021" spans="1:7" ht="15">
      <c r="A1021" s="523"/>
      <c r="B1021" s="851"/>
      <c r="C1021" s="852"/>
      <c r="D1021" s="851" t="s">
        <v>26</v>
      </c>
      <c r="E1021" s="855"/>
      <c r="F1021" s="853"/>
      <c r="G1021" s="854"/>
    </row>
    <row r="1022" spans="1:7" ht="15">
      <c r="A1022" s="523"/>
      <c r="B1022" s="851"/>
      <c r="C1022" s="852"/>
      <c r="D1022" s="851" t="s">
        <v>27</v>
      </c>
      <c r="E1022" s="855"/>
      <c r="F1022" s="853"/>
      <c r="G1022" s="854"/>
    </row>
    <row r="1023" spans="1:7" ht="15">
      <c r="A1023" s="523"/>
      <c r="B1023" s="851"/>
      <c r="C1023" s="852"/>
      <c r="D1023" s="851" t="s">
        <v>28</v>
      </c>
      <c r="E1023" s="855"/>
      <c r="F1023" s="853"/>
      <c r="G1023" s="854"/>
    </row>
    <row r="1024" spans="1:7" ht="15">
      <c r="A1024" s="522"/>
      <c r="B1024" s="862"/>
      <c r="C1024" s="863"/>
      <c r="D1024" s="862"/>
      <c r="E1024" s="864"/>
      <c r="F1024" s="865"/>
      <c r="G1024" s="866"/>
    </row>
    <row r="1025" spans="1:7" ht="225">
      <c r="A1025" s="523" t="s">
        <v>1408</v>
      </c>
      <c r="B1025" s="851" t="s">
        <v>1408</v>
      </c>
      <c r="C1025" s="852" t="s">
        <v>886</v>
      </c>
      <c r="D1025" s="851"/>
      <c r="E1025" s="852" t="s">
        <v>1409</v>
      </c>
      <c r="F1025" s="853"/>
      <c r="G1025" s="854"/>
    </row>
    <row r="1026" spans="1:7" ht="15">
      <c r="A1026" s="523"/>
      <c r="B1026" s="851"/>
      <c r="C1026" s="852"/>
      <c r="D1026" s="851" t="s">
        <v>19</v>
      </c>
      <c r="E1026" s="855"/>
      <c r="F1026" s="853"/>
      <c r="G1026" s="854"/>
    </row>
    <row r="1027" spans="1:7" ht="150">
      <c r="A1027" s="523"/>
      <c r="B1027" s="851"/>
      <c r="C1027" s="852"/>
      <c r="D1027" s="851" t="s">
        <v>20</v>
      </c>
      <c r="E1027" s="861" t="s">
        <v>1410</v>
      </c>
      <c r="F1027" s="853" t="s">
        <v>918</v>
      </c>
      <c r="G1027" s="854"/>
    </row>
    <row r="1028" spans="1:7" ht="15">
      <c r="A1028" s="523"/>
      <c r="B1028" s="851"/>
      <c r="C1028" s="852"/>
      <c r="D1028" s="851" t="s">
        <v>25</v>
      </c>
      <c r="E1028" s="855"/>
      <c r="F1028" s="853"/>
      <c r="G1028" s="854"/>
    </row>
    <row r="1029" spans="1:7" ht="15">
      <c r="A1029" s="523"/>
      <c r="B1029" s="851"/>
      <c r="C1029" s="852"/>
      <c r="D1029" s="851" t="s">
        <v>26</v>
      </c>
      <c r="E1029" s="855"/>
      <c r="F1029" s="853"/>
      <c r="G1029" s="854"/>
    </row>
    <row r="1030" spans="1:7" ht="15">
      <c r="A1030" s="523"/>
      <c r="B1030" s="851"/>
      <c r="C1030" s="852"/>
      <c r="D1030" s="851" t="s">
        <v>27</v>
      </c>
      <c r="E1030" s="855"/>
      <c r="F1030" s="853"/>
      <c r="G1030" s="854"/>
    </row>
    <row r="1031" spans="1:7" ht="15">
      <c r="A1031" s="523"/>
      <c r="B1031" s="851"/>
      <c r="C1031" s="852"/>
      <c r="D1031" s="851" t="s">
        <v>28</v>
      </c>
      <c r="E1031" s="855"/>
      <c r="F1031" s="853"/>
      <c r="G1031" s="854"/>
    </row>
    <row r="1032" spans="1:7" ht="15">
      <c r="A1032" s="522"/>
      <c r="B1032" s="862"/>
      <c r="C1032" s="863"/>
      <c r="D1032" s="862"/>
      <c r="E1032" s="904"/>
      <c r="F1032" s="865"/>
      <c r="G1032" s="866"/>
    </row>
    <row r="1033" spans="1:7" ht="225">
      <c r="A1033" s="523" t="s">
        <v>1411</v>
      </c>
      <c r="B1033" s="851" t="s">
        <v>1411</v>
      </c>
      <c r="C1033" s="852" t="s">
        <v>1412</v>
      </c>
      <c r="D1033" s="905"/>
      <c r="E1033" s="852" t="s">
        <v>1413</v>
      </c>
      <c r="F1033" s="853"/>
      <c r="G1033" s="854"/>
    </row>
    <row r="1034" spans="1:7" ht="15">
      <c r="A1034" s="523"/>
      <c r="B1034" s="851"/>
      <c r="C1034" s="852"/>
      <c r="D1034" s="851" t="s">
        <v>19</v>
      </c>
      <c r="E1034" s="855"/>
      <c r="F1034" s="853"/>
      <c r="G1034" s="854"/>
    </row>
    <row r="1035" spans="1:7" ht="125">
      <c r="A1035" s="523"/>
      <c r="B1035" s="851"/>
      <c r="C1035" s="852"/>
      <c r="D1035" s="851" t="s">
        <v>20</v>
      </c>
      <c r="E1035" s="861" t="s">
        <v>1414</v>
      </c>
      <c r="F1035" s="853" t="s">
        <v>918</v>
      </c>
      <c r="G1035" s="854"/>
    </row>
    <row r="1036" spans="1:7" ht="15">
      <c r="A1036" s="523"/>
      <c r="B1036" s="851"/>
      <c r="C1036" s="852"/>
      <c r="D1036" s="851" t="s">
        <v>25</v>
      </c>
      <c r="E1036" s="855"/>
      <c r="F1036" s="853"/>
      <c r="G1036" s="854"/>
    </row>
    <row r="1037" spans="1:7" ht="15">
      <c r="A1037" s="523"/>
      <c r="B1037" s="851"/>
      <c r="C1037" s="852"/>
      <c r="D1037" s="851" t="s">
        <v>26</v>
      </c>
      <c r="E1037" s="855"/>
      <c r="F1037" s="853"/>
      <c r="G1037" s="854"/>
    </row>
    <row r="1038" spans="1:7" ht="15">
      <c r="A1038" s="523"/>
      <c r="B1038" s="851"/>
      <c r="C1038" s="852"/>
      <c r="D1038" s="851" t="s">
        <v>27</v>
      </c>
      <c r="E1038" s="855"/>
      <c r="F1038" s="853"/>
      <c r="G1038" s="854"/>
    </row>
    <row r="1039" spans="1:7" ht="15">
      <c r="A1039" s="523"/>
      <c r="B1039" s="851"/>
      <c r="C1039" s="852"/>
      <c r="D1039" s="851" t="s">
        <v>28</v>
      </c>
      <c r="E1039" s="855"/>
      <c r="F1039" s="853"/>
      <c r="G1039" s="854"/>
    </row>
    <row r="1040" spans="1:7">
      <c r="A1040" s="522"/>
      <c r="B1040" s="845"/>
      <c r="C1040" s="845"/>
      <c r="D1040" s="845"/>
      <c r="E1040" s="845"/>
      <c r="F1040" s="845"/>
      <c r="G1040" s="845"/>
    </row>
    <row r="1041" spans="1:7" ht="225">
      <c r="A1041" s="523" t="s">
        <v>1415</v>
      </c>
      <c r="B1041" s="851" t="s">
        <v>1415</v>
      </c>
      <c r="C1041" s="852" t="s">
        <v>1416</v>
      </c>
      <c r="D1041" s="851"/>
      <c r="E1041" s="852" t="s">
        <v>1417</v>
      </c>
      <c r="F1041" s="853"/>
      <c r="G1041" s="854"/>
    </row>
    <row r="1042" spans="1:7" ht="15">
      <c r="A1042" s="523"/>
      <c r="B1042" s="851"/>
      <c r="C1042" s="852"/>
      <c r="D1042" s="851" t="s">
        <v>19</v>
      </c>
      <c r="E1042" s="906"/>
      <c r="F1042" s="853"/>
      <c r="G1042" s="854"/>
    </row>
    <row r="1043" spans="1:7" ht="50">
      <c r="A1043" s="523"/>
      <c r="B1043" s="851"/>
      <c r="C1043" s="852"/>
      <c r="D1043" s="851" t="s">
        <v>20</v>
      </c>
      <c r="E1043" s="861" t="s">
        <v>1418</v>
      </c>
      <c r="F1043" s="853" t="s">
        <v>918</v>
      </c>
      <c r="G1043" s="854"/>
    </row>
    <row r="1044" spans="1:7" ht="15">
      <c r="A1044" s="523"/>
      <c r="B1044" s="851"/>
      <c r="C1044" s="852"/>
      <c r="D1044" s="851" t="s">
        <v>25</v>
      </c>
      <c r="E1044" s="906"/>
      <c r="F1044" s="853"/>
      <c r="G1044" s="854"/>
    </row>
    <row r="1045" spans="1:7" ht="15">
      <c r="A1045" s="523"/>
      <c r="B1045" s="851"/>
      <c r="C1045" s="852"/>
      <c r="D1045" s="851" t="s">
        <v>26</v>
      </c>
      <c r="E1045" s="855"/>
      <c r="F1045" s="853"/>
      <c r="G1045" s="854"/>
    </row>
    <row r="1046" spans="1:7" ht="15">
      <c r="A1046" s="523"/>
      <c r="B1046" s="851"/>
      <c r="C1046" s="852"/>
      <c r="D1046" s="851" t="s">
        <v>27</v>
      </c>
      <c r="E1046" s="906"/>
      <c r="F1046" s="853"/>
      <c r="G1046" s="854"/>
    </row>
    <row r="1047" spans="1:7" ht="15">
      <c r="A1047" s="523"/>
      <c r="B1047" s="851"/>
      <c r="C1047" s="852"/>
      <c r="D1047" s="851" t="s">
        <v>28</v>
      </c>
      <c r="E1047" s="855"/>
      <c r="F1047" s="853"/>
      <c r="G1047" s="854"/>
    </row>
    <row r="1048" spans="1:7" ht="15">
      <c r="A1048" s="522"/>
      <c r="B1048" s="845"/>
      <c r="C1048" s="845"/>
      <c r="D1048" s="845"/>
      <c r="E1048" s="845"/>
      <c r="F1048" s="907"/>
      <c r="G1048" s="845"/>
    </row>
    <row r="1049" spans="1:7" ht="137.5">
      <c r="A1049" s="523" t="s">
        <v>1064</v>
      </c>
      <c r="B1049" s="851" t="s">
        <v>1064</v>
      </c>
      <c r="C1049" s="852" t="s">
        <v>828</v>
      </c>
      <c r="D1049" s="851"/>
      <c r="E1049" s="852" t="s">
        <v>1419</v>
      </c>
      <c r="F1049" s="853"/>
      <c r="G1049" s="854"/>
    </row>
    <row r="1050" spans="1:7" ht="15">
      <c r="A1050" s="523"/>
      <c r="B1050" s="851"/>
      <c r="C1050" s="852"/>
      <c r="D1050" s="851" t="s">
        <v>19</v>
      </c>
      <c r="E1050" s="906"/>
      <c r="F1050" s="853"/>
      <c r="G1050" s="854"/>
    </row>
    <row r="1051" spans="1:7" ht="62.5">
      <c r="A1051" s="523"/>
      <c r="B1051" s="851"/>
      <c r="C1051" s="852"/>
      <c r="D1051" s="851" t="s">
        <v>20</v>
      </c>
      <c r="E1051" s="861" t="s">
        <v>1420</v>
      </c>
      <c r="F1051" s="853" t="s">
        <v>918</v>
      </c>
      <c r="G1051" s="854"/>
    </row>
    <row r="1052" spans="1:7" ht="15">
      <c r="A1052" s="523"/>
      <c r="B1052" s="851"/>
      <c r="C1052" s="852"/>
      <c r="D1052" s="851" t="s">
        <v>25</v>
      </c>
      <c r="E1052" s="906"/>
      <c r="F1052" s="853"/>
      <c r="G1052" s="854"/>
    </row>
    <row r="1053" spans="1:7" ht="15">
      <c r="A1053" s="523"/>
      <c r="B1053" s="851"/>
      <c r="C1053" s="852"/>
      <c r="D1053" s="851" t="s">
        <v>26</v>
      </c>
      <c r="E1053" s="855"/>
      <c r="F1053" s="853"/>
      <c r="G1053" s="854"/>
    </row>
    <row r="1054" spans="1:7" ht="15">
      <c r="A1054" s="523"/>
      <c r="B1054" s="851"/>
      <c r="C1054" s="852"/>
      <c r="D1054" s="851" t="s">
        <v>27</v>
      </c>
      <c r="E1054" s="906"/>
      <c r="F1054" s="853"/>
      <c r="G1054" s="854"/>
    </row>
    <row r="1055" spans="1:7" ht="15">
      <c r="A1055" s="523"/>
      <c r="B1055" s="851"/>
      <c r="C1055" s="852"/>
      <c r="D1055" s="851" t="s">
        <v>28</v>
      </c>
      <c r="E1055" s="855"/>
      <c r="F1055" s="853"/>
      <c r="G1055" s="854"/>
    </row>
    <row r="1056" spans="1:7" ht="15">
      <c r="A1056" s="522"/>
      <c r="B1056" s="845"/>
      <c r="C1056" s="845"/>
      <c r="D1056" s="845"/>
      <c r="E1056" s="845"/>
      <c r="F1056" s="907"/>
      <c r="G1056" s="845"/>
    </row>
    <row r="1057" spans="1:7" ht="15">
      <c r="A1057" s="521">
        <v>4.2</v>
      </c>
      <c r="B1057" s="847">
        <v>4.2</v>
      </c>
      <c r="C1057" s="844"/>
      <c r="D1057" s="847"/>
      <c r="E1057" s="844" t="s">
        <v>1421</v>
      </c>
      <c r="F1057" s="848"/>
      <c r="G1057" s="849"/>
    </row>
    <row r="1058" spans="1:7" ht="150">
      <c r="A1058" s="523" t="s">
        <v>1422</v>
      </c>
      <c r="B1058" s="851" t="s">
        <v>1422</v>
      </c>
      <c r="C1058" s="852" t="s">
        <v>1423</v>
      </c>
      <c r="D1058" s="851"/>
      <c r="E1058" s="852" t="s">
        <v>1424</v>
      </c>
      <c r="F1058" s="853"/>
      <c r="G1058" s="854"/>
    </row>
    <row r="1059" spans="1:7" ht="15">
      <c r="A1059" s="523"/>
      <c r="B1059" s="851"/>
      <c r="C1059" s="852"/>
      <c r="D1059" s="851" t="s">
        <v>19</v>
      </c>
      <c r="E1059" s="906"/>
      <c r="F1059" s="853"/>
      <c r="G1059" s="854"/>
    </row>
    <row r="1060" spans="1:7" ht="15">
      <c r="A1060" s="523"/>
      <c r="B1060" s="851"/>
      <c r="C1060" s="852"/>
      <c r="D1060" s="851" t="s">
        <v>20</v>
      </c>
      <c r="E1060" s="861" t="s">
        <v>1425</v>
      </c>
      <c r="F1060" s="853" t="s">
        <v>918</v>
      </c>
      <c r="G1060" s="854"/>
    </row>
    <row r="1061" spans="1:7" ht="15">
      <c r="A1061" s="523"/>
      <c r="B1061" s="851"/>
      <c r="C1061" s="852"/>
      <c r="D1061" s="851" t="s">
        <v>25</v>
      </c>
      <c r="E1061" s="906"/>
      <c r="F1061" s="853"/>
      <c r="G1061" s="854"/>
    </row>
    <row r="1062" spans="1:7" ht="15">
      <c r="A1062" s="523"/>
      <c r="B1062" s="851"/>
      <c r="C1062" s="852"/>
      <c r="D1062" s="851" t="s">
        <v>26</v>
      </c>
      <c r="E1062" s="855"/>
      <c r="F1062" s="853"/>
      <c r="G1062" s="854"/>
    </row>
    <row r="1063" spans="1:7" ht="15">
      <c r="A1063" s="523"/>
      <c r="B1063" s="851"/>
      <c r="C1063" s="852"/>
      <c r="D1063" s="851" t="s">
        <v>27</v>
      </c>
      <c r="E1063" s="906"/>
      <c r="F1063" s="853"/>
      <c r="G1063" s="854"/>
    </row>
    <row r="1064" spans="1:7" ht="15">
      <c r="A1064" s="523"/>
      <c r="B1064" s="851"/>
      <c r="C1064" s="852"/>
      <c r="D1064" s="851" t="s">
        <v>28</v>
      </c>
      <c r="E1064" s="855"/>
      <c r="F1064" s="853"/>
      <c r="G1064" s="854"/>
    </row>
    <row r="1065" spans="1:7" ht="15">
      <c r="A1065" s="522"/>
      <c r="B1065" s="862"/>
      <c r="C1065" s="863"/>
      <c r="D1065" s="862"/>
      <c r="E1065" s="864"/>
      <c r="F1065" s="865"/>
      <c r="G1065" s="866"/>
    </row>
    <row r="1066" spans="1:7" ht="150">
      <c r="A1066" s="523" t="s">
        <v>1426</v>
      </c>
      <c r="B1066" s="851" t="s">
        <v>1426</v>
      </c>
      <c r="C1066" s="852" t="s">
        <v>1427</v>
      </c>
      <c r="D1066" s="851"/>
      <c r="E1066" s="852" t="s">
        <v>1428</v>
      </c>
      <c r="F1066" s="853"/>
      <c r="G1066" s="854"/>
    </row>
    <row r="1067" spans="1:7" ht="15">
      <c r="A1067" s="523"/>
      <c r="B1067" s="851"/>
      <c r="C1067" s="852"/>
      <c r="D1067" s="851" t="s">
        <v>19</v>
      </c>
      <c r="E1067" s="855"/>
      <c r="F1067" s="853"/>
      <c r="G1067" s="854"/>
    </row>
    <row r="1068" spans="1:7" ht="15">
      <c r="A1068" s="523"/>
      <c r="B1068" s="851"/>
      <c r="C1068" s="852"/>
      <c r="D1068" s="851" t="s">
        <v>20</v>
      </c>
      <c r="E1068" s="861" t="s">
        <v>1429</v>
      </c>
      <c r="F1068" s="853" t="s">
        <v>918</v>
      </c>
      <c r="G1068" s="854"/>
    </row>
    <row r="1069" spans="1:7" ht="15">
      <c r="A1069" s="523"/>
      <c r="B1069" s="851"/>
      <c r="C1069" s="852"/>
      <c r="D1069" s="851" t="s">
        <v>25</v>
      </c>
      <c r="E1069" s="855"/>
      <c r="F1069" s="853"/>
      <c r="G1069" s="854"/>
    </row>
    <row r="1070" spans="1:7" ht="15">
      <c r="A1070" s="523"/>
      <c r="B1070" s="851"/>
      <c r="C1070" s="852"/>
      <c r="D1070" s="851" t="s">
        <v>26</v>
      </c>
      <c r="E1070" s="855"/>
      <c r="F1070" s="853"/>
      <c r="G1070" s="854"/>
    </row>
    <row r="1071" spans="1:7" ht="15">
      <c r="A1071" s="523"/>
      <c r="B1071" s="851"/>
      <c r="C1071" s="852"/>
      <c r="D1071" s="851" t="s">
        <v>27</v>
      </c>
      <c r="E1071" s="855"/>
      <c r="F1071" s="853"/>
      <c r="G1071" s="854"/>
    </row>
    <row r="1072" spans="1:7" ht="15">
      <c r="A1072" s="523"/>
      <c r="B1072" s="851"/>
      <c r="C1072" s="852"/>
      <c r="D1072" s="851" t="s">
        <v>28</v>
      </c>
      <c r="E1072" s="855"/>
      <c r="F1072" s="853"/>
      <c r="G1072" s="854"/>
    </row>
    <row r="1073" spans="1:13" ht="15">
      <c r="A1073" s="522"/>
      <c r="B1073" s="862"/>
      <c r="C1073" s="863"/>
      <c r="D1073" s="862"/>
      <c r="E1073" s="864"/>
      <c r="F1073" s="865"/>
      <c r="G1073" s="866"/>
    </row>
    <row r="1074" spans="1:13" ht="150">
      <c r="A1074" s="523" t="s">
        <v>1430</v>
      </c>
      <c r="B1074" s="851" t="s">
        <v>1430</v>
      </c>
      <c r="C1074" s="852" t="s">
        <v>1431</v>
      </c>
      <c r="D1074" s="851"/>
      <c r="E1074" s="852" t="s">
        <v>1432</v>
      </c>
      <c r="F1074" s="853"/>
      <c r="G1074" s="854"/>
    </row>
    <row r="1075" spans="1:13" ht="15">
      <c r="A1075" s="523"/>
      <c r="B1075" s="851"/>
      <c r="C1075" s="852"/>
      <c r="D1075" s="851" t="s">
        <v>19</v>
      </c>
      <c r="E1075" s="855"/>
      <c r="F1075" s="853"/>
      <c r="G1075" s="854"/>
    </row>
    <row r="1076" spans="1:13" ht="37.5">
      <c r="A1076" s="523"/>
      <c r="B1076" s="851"/>
      <c r="C1076" s="852"/>
      <c r="D1076" s="851" t="s">
        <v>20</v>
      </c>
      <c r="E1076" s="861" t="s">
        <v>1433</v>
      </c>
      <c r="F1076" s="853" t="s">
        <v>918</v>
      </c>
      <c r="G1076" s="854"/>
    </row>
    <row r="1077" spans="1:13" ht="15">
      <c r="A1077" s="523"/>
      <c r="B1077" s="851"/>
      <c r="C1077" s="852"/>
      <c r="D1077" s="851" t="s">
        <v>25</v>
      </c>
      <c r="E1077" s="855"/>
      <c r="F1077" s="853"/>
      <c r="G1077" s="854"/>
    </row>
    <row r="1078" spans="1:13" ht="15">
      <c r="A1078" s="523"/>
      <c r="B1078" s="851"/>
      <c r="C1078" s="852"/>
      <c r="D1078" s="851" t="s">
        <v>26</v>
      </c>
      <c r="E1078" s="855"/>
      <c r="F1078" s="853"/>
      <c r="G1078" s="854"/>
    </row>
    <row r="1079" spans="1:13" ht="15">
      <c r="A1079" s="523"/>
      <c r="B1079" s="851"/>
      <c r="C1079" s="852"/>
      <c r="D1079" s="851" t="s">
        <v>27</v>
      </c>
      <c r="E1079" s="855"/>
      <c r="F1079" s="853"/>
      <c r="G1079" s="854"/>
    </row>
    <row r="1080" spans="1:13" ht="15">
      <c r="A1080" s="523"/>
      <c r="B1080" s="851"/>
      <c r="C1080" s="852"/>
      <c r="D1080" s="851" t="s">
        <v>28</v>
      </c>
      <c r="E1080" s="855"/>
      <c r="F1080" s="853"/>
      <c r="G1080" s="854"/>
    </row>
    <row r="1081" spans="1:13" ht="15">
      <c r="A1081" s="522"/>
      <c r="B1081" s="862"/>
      <c r="C1081" s="863"/>
      <c r="D1081" s="862"/>
      <c r="E1081" s="864"/>
      <c r="F1081" s="865"/>
      <c r="G1081" s="866"/>
    </row>
    <row r="1082" spans="1:13" ht="15">
      <c r="A1082" s="521">
        <v>4.3</v>
      </c>
      <c r="B1082" s="847">
        <v>4.3</v>
      </c>
      <c r="C1082" s="844"/>
      <c r="D1082" s="847"/>
      <c r="E1082" s="844" t="s">
        <v>1434</v>
      </c>
      <c r="F1082" s="848"/>
      <c r="G1082" s="849"/>
    </row>
    <row r="1083" spans="1:13" ht="225">
      <c r="A1083" s="523" t="s">
        <v>1435</v>
      </c>
      <c r="B1083" s="851" t="s">
        <v>1435</v>
      </c>
      <c r="C1083" s="852" t="s">
        <v>1436</v>
      </c>
      <c r="D1083" s="851"/>
      <c r="E1083" s="852" t="s">
        <v>1437</v>
      </c>
      <c r="F1083" s="853"/>
      <c r="G1083" s="854"/>
    </row>
    <row r="1084" spans="1:13" ht="15">
      <c r="A1084" s="523"/>
      <c r="B1084" s="851"/>
      <c r="C1084" s="852"/>
      <c r="D1084" s="851" t="s">
        <v>19</v>
      </c>
      <c r="E1084" s="855"/>
      <c r="F1084" s="853"/>
      <c r="G1084" s="854"/>
    </row>
    <row r="1085" spans="1:13" ht="50">
      <c r="A1085" s="523"/>
      <c r="B1085" s="851"/>
      <c r="C1085" s="852"/>
      <c r="D1085" s="851" t="s">
        <v>20</v>
      </c>
      <c r="E1085" s="886" t="s">
        <v>1438</v>
      </c>
      <c r="F1085" s="902" t="s">
        <v>918</v>
      </c>
      <c r="G1085" s="903" t="s">
        <v>1439</v>
      </c>
      <c r="H1085" s="526"/>
      <c r="I1085" s="526"/>
      <c r="J1085" s="526"/>
      <c r="K1085" s="526"/>
      <c r="L1085" s="526"/>
      <c r="M1085" s="526"/>
    </row>
    <row r="1086" spans="1:13" ht="15">
      <c r="A1086" s="523"/>
      <c r="B1086" s="851"/>
      <c r="C1086" s="852"/>
      <c r="D1086" s="851" t="s">
        <v>25</v>
      </c>
      <c r="E1086" s="855"/>
      <c r="F1086" s="853"/>
      <c r="G1086" s="854"/>
      <c r="H1086" s="526"/>
      <c r="I1086" s="526"/>
      <c r="J1086" s="526"/>
      <c r="K1086" s="526"/>
      <c r="L1086" s="526"/>
      <c r="M1086" s="526"/>
    </row>
    <row r="1087" spans="1:13" ht="15">
      <c r="A1087" s="523"/>
      <c r="B1087" s="851"/>
      <c r="C1087" s="852"/>
      <c r="D1087" s="851" t="s">
        <v>26</v>
      </c>
      <c r="E1087" s="855"/>
      <c r="F1087" s="853"/>
      <c r="G1087" s="854"/>
      <c r="H1087" s="526"/>
      <c r="I1087" s="526"/>
      <c r="J1087" s="526"/>
      <c r="K1087" s="526"/>
      <c r="L1087" s="526"/>
      <c r="M1087" s="526"/>
    </row>
    <row r="1088" spans="1:13" ht="15">
      <c r="A1088" s="523"/>
      <c r="B1088" s="851"/>
      <c r="C1088" s="852"/>
      <c r="D1088" s="851" t="s">
        <v>27</v>
      </c>
      <c r="E1088" s="855"/>
      <c r="F1088" s="853"/>
      <c r="G1088" s="854"/>
      <c r="H1088" s="526"/>
      <c r="I1088" s="526"/>
      <c r="J1088" s="526"/>
      <c r="K1088" s="526"/>
      <c r="L1088" s="526"/>
      <c r="M1088" s="526"/>
    </row>
    <row r="1089" spans="1:13" ht="15">
      <c r="A1089" s="523"/>
      <c r="B1089" s="851"/>
      <c r="C1089" s="852"/>
      <c r="D1089" s="851" t="s">
        <v>28</v>
      </c>
      <c r="E1089" s="855"/>
      <c r="F1089" s="853"/>
      <c r="G1089" s="854"/>
      <c r="H1089" s="526"/>
      <c r="I1089" s="526"/>
      <c r="J1089" s="526"/>
      <c r="K1089" s="526"/>
      <c r="L1089" s="526"/>
      <c r="M1089" s="526"/>
    </row>
    <row r="1090" spans="1:13" ht="15">
      <c r="A1090" s="522"/>
      <c r="B1090" s="862"/>
      <c r="C1090" s="863"/>
      <c r="D1090" s="862"/>
      <c r="E1090" s="864"/>
      <c r="F1090" s="865"/>
      <c r="G1090" s="866"/>
      <c r="H1090" s="526"/>
      <c r="I1090" s="526"/>
      <c r="J1090" s="526"/>
      <c r="K1090" s="526"/>
      <c r="L1090" s="526"/>
      <c r="M1090" s="526"/>
    </row>
    <row r="1091" spans="1:13" ht="250">
      <c r="A1091" s="523" t="s">
        <v>1440</v>
      </c>
      <c r="B1091" s="851" t="s">
        <v>1440</v>
      </c>
      <c r="C1091" s="852" t="s">
        <v>1441</v>
      </c>
      <c r="D1091" s="851"/>
      <c r="E1091" s="852" t="s">
        <v>1442</v>
      </c>
      <c r="F1091" s="853"/>
      <c r="G1091" s="854"/>
      <c r="H1091" s="526"/>
      <c r="I1091" s="526"/>
      <c r="J1091" s="526"/>
      <c r="K1091" s="526"/>
      <c r="L1091" s="526"/>
      <c r="M1091" s="526"/>
    </row>
    <row r="1092" spans="1:13" ht="15">
      <c r="A1092" s="523"/>
      <c r="B1092" s="851"/>
      <c r="C1092" s="852"/>
      <c r="D1092" s="851" t="s">
        <v>19</v>
      </c>
      <c r="E1092" s="855"/>
      <c r="F1092" s="853"/>
      <c r="G1092" s="854"/>
      <c r="H1092" s="526"/>
      <c r="I1092" s="526"/>
      <c r="J1092" s="526"/>
      <c r="K1092" s="526"/>
      <c r="L1092" s="526"/>
      <c r="M1092" s="526"/>
    </row>
    <row r="1093" spans="1:13" ht="25">
      <c r="A1093" s="523"/>
      <c r="B1093" s="851"/>
      <c r="C1093" s="852"/>
      <c r="D1093" s="851" t="s">
        <v>20</v>
      </c>
      <c r="E1093" s="868" t="s">
        <v>1443</v>
      </c>
      <c r="F1093" s="853" t="s">
        <v>918</v>
      </c>
      <c r="G1093" s="854"/>
      <c r="H1093" s="527"/>
      <c r="I1093" s="528"/>
      <c r="J1093" s="528"/>
      <c r="K1093" s="529"/>
      <c r="L1093" s="530"/>
      <c r="M1093" s="531"/>
    </row>
    <row r="1094" spans="1:13" ht="15">
      <c r="A1094" s="523"/>
      <c r="B1094" s="851"/>
      <c r="C1094" s="852"/>
      <c r="D1094" s="851" t="s">
        <v>25</v>
      </c>
      <c r="E1094" s="855"/>
      <c r="F1094" s="853"/>
      <c r="G1094" s="854"/>
      <c r="H1094" s="526"/>
      <c r="I1094" s="526"/>
      <c r="J1094" s="526"/>
      <c r="K1094" s="526"/>
      <c r="L1094" s="526"/>
      <c r="M1094" s="526"/>
    </row>
    <row r="1095" spans="1:13" ht="15">
      <c r="A1095" s="523"/>
      <c r="B1095" s="851"/>
      <c r="C1095" s="852"/>
      <c r="D1095" s="851" t="s">
        <v>26</v>
      </c>
      <c r="E1095" s="855"/>
      <c r="F1095" s="853"/>
      <c r="G1095" s="854"/>
      <c r="H1095" s="526"/>
      <c r="I1095" s="526"/>
      <c r="J1095" s="526"/>
      <c r="K1095" s="526"/>
      <c r="L1095" s="526"/>
      <c r="M1095" s="526"/>
    </row>
    <row r="1096" spans="1:13" ht="15">
      <c r="A1096" s="523"/>
      <c r="B1096" s="851"/>
      <c r="C1096" s="852"/>
      <c r="D1096" s="851" t="s">
        <v>27</v>
      </c>
      <c r="E1096" s="855"/>
      <c r="F1096" s="853"/>
      <c r="G1096" s="854"/>
      <c r="H1096" s="526"/>
      <c r="I1096" s="526"/>
      <c r="J1096" s="526"/>
      <c r="K1096" s="526"/>
      <c r="L1096" s="526"/>
      <c r="M1096" s="526"/>
    </row>
    <row r="1097" spans="1:13" ht="15">
      <c r="A1097" s="523"/>
      <c r="B1097" s="851"/>
      <c r="C1097" s="852"/>
      <c r="D1097" s="851" t="s">
        <v>28</v>
      </c>
      <c r="E1097" s="855"/>
      <c r="F1097" s="853"/>
      <c r="G1097" s="854"/>
      <c r="H1097" s="526"/>
      <c r="I1097" s="526"/>
      <c r="J1097" s="526"/>
      <c r="K1097" s="526"/>
      <c r="L1097" s="526"/>
      <c r="M1097" s="526"/>
    </row>
    <row r="1098" spans="1:13" ht="15">
      <c r="A1098" s="522"/>
      <c r="B1098" s="862"/>
      <c r="C1098" s="863"/>
      <c r="D1098" s="862"/>
      <c r="E1098" s="864"/>
      <c r="F1098" s="865"/>
      <c r="G1098" s="866"/>
      <c r="H1098" s="526"/>
      <c r="I1098" s="526"/>
      <c r="J1098" s="526"/>
      <c r="K1098" s="526"/>
      <c r="L1098" s="526"/>
      <c r="M1098" s="526"/>
    </row>
    <row r="1099" spans="1:13" ht="15">
      <c r="A1099" s="521">
        <v>4.4000000000000004</v>
      </c>
      <c r="B1099" s="847">
        <v>4.4000000000000004</v>
      </c>
      <c r="C1099" s="844"/>
      <c r="D1099" s="847"/>
      <c r="E1099" s="844" t="s">
        <v>1444</v>
      </c>
      <c r="F1099" s="848"/>
      <c r="G1099" s="849"/>
      <c r="H1099" s="526"/>
      <c r="I1099" s="526"/>
      <c r="J1099" s="526"/>
      <c r="K1099" s="526"/>
      <c r="L1099" s="526"/>
      <c r="M1099" s="526"/>
    </row>
    <row r="1100" spans="1:13" ht="112.5">
      <c r="A1100" s="523" t="s">
        <v>1445</v>
      </c>
      <c r="B1100" s="851" t="s">
        <v>1445</v>
      </c>
      <c r="C1100" s="852" t="s">
        <v>1446</v>
      </c>
      <c r="D1100" s="851"/>
      <c r="E1100" s="852" t="s">
        <v>1447</v>
      </c>
      <c r="F1100" s="853"/>
      <c r="G1100" s="854"/>
      <c r="H1100" s="526"/>
      <c r="I1100" s="526"/>
      <c r="J1100" s="526"/>
      <c r="K1100" s="526"/>
      <c r="L1100" s="526"/>
      <c r="M1100" s="526"/>
    </row>
    <row r="1101" spans="1:13" ht="15">
      <c r="A1101" s="523"/>
      <c r="B1101" s="851"/>
      <c r="C1101" s="852"/>
      <c r="D1101" s="851" t="s">
        <v>19</v>
      </c>
      <c r="E1101" s="855"/>
      <c r="F1101" s="853"/>
      <c r="G1101" s="854"/>
    </row>
    <row r="1102" spans="1:13" ht="62.5">
      <c r="A1102" s="523"/>
      <c r="B1102" s="851"/>
      <c r="C1102" s="852"/>
      <c r="D1102" s="851" t="s">
        <v>20</v>
      </c>
      <c r="E1102" s="861" t="s">
        <v>1448</v>
      </c>
      <c r="F1102" s="853" t="s">
        <v>918</v>
      </c>
      <c r="G1102" s="854"/>
    </row>
    <row r="1103" spans="1:13" ht="15">
      <c r="A1103" s="523"/>
      <c r="B1103" s="851"/>
      <c r="C1103" s="852"/>
      <c r="D1103" s="851" t="s">
        <v>25</v>
      </c>
      <c r="E1103" s="855"/>
      <c r="F1103" s="853"/>
      <c r="G1103" s="854"/>
    </row>
    <row r="1104" spans="1:13" ht="15">
      <c r="A1104" s="523"/>
      <c r="B1104" s="851"/>
      <c r="C1104" s="852"/>
      <c r="D1104" s="851" t="s">
        <v>26</v>
      </c>
      <c r="E1104" s="855"/>
      <c r="F1104" s="853"/>
      <c r="G1104" s="854"/>
    </row>
    <row r="1105" spans="1:7" ht="15">
      <c r="A1105" s="523"/>
      <c r="B1105" s="851"/>
      <c r="C1105" s="852"/>
      <c r="D1105" s="851" t="s">
        <v>27</v>
      </c>
      <c r="E1105" s="855"/>
      <c r="F1105" s="853"/>
      <c r="G1105" s="854"/>
    </row>
    <row r="1106" spans="1:7" ht="15">
      <c r="A1106" s="523"/>
      <c r="B1106" s="851"/>
      <c r="C1106" s="852"/>
      <c r="D1106" s="851" t="s">
        <v>28</v>
      </c>
      <c r="E1106" s="855"/>
      <c r="F1106" s="853"/>
      <c r="G1106" s="854"/>
    </row>
    <row r="1107" spans="1:7" ht="15">
      <c r="A1107" s="522"/>
      <c r="B1107" s="862"/>
      <c r="C1107" s="863"/>
      <c r="D1107" s="862"/>
      <c r="E1107" s="864"/>
      <c r="F1107" s="865"/>
      <c r="G1107" s="866"/>
    </row>
    <row r="1108" spans="1:7" ht="125">
      <c r="A1108" s="523" t="s">
        <v>1449</v>
      </c>
      <c r="B1108" s="851" t="s">
        <v>1449</v>
      </c>
      <c r="C1108" s="852" t="s">
        <v>1450</v>
      </c>
      <c r="D1108" s="851"/>
      <c r="E1108" s="852" t="s">
        <v>1451</v>
      </c>
      <c r="F1108" s="853"/>
      <c r="G1108" s="854"/>
    </row>
    <row r="1109" spans="1:7" ht="15">
      <c r="A1109" s="523"/>
      <c r="B1109" s="851"/>
      <c r="C1109" s="852"/>
      <c r="D1109" s="851" t="s">
        <v>19</v>
      </c>
      <c r="E1109" s="855"/>
      <c r="F1109" s="853"/>
      <c r="G1109" s="854"/>
    </row>
    <row r="1110" spans="1:7" ht="75">
      <c r="A1110" s="523"/>
      <c r="B1110" s="851"/>
      <c r="C1110" s="852"/>
      <c r="D1110" s="851" t="s">
        <v>20</v>
      </c>
      <c r="E1110" s="861" t="s">
        <v>1452</v>
      </c>
      <c r="F1110" s="853" t="s">
        <v>918</v>
      </c>
      <c r="G1110" s="854"/>
    </row>
    <row r="1111" spans="1:7" ht="15">
      <c r="A1111" s="523"/>
      <c r="B1111" s="851"/>
      <c r="C1111" s="852"/>
      <c r="D1111" s="851" t="s">
        <v>25</v>
      </c>
      <c r="E1111" s="855"/>
      <c r="F1111" s="853"/>
      <c r="G1111" s="854"/>
    </row>
    <row r="1112" spans="1:7" ht="15">
      <c r="A1112" s="523"/>
      <c r="B1112" s="851"/>
      <c r="C1112" s="852"/>
      <c r="D1112" s="851" t="s">
        <v>26</v>
      </c>
      <c r="E1112" s="855"/>
      <c r="F1112" s="853"/>
      <c r="G1112" s="854"/>
    </row>
    <row r="1113" spans="1:7" ht="15">
      <c r="A1113" s="523"/>
      <c r="B1113" s="851"/>
      <c r="C1113" s="852"/>
      <c r="D1113" s="851" t="s">
        <v>27</v>
      </c>
      <c r="E1113" s="855"/>
      <c r="F1113" s="853"/>
      <c r="G1113" s="854"/>
    </row>
    <row r="1114" spans="1:7" ht="15">
      <c r="A1114" s="523"/>
      <c r="B1114" s="851"/>
      <c r="C1114" s="852"/>
      <c r="D1114" s="851" t="s">
        <v>28</v>
      </c>
      <c r="E1114" s="855"/>
      <c r="F1114" s="853"/>
      <c r="G1114" s="854"/>
    </row>
    <row r="1115" spans="1:7" ht="15">
      <c r="A1115" s="522"/>
      <c r="B1115" s="862"/>
      <c r="C1115" s="863"/>
      <c r="D1115" s="862"/>
      <c r="E1115" s="864"/>
      <c r="F1115" s="865"/>
      <c r="G1115" s="866"/>
    </row>
    <row r="1116" spans="1:7" ht="112.5">
      <c r="A1116" s="523" t="s">
        <v>1453</v>
      </c>
      <c r="B1116" s="851" t="s">
        <v>1453</v>
      </c>
      <c r="C1116" s="852" t="s">
        <v>1454</v>
      </c>
      <c r="D1116" s="851"/>
      <c r="E1116" s="852" t="s">
        <v>1455</v>
      </c>
      <c r="F1116" s="853"/>
      <c r="G1116" s="854"/>
    </row>
    <row r="1117" spans="1:7" ht="15">
      <c r="A1117" s="523"/>
      <c r="B1117" s="851"/>
      <c r="C1117" s="852"/>
      <c r="D1117" s="851" t="s">
        <v>19</v>
      </c>
      <c r="E1117" s="855"/>
      <c r="F1117" s="853"/>
      <c r="G1117" s="854"/>
    </row>
    <row r="1118" spans="1:7" ht="52">
      <c r="A1118" s="523"/>
      <c r="B1118" s="851"/>
      <c r="C1118" s="852"/>
      <c r="D1118" s="851" t="s">
        <v>20</v>
      </c>
      <c r="E1118" s="929" t="s">
        <v>1456</v>
      </c>
      <c r="F1118" s="853" t="s">
        <v>918</v>
      </c>
      <c r="G1118" s="854" t="s">
        <v>1457</v>
      </c>
    </row>
    <row r="1119" spans="1:7" ht="15">
      <c r="A1119" s="523"/>
      <c r="B1119" s="851"/>
      <c r="C1119" s="852"/>
      <c r="D1119" s="851" t="s">
        <v>25</v>
      </c>
      <c r="E1119" s="855"/>
      <c r="F1119" s="853"/>
      <c r="G1119" s="854"/>
    </row>
    <row r="1120" spans="1:7" ht="15">
      <c r="A1120" s="523"/>
      <c r="B1120" s="851"/>
      <c r="C1120" s="852"/>
      <c r="D1120" s="851" t="s">
        <v>26</v>
      </c>
      <c r="E1120" s="855"/>
      <c r="F1120" s="853"/>
      <c r="G1120" s="854"/>
    </row>
    <row r="1121" spans="1:7" ht="15">
      <c r="A1121" s="523"/>
      <c r="B1121" s="851"/>
      <c r="C1121" s="852"/>
      <c r="D1121" s="851" t="s">
        <v>27</v>
      </c>
      <c r="E1121" s="855"/>
      <c r="F1121" s="853"/>
      <c r="G1121" s="854"/>
    </row>
    <row r="1122" spans="1:7" ht="15">
      <c r="A1122" s="523"/>
      <c r="B1122" s="851"/>
      <c r="C1122" s="852"/>
      <c r="D1122" s="851" t="s">
        <v>28</v>
      </c>
      <c r="E1122" s="855"/>
      <c r="F1122" s="853"/>
      <c r="G1122" s="854"/>
    </row>
    <row r="1123" spans="1:7">
      <c r="A1123" s="522"/>
      <c r="B1123" s="845"/>
      <c r="C1123" s="845"/>
      <c r="D1123" s="881"/>
      <c r="E1123" s="845"/>
      <c r="F1123" s="845"/>
      <c r="G1123" s="845"/>
    </row>
    <row r="1124" spans="1:7" ht="150">
      <c r="A1124" s="523" t="s">
        <v>1458</v>
      </c>
      <c r="B1124" s="851" t="s">
        <v>1458</v>
      </c>
      <c r="C1124" s="852" t="s">
        <v>1459</v>
      </c>
      <c r="D1124" s="851"/>
      <c r="E1124" s="852" t="s">
        <v>1460</v>
      </c>
      <c r="F1124" s="853"/>
      <c r="G1124" s="854"/>
    </row>
    <row r="1125" spans="1:7" ht="15">
      <c r="A1125" s="523"/>
      <c r="B1125" s="851"/>
      <c r="C1125" s="852"/>
      <c r="D1125" s="851" t="s">
        <v>19</v>
      </c>
      <c r="E1125" s="855"/>
      <c r="F1125" s="853"/>
      <c r="G1125" s="854"/>
    </row>
    <row r="1126" spans="1:7" ht="37.5">
      <c r="A1126" s="523"/>
      <c r="B1126" s="851"/>
      <c r="C1126" s="852"/>
      <c r="D1126" s="851" t="s">
        <v>20</v>
      </c>
      <c r="E1126" s="861" t="s">
        <v>1461</v>
      </c>
      <c r="F1126" s="853" t="s">
        <v>918</v>
      </c>
      <c r="G1126" s="854"/>
    </row>
    <row r="1127" spans="1:7" ht="15">
      <c r="A1127" s="523"/>
      <c r="B1127" s="851"/>
      <c r="C1127" s="852"/>
      <c r="D1127" s="851" t="s">
        <v>25</v>
      </c>
      <c r="E1127" s="855"/>
      <c r="F1127" s="853"/>
      <c r="G1127" s="854"/>
    </row>
    <row r="1128" spans="1:7" ht="15">
      <c r="A1128" s="523"/>
      <c r="B1128" s="851"/>
      <c r="C1128" s="852"/>
      <c r="D1128" s="851" t="s">
        <v>26</v>
      </c>
      <c r="E1128" s="855"/>
      <c r="F1128" s="853"/>
      <c r="G1128" s="854"/>
    </row>
    <row r="1129" spans="1:7" ht="15">
      <c r="A1129" s="523"/>
      <c r="B1129" s="851"/>
      <c r="C1129" s="852"/>
      <c r="D1129" s="851" t="s">
        <v>27</v>
      </c>
      <c r="E1129" s="855"/>
      <c r="F1129" s="853"/>
      <c r="G1129" s="854"/>
    </row>
    <row r="1130" spans="1:7" ht="15">
      <c r="A1130" s="523"/>
      <c r="B1130" s="851"/>
      <c r="C1130" s="852"/>
      <c r="D1130" s="851" t="s">
        <v>28</v>
      </c>
      <c r="E1130" s="855"/>
      <c r="F1130" s="853"/>
      <c r="G1130" s="854"/>
    </row>
    <row r="1131" spans="1:7" ht="15">
      <c r="A1131" s="535"/>
      <c r="B1131" s="908"/>
      <c r="C1131" s="909"/>
      <c r="D1131" s="908"/>
      <c r="E1131" s="909"/>
      <c r="F1131" s="910"/>
      <c r="G1131" s="911"/>
    </row>
    <row r="1132" spans="1:7" ht="112.5">
      <c r="A1132" s="523" t="s">
        <v>1462</v>
      </c>
      <c r="B1132" s="851" t="s">
        <v>1462</v>
      </c>
      <c r="C1132" s="852" t="s">
        <v>1463</v>
      </c>
      <c r="D1132" s="851"/>
      <c r="E1132" s="852" t="s">
        <v>1464</v>
      </c>
      <c r="F1132" s="853"/>
      <c r="G1132" s="854"/>
    </row>
    <row r="1133" spans="1:7" ht="15">
      <c r="A1133" s="523"/>
      <c r="B1133" s="851"/>
      <c r="C1133" s="852"/>
      <c r="D1133" s="851" t="s">
        <v>19</v>
      </c>
      <c r="E1133" s="855"/>
      <c r="F1133" s="853"/>
      <c r="G1133" s="854"/>
    </row>
    <row r="1134" spans="1:7" ht="50">
      <c r="A1134" s="523"/>
      <c r="B1134" s="851"/>
      <c r="C1134" s="852"/>
      <c r="D1134" s="851" t="s">
        <v>20</v>
      </c>
      <c r="E1134" s="861" t="s">
        <v>1465</v>
      </c>
      <c r="F1134" s="853" t="s">
        <v>918</v>
      </c>
      <c r="G1134" s="854"/>
    </row>
    <row r="1135" spans="1:7" ht="15">
      <c r="A1135" s="523"/>
      <c r="B1135" s="851"/>
      <c r="C1135" s="852"/>
      <c r="D1135" s="851" t="s">
        <v>25</v>
      </c>
      <c r="E1135" s="855"/>
      <c r="F1135" s="853"/>
      <c r="G1135" s="854"/>
    </row>
    <row r="1136" spans="1:7" ht="15">
      <c r="A1136" s="523"/>
      <c r="B1136" s="851"/>
      <c r="C1136" s="852"/>
      <c r="D1136" s="851" t="s">
        <v>26</v>
      </c>
      <c r="E1136" s="855"/>
      <c r="F1136" s="853"/>
      <c r="G1136" s="854"/>
    </row>
    <row r="1137" spans="1:7" ht="15">
      <c r="A1137" s="523"/>
      <c r="B1137" s="851"/>
      <c r="C1137" s="852"/>
      <c r="D1137" s="851" t="s">
        <v>27</v>
      </c>
      <c r="E1137" s="855"/>
      <c r="F1137" s="853"/>
      <c r="G1137" s="854"/>
    </row>
    <row r="1138" spans="1:7" ht="15">
      <c r="A1138" s="523"/>
      <c r="B1138" s="851"/>
      <c r="C1138" s="852"/>
      <c r="D1138" s="851" t="s">
        <v>28</v>
      </c>
      <c r="E1138" s="855"/>
      <c r="F1138" s="853"/>
      <c r="G1138" s="854"/>
    </row>
    <row r="1139" spans="1:7" ht="15">
      <c r="A1139" s="522"/>
      <c r="B1139" s="862"/>
      <c r="C1139" s="863"/>
      <c r="D1139" s="862"/>
      <c r="E1139" s="912"/>
      <c r="F1139" s="865"/>
      <c r="G1139" s="866"/>
    </row>
    <row r="1140" spans="1:7" ht="137.5">
      <c r="A1140" s="523" t="s">
        <v>1466</v>
      </c>
      <c r="B1140" s="851" t="s">
        <v>1466</v>
      </c>
      <c r="C1140" s="852" t="s">
        <v>1467</v>
      </c>
      <c r="D1140" s="851"/>
      <c r="E1140" s="852" t="s">
        <v>1468</v>
      </c>
      <c r="F1140" s="853"/>
      <c r="G1140" s="854"/>
    </row>
    <row r="1141" spans="1:7" ht="15">
      <c r="A1141" s="523"/>
      <c r="B1141" s="851"/>
      <c r="C1141" s="852"/>
      <c r="D1141" s="851" t="s">
        <v>19</v>
      </c>
      <c r="E1141" s="855"/>
      <c r="F1141" s="853"/>
      <c r="G1141" s="854"/>
    </row>
    <row r="1142" spans="1:7" ht="25">
      <c r="A1142" s="523"/>
      <c r="B1142" s="851"/>
      <c r="C1142" s="852"/>
      <c r="D1142" s="851" t="s">
        <v>20</v>
      </c>
      <c r="E1142" s="868" t="s">
        <v>1469</v>
      </c>
      <c r="F1142" s="853" t="s">
        <v>918</v>
      </c>
      <c r="G1142" s="854"/>
    </row>
    <row r="1143" spans="1:7" ht="15">
      <c r="A1143" s="523"/>
      <c r="B1143" s="851"/>
      <c r="C1143" s="852"/>
      <c r="D1143" s="851" t="s">
        <v>25</v>
      </c>
      <c r="E1143" s="855"/>
      <c r="F1143" s="853"/>
      <c r="G1143" s="854"/>
    </row>
    <row r="1144" spans="1:7" ht="15">
      <c r="A1144" s="523"/>
      <c r="B1144" s="851"/>
      <c r="C1144" s="852"/>
      <c r="D1144" s="851" t="s">
        <v>26</v>
      </c>
      <c r="E1144" s="855"/>
      <c r="F1144" s="853"/>
      <c r="G1144" s="854"/>
    </row>
    <row r="1145" spans="1:7" ht="15">
      <c r="A1145" s="523"/>
      <c r="B1145" s="851"/>
      <c r="C1145" s="852"/>
      <c r="D1145" s="851" t="s">
        <v>27</v>
      </c>
      <c r="E1145" s="855"/>
      <c r="F1145" s="853"/>
      <c r="G1145" s="854"/>
    </row>
    <row r="1146" spans="1:7" ht="15">
      <c r="A1146" s="523"/>
      <c r="B1146" s="851"/>
      <c r="C1146" s="852"/>
      <c r="D1146" s="851" t="s">
        <v>28</v>
      </c>
      <c r="E1146" s="855"/>
      <c r="F1146" s="853"/>
      <c r="G1146" s="854"/>
    </row>
    <row r="1147" spans="1:7" ht="15">
      <c r="A1147" s="522"/>
      <c r="B1147" s="862"/>
      <c r="C1147" s="863"/>
      <c r="D1147" s="862"/>
      <c r="E1147" s="864"/>
      <c r="F1147" s="865"/>
      <c r="G1147" s="866"/>
    </row>
    <row r="1148" spans="1:7" ht="15">
      <c r="A1148" s="521">
        <v>4.5</v>
      </c>
      <c r="B1148" s="847">
        <v>4.5</v>
      </c>
      <c r="C1148" s="844"/>
      <c r="D1148" s="847"/>
      <c r="E1148" s="844" t="s">
        <v>1470</v>
      </c>
      <c r="F1148" s="848"/>
      <c r="G1148" s="849"/>
    </row>
    <row r="1149" spans="1:7" ht="112.5">
      <c r="A1149" s="523" t="s">
        <v>1471</v>
      </c>
      <c r="B1149" s="851" t="s">
        <v>1471</v>
      </c>
      <c r="C1149" s="852" t="s">
        <v>1472</v>
      </c>
      <c r="D1149" s="851"/>
      <c r="E1149" s="852" t="s">
        <v>1473</v>
      </c>
      <c r="F1149" s="853"/>
      <c r="G1149" s="854"/>
    </row>
    <row r="1150" spans="1:7" ht="15">
      <c r="A1150" s="523"/>
      <c r="B1150" s="851"/>
      <c r="C1150" s="852"/>
      <c r="D1150" s="851" t="s">
        <v>19</v>
      </c>
      <c r="E1150" s="855"/>
      <c r="F1150" s="853"/>
      <c r="G1150" s="854"/>
    </row>
    <row r="1151" spans="1:7" ht="25">
      <c r="A1151" s="523"/>
      <c r="B1151" s="851"/>
      <c r="C1151" s="852"/>
      <c r="D1151" s="851" t="s">
        <v>20</v>
      </c>
      <c r="E1151" s="861" t="s">
        <v>1474</v>
      </c>
      <c r="F1151" s="853" t="s">
        <v>918</v>
      </c>
      <c r="G1151" s="854"/>
    </row>
    <row r="1152" spans="1:7" ht="15">
      <c r="A1152" s="523"/>
      <c r="B1152" s="851"/>
      <c r="C1152" s="852"/>
      <c r="D1152" s="851" t="s">
        <v>25</v>
      </c>
      <c r="E1152" s="855"/>
      <c r="F1152" s="853"/>
      <c r="G1152" s="854"/>
    </row>
    <row r="1153" spans="1:7" ht="15">
      <c r="A1153" s="523"/>
      <c r="B1153" s="851"/>
      <c r="C1153" s="852"/>
      <c r="D1153" s="851" t="s">
        <v>26</v>
      </c>
      <c r="E1153" s="855"/>
      <c r="F1153" s="853"/>
      <c r="G1153" s="854"/>
    </row>
    <row r="1154" spans="1:7" ht="15">
      <c r="A1154" s="523"/>
      <c r="B1154" s="851"/>
      <c r="C1154" s="852"/>
      <c r="D1154" s="851" t="s">
        <v>27</v>
      </c>
      <c r="E1154" s="855"/>
      <c r="F1154" s="853"/>
      <c r="G1154" s="854"/>
    </row>
    <row r="1155" spans="1:7" ht="15">
      <c r="A1155" s="523"/>
      <c r="B1155" s="851"/>
      <c r="C1155" s="852"/>
      <c r="D1155" s="851" t="s">
        <v>28</v>
      </c>
      <c r="E1155" s="855"/>
      <c r="F1155" s="853"/>
      <c r="G1155" s="854"/>
    </row>
    <row r="1156" spans="1:7" ht="15">
      <c r="A1156" s="522"/>
      <c r="B1156" s="862"/>
      <c r="C1156" s="863"/>
      <c r="D1156" s="862"/>
      <c r="E1156" s="864"/>
      <c r="F1156" s="865"/>
      <c r="G1156" s="866"/>
    </row>
    <row r="1157" spans="1:7" ht="112.5">
      <c r="A1157" s="523" t="s">
        <v>1475</v>
      </c>
      <c r="B1157" s="851" t="s">
        <v>1475</v>
      </c>
      <c r="C1157" s="852" t="s">
        <v>1476</v>
      </c>
      <c r="D1157" s="851"/>
      <c r="E1157" s="852" t="s">
        <v>1477</v>
      </c>
      <c r="F1157" s="853"/>
      <c r="G1157" s="854"/>
    </row>
    <row r="1158" spans="1:7" ht="15">
      <c r="A1158" s="523"/>
      <c r="B1158" s="851"/>
      <c r="C1158" s="852"/>
      <c r="D1158" s="851" t="s">
        <v>19</v>
      </c>
      <c r="E1158" s="855"/>
      <c r="F1158" s="853"/>
      <c r="G1158" s="854"/>
    </row>
    <row r="1159" spans="1:7" ht="25">
      <c r="A1159" s="523"/>
      <c r="B1159" s="851"/>
      <c r="C1159" s="852"/>
      <c r="D1159" s="851" t="s">
        <v>20</v>
      </c>
      <c r="E1159" s="861" t="s">
        <v>1474</v>
      </c>
      <c r="F1159" s="853" t="s">
        <v>918</v>
      </c>
      <c r="G1159" s="854"/>
    </row>
    <row r="1160" spans="1:7" ht="15">
      <c r="A1160" s="523"/>
      <c r="B1160" s="851"/>
      <c r="C1160" s="852"/>
      <c r="D1160" s="851" t="s">
        <v>25</v>
      </c>
      <c r="E1160" s="855"/>
      <c r="F1160" s="853"/>
      <c r="G1160" s="854"/>
    </row>
    <row r="1161" spans="1:7" ht="15">
      <c r="A1161" s="523"/>
      <c r="B1161" s="851"/>
      <c r="C1161" s="852"/>
      <c r="D1161" s="851" t="s">
        <v>26</v>
      </c>
      <c r="E1161" s="855"/>
      <c r="F1161" s="853"/>
      <c r="G1161" s="854"/>
    </row>
    <row r="1162" spans="1:7" ht="15">
      <c r="A1162" s="523"/>
      <c r="B1162" s="851"/>
      <c r="C1162" s="852"/>
      <c r="D1162" s="851" t="s">
        <v>27</v>
      </c>
      <c r="E1162" s="855"/>
      <c r="F1162" s="853"/>
      <c r="G1162" s="854"/>
    </row>
    <row r="1163" spans="1:7" ht="15">
      <c r="A1163" s="523"/>
      <c r="B1163" s="851"/>
      <c r="C1163" s="852"/>
      <c r="D1163" s="851" t="s">
        <v>28</v>
      </c>
      <c r="E1163" s="855"/>
      <c r="F1163" s="853"/>
      <c r="G1163" s="854"/>
    </row>
    <row r="1164" spans="1:7" ht="15">
      <c r="A1164" s="522"/>
      <c r="B1164" s="862"/>
      <c r="C1164" s="863"/>
      <c r="D1164" s="862"/>
      <c r="E1164" s="864"/>
      <c r="F1164" s="865"/>
      <c r="G1164" s="866"/>
    </row>
    <row r="1165" spans="1:7" ht="15">
      <c r="A1165" s="521">
        <v>4.5999999999999996</v>
      </c>
      <c r="B1165" s="847">
        <v>4.5999999999999996</v>
      </c>
      <c r="C1165" s="844"/>
      <c r="D1165" s="847"/>
      <c r="E1165" s="844" t="s">
        <v>1478</v>
      </c>
      <c r="F1165" s="848"/>
      <c r="G1165" s="849"/>
    </row>
    <row r="1166" spans="1:7" ht="137.5">
      <c r="A1166" s="523" t="s">
        <v>1479</v>
      </c>
      <c r="B1166" s="851" t="s">
        <v>1479</v>
      </c>
      <c r="C1166" s="852" t="s">
        <v>1480</v>
      </c>
      <c r="D1166" s="851"/>
      <c r="E1166" s="852" t="s">
        <v>1481</v>
      </c>
      <c r="F1166" s="853"/>
      <c r="G1166" s="854"/>
    </row>
    <row r="1167" spans="1:7" ht="15">
      <c r="A1167" s="523"/>
      <c r="B1167" s="851"/>
      <c r="C1167" s="852"/>
      <c r="D1167" s="851" t="s">
        <v>19</v>
      </c>
      <c r="E1167" s="855"/>
      <c r="F1167" s="853"/>
      <c r="G1167" s="854"/>
    </row>
    <row r="1168" spans="1:7" ht="38">
      <c r="A1168" s="523"/>
      <c r="B1168" s="897"/>
      <c r="C1168" s="898"/>
      <c r="D1168" s="897" t="s">
        <v>20</v>
      </c>
      <c r="E1168" s="899" t="s">
        <v>1482</v>
      </c>
      <c r="F1168" s="900" t="s">
        <v>1392</v>
      </c>
      <c r="G1168" s="901" t="s">
        <v>1483</v>
      </c>
    </row>
    <row r="1169" spans="1:7" ht="15">
      <c r="A1169" s="523"/>
      <c r="B1169" s="851"/>
      <c r="C1169" s="852"/>
      <c r="D1169" s="851" t="s">
        <v>25</v>
      </c>
      <c r="E1169" s="855"/>
      <c r="F1169" s="853"/>
      <c r="G1169" s="854"/>
    </row>
    <row r="1170" spans="1:7" ht="15">
      <c r="A1170" s="523"/>
      <c r="B1170" s="851"/>
      <c r="C1170" s="852"/>
      <c r="D1170" s="851" t="s">
        <v>26</v>
      </c>
      <c r="E1170" s="855"/>
      <c r="F1170" s="853"/>
      <c r="G1170" s="854"/>
    </row>
    <row r="1171" spans="1:7" ht="15">
      <c r="A1171" s="523"/>
      <c r="B1171" s="851"/>
      <c r="C1171" s="852"/>
      <c r="D1171" s="851" t="s">
        <v>27</v>
      </c>
      <c r="E1171" s="855"/>
      <c r="F1171" s="853"/>
      <c r="G1171" s="854"/>
    </row>
    <row r="1172" spans="1:7" ht="15">
      <c r="A1172" s="523"/>
      <c r="B1172" s="851"/>
      <c r="C1172" s="852"/>
      <c r="D1172" s="851" t="s">
        <v>28</v>
      </c>
      <c r="E1172" s="855"/>
      <c r="F1172" s="853"/>
      <c r="G1172" s="854"/>
    </row>
    <row r="1173" spans="1:7" ht="15">
      <c r="A1173" s="522"/>
      <c r="B1173" s="862"/>
      <c r="C1173" s="863"/>
      <c r="D1173" s="862"/>
      <c r="E1173" s="864"/>
      <c r="F1173" s="865"/>
      <c r="G1173" s="866"/>
    </row>
    <row r="1174" spans="1:7" ht="112.5">
      <c r="A1174" s="523" t="s">
        <v>1484</v>
      </c>
      <c r="B1174" s="851" t="s">
        <v>1484</v>
      </c>
      <c r="C1174" s="852" t="s">
        <v>1485</v>
      </c>
      <c r="D1174" s="851"/>
      <c r="E1174" s="852" t="s">
        <v>1486</v>
      </c>
      <c r="F1174" s="853"/>
      <c r="G1174" s="854"/>
    </row>
    <row r="1175" spans="1:7" ht="15">
      <c r="A1175" s="523"/>
      <c r="B1175" s="851"/>
      <c r="C1175" s="852"/>
      <c r="D1175" s="851" t="s">
        <v>19</v>
      </c>
      <c r="E1175" s="855"/>
      <c r="F1175" s="853"/>
      <c r="G1175" s="854"/>
    </row>
    <row r="1176" spans="1:7" ht="15">
      <c r="A1176" s="523"/>
      <c r="B1176" s="851"/>
      <c r="C1176" s="852"/>
      <c r="D1176" s="851" t="s">
        <v>20</v>
      </c>
      <c r="E1176" s="861" t="s">
        <v>1487</v>
      </c>
      <c r="F1176" s="853" t="s">
        <v>918</v>
      </c>
      <c r="G1176" s="854"/>
    </row>
    <row r="1177" spans="1:7" ht="15">
      <c r="A1177" s="523"/>
      <c r="B1177" s="851"/>
      <c r="C1177" s="852"/>
      <c r="D1177" s="851" t="s">
        <v>25</v>
      </c>
      <c r="E1177" s="855"/>
      <c r="F1177" s="853"/>
      <c r="G1177" s="854"/>
    </row>
    <row r="1178" spans="1:7" ht="15">
      <c r="A1178" s="523"/>
      <c r="B1178" s="851"/>
      <c r="C1178" s="852"/>
      <c r="D1178" s="851" t="s">
        <v>26</v>
      </c>
      <c r="E1178" s="855"/>
      <c r="F1178" s="853"/>
      <c r="G1178" s="854"/>
    </row>
    <row r="1179" spans="1:7" ht="15">
      <c r="A1179" s="523"/>
      <c r="B1179" s="851"/>
      <c r="C1179" s="852"/>
      <c r="D1179" s="851" t="s">
        <v>27</v>
      </c>
      <c r="E1179" s="855"/>
      <c r="F1179" s="853"/>
      <c r="G1179" s="854"/>
    </row>
    <row r="1180" spans="1:7" ht="15">
      <c r="A1180" s="523"/>
      <c r="B1180" s="851"/>
      <c r="C1180" s="852"/>
      <c r="D1180" s="851" t="s">
        <v>28</v>
      </c>
      <c r="E1180" s="855"/>
      <c r="F1180" s="853"/>
      <c r="G1180" s="854"/>
    </row>
    <row r="1181" spans="1:7" ht="15">
      <c r="A1181" s="522"/>
      <c r="B1181" s="862"/>
      <c r="C1181" s="863"/>
      <c r="D1181" s="862"/>
      <c r="E1181" s="864"/>
      <c r="F1181" s="865"/>
      <c r="G1181" s="866"/>
    </row>
    <row r="1182" spans="1:7" ht="137.5">
      <c r="A1182" s="523" t="s">
        <v>1488</v>
      </c>
      <c r="B1182" s="851" t="s">
        <v>1488</v>
      </c>
      <c r="C1182" s="852" t="s">
        <v>1489</v>
      </c>
      <c r="D1182" s="851"/>
      <c r="E1182" s="852" t="s">
        <v>1490</v>
      </c>
      <c r="F1182" s="853"/>
      <c r="G1182" s="854"/>
    </row>
    <row r="1183" spans="1:7" ht="15">
      <c r="A1183" s="523"/>
      <c r="B1183" s="851"/>
      <c r="C1183" s="852"/>
      <c r="D1183" s="851" t="s">
        <v>19</v>
      </c>
      <c r="E1183" s="855"/>
      <c r="F1183" s="853"/>
      <c r="G1183" s="854"/>
    </row>
    <row r="1184" spans="1:7" ht="50">
      <c r="A1184" s="523"/>
      <c r="B1184" s="851"/>
      <c r="C1184" s="852"/>
      <c r="D1184" s="851" t="s">
        <v>20</v>
      </c>
      <c r="E1184" s="861" t="s">
        <v>1491</v>
      </c>
      <c r="F1184" s="853" t="s">
        <v>918</v>
      </c>
      <c r="G1184" s="854"/>
    </row>
    <row r="1185" spans="1:7" ht="15">
      <c r="A1185" s="523"/>
      <c r="B1185" s="851"/>
      <c r="C1185" s="852"/>
      <c r="D1185" s="851" t="s">
        <v>25</v>
      </c>
      <c r="E1185" s="855"/>
      <c r="F1185" s="853"/>
      <c r="G1185" s="854"/>
    </row>
    <row r="1186" spans="1:7" ht="15">
      <c r="A1186" s="523"/>
      <c r="B1186" s="851"/>
      <c r="C1186" s="852"/>
      <c r="D1186" s="851" t="s">
        <v>26</v>
      </c>
      <c r="E1186" s="855"/>
      <c r="F1186" s="853"/>
      <c r="G1186" s="854"/>
    </row>
    <row r="1187" spans="1:7" ht="15">
      <c r="A1187" s="523"/>
      <c r="B1187" s="851"/>
      <c r="C1187" s="852"/>
      <c r="D1187" s="851" t="s">
        <v>27</v>
      </c>
      <c r="E1187" s="855"/>
      <c r="F1187" s="853"/>
      <c r="G1187" s="854"/>
    </row>
    <row r="1188" spans="1:7" ht="15">
      <c r="A1188" s="523"/>
      <c r="B1188" s="851"/>
      <c r="C1188" s="852"/>
      <c r="D1188" s="851" t="s">
        <v>28</v>
      </c>
      <c r="E1188" s="855"/>
      <c r="F1188" s="853"/>
      <c r="G1188" s="854"/>
    </row>
    <row r="1189" spans="1:7" ht="15">
      <c r="A1189" s="522"/>
      <c r="B1189" s="862"/>
      <c r="C1189" s="863"/>
      <c r="D1189" s="862"/>
      <c r="E1189" s="864"/>
      <c r="F1189" s="865"/>
      <c r="G1189" s="866"/>
    </row>
    <row r="1190" spans="1:7" ht="112.5">
      <c r="A1190" s="523" t="s">
        <v>1492</v>
      </c>
      <c r="B1190" s="851" t="s">
        <v>1492</v>
      </c>
      <c r="C1190" s="852" t="s">
        <v>1493</v>
      </c>
      <c r="D1190" s="851"/>
      <c r="E1190" s="852" t="s">
        <v>1494</v>
      </c>
      <c r="F1190" s="853"/>
      <c r="G1190" s="854"/>
    </row>
    <row r="1191" spans="1:7" ht="15">
      <c r="A1191" s="523"/>
      <c r="B1191" s="851"/>
      <c r="C1191" s="852"/>
      <c r="D1191" s="851" t="s">
        <v>19</v>
      </c>
      <c r="E1191" s="855"/>
      <c r="F1191" s="853"/>
      <c r="G1191" s="854"/>
    </row>
    <row r="1192" spans="1:7" ht="50">
      <c r="A1192" s="523"/>
      <c r="B1192" s="851"/>
      <c r="C1192" s="852"/>
      <c r="D1192" s="851" t="s">
        <v>20</v>
      </c>
      <c r="E1192" s="861" t="s">
        <v>1495</v>
      </c>
      <c r="F1192" s="853" t="s">
        <v>918</v>
      </c>
      <c r="G1192" s="854"/>
    </row>
    <row r="1193" spans="1:7" ht="15">
      <c r="A1193" s="523"/>
      <c r="B1193" s="851"/>
      <c r="C1193" s="852"/>
      <c r="D1193" s="851" t="s">
        <v>25</v>
      </c>
      <c r="E1193" s="855"/>
      <c r="F1193" s="853"/>
      <c r="G1193" s="854"/>
    </row>
    <row r="1194" spans="1:7" ht="15">
      <c r="A1194" s="523"/>
      <c r="B1194" s="851"/>
      <c r="C1194" s="852"/>
      <c r="D1194" s="851" t="s">
        <v>26</v>
      </c>
      <c r="E1194" s="855"/>
      <c r="F1194" s="853"/>
      <c r="G1194" s="854"/>
    </row>
    <row r="1195" spans="1:7" ht="15">
      <c r="A1195" s="523"/>
      <c r="B1195" s="851"/>
      <c r="C1195" s="852"/>
      <c r="D1195" s="851" t="s">
        <v>27</v>
      </c>
      <c r="E1195" s="855"/>
      <c r="F1195" s="853"/>
      <c r="G1195" s="854"/>
    </row>
    <row r="1196" spans="1:7" ht="15">
      <c r="A1196" s="523"/>
      <c r="B1196" s="851"/>
      <c r="C1196" s="852"/>
      <c r="D1196" s="851" t="s">
        <v>28</v>
      </c>
      <c r="E1196" s="855"/>
      <c r="F1196" s="853"/>
      <c r="G1196" s="854"/>
    </row>
    <row r="1197" spans="1:7" ht="15">
      <c r="A1197" s="522"/>
      <c r="B1197" s="862"/>
      <c r="C1197" s="863"/>
      <c r="D1197" s="862"/>
      <c r="E1197" s="864"/>
      <c r="F1197" s="865"/>
      <c r="G1197" s="866"/>
    </row>
    <row r="1198" spans="1:7" ht="125">
      <c r="A1198" s="523" t="s">
        <v>1496</v>
      </c>
      <c r="B1198" s="851" t="s">
        <v>1496</v>
      </c>
      <c r="C1198" s="852" t="s">
        <v>1497</v>
      </c>
      <c r="D1198" s="851"/>
      <c r="E1198" s="852" t="s">
        <v>1498</v>
      </c>
      <c r="F1198" s="853"/>
      <c r="G1198" s="854"/>
    </row>
    <row r="1199" spans="1:7" ht="15">
      <c r="A1199" s="523"/>
      <c r="B1199" s="851"/>
      <c r="C1199" s="852"/>
      <c r="D1199" s="851" t="s">
        <v>19</v>
      </c>
      <c r="E1199" s="855"/>
      <c r="F1199" s="853"/>
      <c r="G1199" s="854"/>
    </row>
    <row r="1200" spans="1:7" ht="50">
      <c r="A1200" s="523"/>
      <c r="B1200" s="851"/>
      <c r="C1200" s="852"/>
      <c r="D1200" s="851" t="s">
        <v>20</v>
      </c>
      <c r="E1200" s="861" t="s">
        <v>1495</v>
      </c>
      <c r="F1200" s="853" t="s">
        <v>918</v>
      </c>
      <c r="G1200" s="854"/>
    </row>
    <row r="1201" spans="1:7" ht="15">
      <c r="A1201" s="523"/>
      <c r="B1201" s="851"/>
      <c r="C1201" s="852"/>
      <c r="D1201" s="851" t="s">
        <v>25</v>
      </c>
      <c r="E1201" s="855"/>
      <c r="F1201" s="853"/>
      <c r="G1201" s="854"/>
    </row>
    <row r="1202" spans="1:7" ht="15">
      <c r="A1202" s="523"/>
      <c r="B1202" s="851"/>
      <c r="C1202" s="852"/>
      <c r="D1202" s="851" t="s">
        <v>26</v>
      </c>
      <c r="E1202" s="855"/>
      <c r="F1202" s="853"/>
      <c r="G1202" s="854"/>
    </row>
    <row r="1203" spans="1:7" ht="15">
      <c r="A1203" s="523"/>
      <c r="B1203" s="851"/>
      <c r="C1203" s="852"/>
      <c r="D1203" s="851" t="s">
        <v>27</v>
      </c>
      <c r="E1203" s="855"/>
      <c r="F1203" s="853"/>
      <c r="G1203" s="854"/>
    </row>
    <row r="1204" spans="1:7" ht="15">
      <c r="A1204" s="523"/>
      <c r="B1204" s="851"/>
      <c r="C1204" s="852"/>
      <c r="D1204" s="851" t="s">
        <v>28</v>
      </c>
      <c r="E1204" s="855"/>
      <c r="F1204" s="853"/>
      <c r="G1204" s="854"/>
    </row>
    <row r="1205" spans="1:7" ht="15">
      <c r="A1205" s="522"/>
      <c r="B1205" s="862"/>
      <c r="C1205" s="863"/>
      <c r="D1205" s="862"/>
      <c r="E1205" s="864"/>
      <c r="F1205" s="865"/>
      <c r="G1205" s="866"/>
    </row>
    <row r="1206" spans="1:7" ht="15">
      <c r="A1206" s="521">
        <v>4.7</v>
      </c>
      <c r="B1206" s="847">
        <v>4.7</v>
      </c>
      <c r="C1206" s="844"/>
      <c r="D1206" s="847"/>
      <c r="E1206" s="844" t="s">
        <v>1499</v>
      </c>
      <c r="F1206" s="848"/>
      <c r="G1206" s="849"/>
    </row>
    <row r="1207" spans="1:7" ht="100">
      <c r="A1207" s="523" t="s">
        <v>1500</v>
      </c>
      <c r="B1207" s="851" t="s">
        <v>1500</v>
      </c>
      <c r="C1207" s="852" t="s">
        <v>1501</v>
      </c>
      <c r="D1207" s="851"/>
      <c r="E1207" s="852" t="s">
        <v>1502</v>
      </c>
      <c r="F1207" s="853"/>
      <c r="G1207" s="854"/>
    </row>
    <row r="1208" spans="1:7" ht="15">
      <c r="A1208" s="523"/>
      <c r="B1208" s="851"/>
      <c r="C1208" s="852"/>
      <c r="D1208" s="851" t="s">
        <v>19</v>
      </c>
      <c r="E1208" s="855"/>
      <c r="F1208" s="853"/>
      <c r="G1208" s="854"/>
    </row>
    <row r="1209" spans="1:7" ht="25">
      <c r="A1209" s="523"/>
      <c r="B1209" s="851"/>
      <c r="C1209" s="852"/>
      <c r="D1209" s="851" t="s">
        <v>20</v>
      </c>
      <c r="E1209" s="861" t="s">
        <v>1503</v>
      </c>
      <c r="F1209" s="853" t="s">
        <v>918</v>
      </c>
      <c r="G1209" s="854"/>
    </row>
    <row r="1210" spans="1:7" ht="15">
      <c r="A1210" s="523"/>
      <c r="B1210" s="851"/>
      <c r="C1210" s="852"/>
      <c r="D1210" s="851" t="s">
        <v>25</v>
      </c>
      <c r="E1210" s="855"/>
      <c r="F1210" s="853"/>
      <c r="G1210" s="854"/>
    </row>
    <row r="1211" spans="1:7" ht="15">
      <c r="A1211" s="523"/>
      <c r="B1211" s="851"/>
      <c r="C1211" s="852"/>
      <c r="D1211" s="851" t="s">
        <v>26</v>
      </c>
      <c r="E1211" s="855"/>
      <c r="F1211" s="853"/>
      <c r="G1211" s="854"/>
    </row>
    <row r="1212" spans="1:7" ht="15">
      <c r="A1212" s="523"/>
      <c r="B1212" s="851"/>
      <c r="C1212" s="852"/>
      <c r="D1212" s="851" t="s">
        <v>27</v>
      </c>
      <c r="E1212" s="855"/>
      <c r="F1212" s="853"/>
      <c r="G1212" s="854"/>
    </row>
    <row r="1213" spans="1:7" ht="15">
      <c r="A1213" s="523"/>
      <c r="B1213" s="851"/>
      <c r="C1213" s="852"/>
      <c r="D1213" s="851" t="s">
        <v>28</v>
      </c>
      <c r="E1213" s="855"/>
      <c r="F1213" s="853"/>
      <c r="G1213" s="854"/>
    </row>
    <row r="1214" spans="1:7" ht="15">
      <c r="A1214" s="522"/>
      <c r="B1214" s="862"/>
      <c r="C1214" s="863"/>
      <c r="D1214" s="862"/>
      <c r="E1214" s="864"/>
      <c r="F1214" s="865"/>
      <c r="G1214" s="866"/>
    </row>
    <row r="1215" spans="1:7" ht="112.5">
      <c r="A1215" s="523" t="s">
        <v>1504</v>
      </c>
      <c r="B1215" s="851" t="s">
        <v>1504</v>
      </c>
      <c r="C1215" s="852" t="s">
        <v>1505</v>
      </c>
      <c r="D1215" s="851"/>
      <c r="E1215" s="852" t="s">
        <v>1506</v>
      </c>
      <c r="F1215" s="853"/>
      <c r="G1215" s="854"/>
    </row>
    <row r="1216" spans="1:7" ht="15">
      <c r="A1216" s="523"/>
      <c r="B1216" s="851"/>
      <c r="C1216" s="852"/>
      <c r="D1216" s="851" t="s">
        <v>19</v>
      </c>
      <c r="E1216" s="855"/>
      <c r="F1216" s="853"/>
      <c r="G1216" s="854"/>
    </row>
    <row r="1217" spans="1:7" ht="15">
      <c r="A1217" s="523"/>
      <c r="B1217" s="851"/>
      <c r="C1217" s="852"/>
      <c r="D1217" s="851" t="s">
        <v>20</v>
      </c>
      <c r="E1217" s="855" t="s">
        <v>1507</v>
      </c>
      <c r="F1217" s="853" t="s">
        <v>918</v>
      </c>
      <c r="G1217" s="854"/>
    </row>
    <row r="1218" spans="1:7" ht="15">
      <c r="A1218" s="523"/>
      <c r="B1218" s="851"/>
      <c r="C1218" s="852"/>
      <c r="D1218" s="851" t="s">
        <v>25</v>
      </c>
      <c r="E1218" s="855"/>
      <c r="F1218" s="853"/>
      <c r="G1218" s="854"/>
    </row>
    <row r="1219" spans="1:7" ht="15">
      <c r="A1219" s="523"/>
      <c r="B1219" s="851"/>
      <c r="C1219" s="852"/>
      <c r="D1219" s="851" t="s">
        <v>26</v>
      </c>
      <c r="E1219" s="855"/>
      <c r="F1219" s="853"/>
      <c r="G1219" s="854"/>
    </row>
    <row r="1220" spans="1:7" ht="15">
      <c r="A1220" s="523"/>
      <c r="B1220" s="851"/>
      <c r="C1220" s="852"/>
      <c r="D1220" s="851" t="s">
        <v>27</v>
      </c>
      <c r="E1220" s="855"/>
      <c r="F1220" s="853"/>
      <c r="G1220" s="854"/>
    </row>
    <row r="1221" spans="1:7" ht="15">
      <c r="A1221" s="523"/>
      <c r="B1221" s="851"/>
      <c r="C1221" s="852"/>
      <c r="D1221" s="851" t="s">
        <v>28</v>
      </c>
      <c r="E1221" s="855"/>
      <c r="F1221" s="853"/>
      <c r="G1221" s="854"/>
    </row>
    <row r="1222" spans="1:7" ht="15">
      <c r="A1222" s="522"/>
      <c r="B1222" s="862"/>
      <c r="C1222" s="863"/>
      <c r="D1222" s="862"/>
      <c r="E1222" s="864"/>
      <c r="F1222" s="865"/>
      <c r="G1222" s="866"/>
    </row>
    <row r="1223" spans="1:7" ht="15">
      <c r="A1223" s="521">
        <v>4.8</v>
      </c>
      <c r="B1223" s="847">
        <v>4.8</v>
      </c>
      <c r="C1223" s="844"/>
      <c r="D1223" s="847"/>
      <c r="E1223" s="844" t="s">
        <v>1508</v>
      </c>
      <c r="F1223" s="848"/>
      <c r="G1223" s="849"/>
    </row>
    <row r="1224" spans="1:7" ht="409.5">
      <c r="A1224" s="523" t="s">
        <v>1509</v>
      </c>
      <c r="B1224" s="851" t="s">
        <v>1509</v>
      </c>
      <c r="C1224" s="852" t="s">
        <v>1510</v>
      </c>
      <c r="D1224" s="851"/>
      <c r="E1224" s="852" t="s">
        <v>1511</v>
      </c>
      <c r="F1224" s="853"/>
      <c r="G1224" s="854"/>
    </row>
    <row r="1225" spans="1:7" ht="15">
      <c r="A1225" s="523"/>
      <c r="B1225" s="851"/>
      <c r="C1225" s="852"/>
      <c r="D1225" s="851" t="s">
        <v>19</v>
      </c>
      <c r="E1225" s="855"/>
      <c r="F1225" s="853"/>
      <c r="G1225" s="854"/>
    </row>
    <row r="1226" spans="1:7" ht="138">
      <c r="A1226" s="523"/>
      <c r="B1226" s="897"/>
      <c r="C1226" s="898"/>
      <c r="D1226" s="897" t="s">
        <v>20</v>
      </c>
      <c r="E1226" s="899" t="s">
        <v>1512</v>
      </c>
      <c r="F1226" s="900" t="s">
        <v>1392</v>
      </c>
      <c r="G1226" s="901" t="s">
        <v>1513</v>
      </c>
    </row>
    <row r="1227" spans="1:7" ht="15">
      <c r="A1227" s="523"/>
      <c r="B1227" s="851"/>
      <c r="C1227" s="852"/>
      <c r="D1227" s="851" t="s">
        <v>25</v>
      </c>
      <c r="E1227" s="855"/>
      <c r="F1227" s="853"/>
      <c r="G1227" s="854"/>
    </row>
    <row r="1228" spans="1:7" ht="15">
      <c r="A1228" s="523"/>
      <c r="B1228" s="851"/>
      <c r="C1228" s="852"/>
      <c r="D1228" s="851" t="s">
        <v>26</v>
      </c>
      <c r="E1228" s="855"/>
      <c r="F1228" s="853"/>
      <c r="G1228" s="854"/>
    </row>
    <row r="1229" spans="1:7" ht="15">
      <c r="A1229" s="523"/>
      <c r="B1229" s="851"/>
      <c r="C1229" s="852"/>
      <c r="D1229" s="851" t="s">
        <v>27</v>
      </c>
      <c r="E1229" s="855"/>
      <c r="F1229" s="853"/>
      <c r="G1229" s="854"/>
    </row>
    <row r="1230" spans="1:7" ht="15">
      <c r="A1230" s="523"/>
      <c r="B1230" s="851"/>
      <c r="C1230" s="852"/>
      <c r="D1230" s="851" t="s">
        <v>28</v>
      </c>
      <c r="E1230" s="855"/>
      <c r="F1230" s="853"/>
      <c r="G1230" s="854"/>
    </row>
    <row r="1231" spans="1:7" ht="15">
      <c r="A1231" s="522"/>
      <c r="B1231" s="862"/>
      <c r="C1231" s="863"/>
      <c r="D1231" s="862"/>
      <c r="E1231" s="525"/>
      <c r="F1231" s="865"/>
      <c r="G1231" s="866"/>
    </row>
    <row r="1232" spans="1:7" ht="15">
      <c r="A1232" s="521">
        <v>4.9000000000000004</v>
      </c>
      <c r="B1232" s="847">
        <v>4.9000000000000004</v>
      </c>
      <c r="C1232" s="844"/>
      <c r="D1232" s="847"/>
      <c r="E1232" s="844" t="s">
        <v>1514</v>
      </c>
      <c r="F1232" s="848"/>
      <c r="G1232" s="849"/>
    </row>
    <row r="1233" spans="1:7" ht="162.5">
      <c r="A1233" s="523" t="s">
        <v>1515</v>
      </c>
      <c r="B1233" s="851" t="s">
        <v>1515</v>
      </c>
      <c r="C1233" s="852" t="s">
        <v>1516</v>
      </c>
      <c r="D1233" s="851"/>
      <c r="E1233" s="852" t="s">
        <v>1517</v>
      </c>
      <c r="F1233" s="853"/>
      <c r="G1233" s="854"/>
    </row>
    <row r="1234" spans="1:7" ht="15">
      <c r="A1234" s="523"/>
      <c r="B1234" s="851"/>
      <c r="C1234" s="852"/>
      <c r="D1234" s="851" t="s">
        <v>19</v>
      </c>
      <c r="E1234" s="855"/>
      <c r="F1234" s="853"/>
      <c r="G1234" s="854"/>
    </row>
    <row r="1235" spans="1:7" ht="62.5">
      <c r="A1235" s="523"/>
      <c r="B1235" s="851"/>
      <c r="C1235" s="852"/>
      <c r="D1235" s="851" t="s">
        <v>20</v>
      </c>
      <c r="E1235" s="868" t="s">
        <v>1518</v>
      </c>
      <c r="F1235" s="853" t="s">
        <v>918</v>
      </c>
      <c r="G1235" s="854"/>
    </row>
    <row r="1236" spans="1:7" ht="15">
      <c r="A1236" s="523"/>
      <c r="B1236" s="851"/>
      <c r="C1236" s="852"/>
      <c r="D1236" s="851" t="s">
        <v>25</v>
      </c>
      <c r="E1236" s="855"/>
      <c r="F1236" s="853"/>
      <c r="G1236" s="854"/>
    </row>
    <row r="1237" spans="1:7" ht="15">
      <c r="A1237" s="523"/>
      <c r="B1237" s="851"/>
      <c r="C1237" s="852"/>
      <c r="D1237" s="851" t="s">
        <v>26</v>
      </c>
      <c r="E1237" s="855"/>
      <c r="F1237" s="853"/>
      <c r="G1237" s="854"/>
    </row>
    <row r="1238" spans="1:7" ht="15">
      <c r="A1238" s="523"/>
      <c r="B1238" s="851"/>
      <c r="C1238" s="852"/>
      <c r="D1238" s="851" t="s">
        <v>27</v>
      </c>
      <c r="E1238" s="855"/>
      <c r="F1238" s="853"/>
      <c r="G1238" s="854"/>
    </row>
    <row r="1239" spans="1:7" ht="15">
      <c r="A1239" s="523"/>
      <c r="B1239" s="851"/>
      <c r="C1239" s="852"/>
      <c r="D1239" s="851" t="s">
        <v>28</v>
      </c>
      <c r="E1239" s="855"/>
      <c r="F1239" s="853"/>
      <c r="G1239" s="854"/>
    </row>
    <row r="1240" spans="1:7" ht="15">
      <c r="A1240" s="522"/>
      <c r="B1240" s="862"/>
      <c r="C1240" s="863"/>
      <c r="D1240" s="862"/>
      <c r="E1240" s="864"/>
      <c r="F1240" s="865"/>
      <c r="G1240" s="866"/>
    </row>
    <row r="1241" spans="1:7" ht="15">
      <c r="A1241" s="521">
        <v>5</v>
      </c>
      <c r="B1241" s="847">
        <v>5</v>
      </c>
      <c r="C1241" s="844"/>
      <c r="D1241" s="847"/>
      <c r="E1241" s="844" t="s">
        <v>1519</v>
      </c>
      <c r="F1241" s="848"/>
      <c r="G1241" s="849"/>
    </row>
    <row r="1242" spans="1:7" ht="15">
      <c r="A1242" s="521">
        <v>5.0999999999999996</v>
      </c>
      <c r="B1242" s="847">
        <v>5.0999999999999996</v>
      </c>
      <c r="C1242" s="844"/>
      <c r="D1242" s="847"/>
      <c r="E1242" s="844" t="s">
        <v>1520</v>
      </c>
      <c r="F1242" s="848"/>
      <c r="G1242" s="849"/>
    </row>
    <row r="1243" spans="1:7" ht="125">
      <c r="A1243" s="523" t="s">
        <v>1521</v>
      </c>
      <c r="B1243" s="851" t="s">
        <v>1521</v>
      </c>
      <c r="C1243" s="852" t="s">
        <v>1522</v>
      </c>
      <c r="D1243" s="851"/>
      <c r="E1243" s="852" t="s">
        <v>1523</v>
      </c>
      <c r="F1243" s="853"/>
      <c r="G1243" s="854"/>
    </row>
    <row r="1244" spans="1:7" ht="15">
      <c r="A1244" s="523"/>
      <c r="B1244" s="851"/>
      <c r="C1244" s="852"/>
      <c r="D1244" s="851" t="s">
        <v>19</v>
      </c>
      <c r="E1244" s="855"/>
      <c r="F1244" s="853"/>
      <c r="G1244" s="854"/>
    </row>
    <row r="1245" spans="1:7" ht="25">
      <c r="A1245" s="523"/>
      <c r="B1245" s="851"/>
      <c r="C1245" s="852"/>
      <c r="D1245" s="851" t="s">
        <v>20</v>
      </c>
      <c r="E1245" s="861" t="s">
        <v>1524</v>
      </c>
      <c r="F1245" s="853" t="s">
        <v>918</v>
      </c>
      <c r="G1245" s="854"/>
    </row>
    <row r="1246" spans="1:7" ht="15">
      <c r="A1246" s="523"/>
      <c r="B1246" s="851"/>
      <c r="C1246" s="852"/>
      <c r="D1246" s="851" t="s">
        <v>25</v>
      </c>
      <c r="E1246" s="855"/>
      <c r="F1246" s="853"/>
      <c r="G1246" s="854"/>
    </row>
    <row r="1247" spans="1:7" ht="15">
      <c r="A1247" s="523"/>
      <c r="B1247" s="851"/>
      <c r="C1247" s="852"/>
      <c r="D1247" s="851" t="s">
        <v>26</v>
      </c>
      <c r="E1247" s="855"/>
      <c r="F1247" s="853"/>
      <c r="G1247" s="854"/>
    </row>
    <row r="1248" spans="1:7" ht="15">
      <c r="A1248" s="523"/>
      <c r="B1248" s="851"/>
      <c r="C1248" s="852"/>
      <c r="D1248" s="851" t="s">
        <v>27</v>
      </c>
      <c r="E1248" s="855"/>
      <c r="F1248" s="853"/>
      <c r="G1248" s="854"/>
    </row>
    <row r="1249" spans="1:7" ht="15">
      <c r="A1249" s="523"/>
      <c r="B1249" s="851"/>
      <c r="C1249" s="852"/>
      <c r="D1249" s="851" t="s">
        <v>28</v>
      </c>
      <c r="E1249" s="855"/>
      <c r="F1249" s="853"/>
      <c r="G1249" s="854"/>
    </row>
    <row r="1250" spans="1:7" ht="15">
      <c r="A1250" s="522"/>
      <c r="B1250" s="862"/>
      <c r="C1250" s="863"/>
      <c r="D1250" s="862"/>
      <c r="E1250" s="864"/>
      <c r="F1250" s="865"/>
      <c r="G1250" s="866"/>
    </row>
    <row r="1251" spans="1:7" ht="100">
      <c r="A1251" s="523" t="s">
        <v>1525</v>
      </c>
      <c r="B1251" s="851" t="s">
        <v>1525</v>
      </c>
      <c r="C1251" s="852" t="s">
        <v>1526</v>
      </c>
      <c r="D1251" s="851"/>
      <c r="E1251" s="852" t="s">
        <v>1527</v>
      </c>
      <c r="F1251" s="853"/>
      <c r="G1251" s="854"/>
    </row>
    <row r="1252" spans="1:7" ht="15">
      <c r="A1252" s="523"/>
      <c r="B1252" s="851"/>
      <c r="C1252" s="852"/>
      <c r="D1252" s="851" t="s">
        <v>19</v>
      </c>
      <c r="E1252" s="855"/>
      <c r="F1252" s="853"/>
      <c r="G1252" s="854"/>
    </row>
    <row r="1253" spans="1:7" ht="50">
      <c r="A1253" s="523"/>
      <c r="B1253" s="851"/>
      <c r="C1253" s="852"/>
      <c r="D1253" s="851" t="s">
        <v>20</v>
      </c>
      <c r="E1253" s="861" t="s">
        <v>1528</v>
      </c>
      <c r="F1253" s="853" t="s">
        <v>918</v>
      </c>
      <c r="G1253" s="854"/>
    </row>
    <row r="1254" spans="1:7" ht="15">
      <c r="A1254" s="523"/>
      <c r="B1254" s="851"/>
      <c r="C1254" s="852"/>
      <c r="D1254" s="851" t="s">
        <v>25</v>
      </c>
      <c r="E1254" s="855"/>
      <c r="F1254" s="853"/>
      <c r="G1254" s="854"/>
    </row>
    <row r="1255" spans="1:7" ht="15">
      <c r="A1255" s="523"/>
      <c r="B1255" s="851"/>
      <c r="C1255" s="852"/>
      <c r="D1255" s="851" t="s">
        <v>26</v>
      </c>
      <c r="E1255" s="855"/>
      <c r="F1255" s="853"/>
      <c r="G1255" s="854"/>
    </row>
    <row r="1256" spans="1:7" ht="15">
      <c r="A1256" s="523"/>
      <c r="B1256" s="851"/>
      <c r="C1256" s="852"/>
      <c r="D1256" s="851" t="s">
        <v>27</v>
      </c>
      <c r="E1256" s="855"/>
      <c r="F1256" s="853"/>
      <c r="G1256" s="854"/>
    </row>
    <row r="1257" spans="1:7" ht="15">
      <c r="A1257" s="523"/>
      <c r="B1257" s="851"/>
      <c r="C1257" s="852"/>
      <c r="D1257" s="851" t="s">
        <v>28</v>
      </c>
      <c r="E1257" s="855"/>
      <c r="F1257" s="853"/>
      <c r="G1257" s="854"/>
    </row>
    <row r="1258" spans="1:7" ht="15">
      <c r="A1258" s="522"/>
      <c r="B1258" s="862"/>
      <c r="C1258" s="863"/>
      <c r="D1258" s="862"/>
      <c r="E1258" s="864"/>
      <c r="F1258" s="865"/>
      <c r="G1258" s="866"/>
    </row>
    <row r="1259" spans="1:7" ht="162.5">
      <c r="A1259" s="523" t="s">
        <v>1529</v>
      </c>
      <c r="B1259" s="851" t="s">
        <v>1529</v>
      </c>
      <c r="C1259" s="852" t="s">
        <v>1530</v>
      </c>
      <c r="D1259" s="851"/>
      <c r="E1259" s="852" t="s">
        <v>1531</v>
      </c>
      <c r="F1259" s="853"/>
      <c r="G1259" s="854"/>
    </row>
    <row r="1260" spans="1:7" ht="15">
      <c r="A1260" s="523"/>
      <c r="B1260" s="851"/>
      <c r="C1260" s="852"/>
      <c r="D1260" s="851" t="s">
        <v>19</v>
      </c>
      <c r="E1260" s="855"/>
      <c r="F1260" s="853"/>
      <c r="G1260" s="854"/>
    </row>
    <row r="1261" spans="1:7" ht="62.5">
      <c r="A1261" s="523"/>
      <c r="B1261" s="851"/>
      <c r="C1261" s="852"/>
      <c r="D1261" s="851" t="s">
        <v>20</v>
      </c>
      <c r="E1261" s="861" t="s">
        <v>1532</v>
      </c>
      <c r="F1261" s="853" t="s">
        <v>918</v>
      </c>
      <c r="G1261" s="854"/>
    </row>
    <row r="1262" spans="1:7" ht="15">
      <c r="A1262" s="523"/>
      <c r="B1262" s="851"/>
      <c r="C1262" s="852"/>
      <c r="D1262" s="851" t="s">
        <v>25</v>
      </c>
      <c r="E1262" s="855"/>
      <c r="F1262" s="853"/>
      <c r="G1262" s="854"/>
    </row>
    <row r="1263" spans="1:7" ht="15">
      <c r="A1263" s="523"/>
      <c r="B1263" s="851"/>
      <c r="C1263" s="852"/>
      <c r="D1263" s="851" t="s">
        <v>26</v>
      </c>
      <c r="E1263" s="855"/>
      <c r="F1263" s="853"/>
      <c r="G1263" s="854"/>
    </row>
    <row r="1264" spans="1:7" ht="15">
      <c r="A1264" s="523"/>
      <c r="B1264" s="851"/>
      <c r="C1264" s="852"/>
      <c r="D1264" s="851" t="s">
        <v>27</v>
      </c>
      <c r="E1264" s="855"/>
      <c r="F1264" s="853"/>
      <c r="G1264" s="854"/>
    </row>
    <row r="1265" spans="1:13" ht="15">
      <c r="A1265" s="523"/>
      <c r="B1265" s="851"/>
      <c r="C1265" s="852"/>
      <c r="D1265" s="851" t="s">
        <v>28</v>
      </c>
      <c r="E1265" s="855"/>
      <c r="F1265" s="853"/>
      <c r="G1265" s="854"/>
    </row>
    <row r="1266" spans="1:13" ht="15">
      <c r="A1266" s="522"/>
      <c r="B1266" s="862"/>
      <c r="C1266" s="863"/>
      <c r="D1266" s="862"/>
      <c r="E1266" s="864"/>
      <c r="F1266" s="865"/>
      <c r="G1266" s="866"/>
    </row>
    <row r="1267" spans="1:13" ht="175">
      <c r="A1267" s="523" t="s">
        <v>1533</v>
      </c>
      <c r="B1267" s="851" t="s">
        <v>1533</v>
      </c>
      <c r="C1267" s="852" t="s">
        <v>1534</v>
      </c>
      <c r="D1267" s="851"/>
      <c r="E1267" s="852" t="s">
        <v>1535</v>
      </c>
      <c r="F1267" s="853"/>
      <c r="G1267" s="854"/>
    </row>
    <row r="1268" spans="1:13" ht="15">
      <c r="A1268" s="523"/>
      <c r="B1268" s="851"/>
      <c r="C1268" s="852"/>
      <c r="D1268" s="851" t="s">
        <v>19</v>
      </c>
      <c r="E1268" s="855"/>
      <c r="F1268" s="853"/>
      <c r="G1268" s="854"/>
    </row>
    <row r="1269" spans="1:13" ht="62.5">
      <c r="A1269" s="523"/>
      <c r="B1269" s="851"/>
      <c r="C1269" s="852"/>
      <c r="D1269" s="851" t="s">
        <v>20</v>
      </c>
      <c r="E1269" s="855" t="s">
        <v>1536</v>
      </c>
      <c r="F1269" s="853" t="s">
        <v>918</v>
      </c>
      <c r="G1269" s="854"/>
    </row>
    <row r="1270" spans="1:13" ht="15">
      <c r="A1270" s="523"/>
      <c r="B1270" s="851"/>
      <c r="C1270" s="852"/>
      <c r="D1270" s="851" t="s">
        <v>25</v>
      </c>
      <c r="E1270" s="855"/>
      <c r="F1270" s="853"/>
      <c r="G1270" s="854"/>
    </row>
    <row r="1271" spans="1:13" ht="15">
      <c r="A1271" s="523"/>
      <c r="B1271" s="851"/>
      <c r="C1271" s="852"/>
      <c r="D1271" s="851" t="s">
        <v>26</v>
      </c>
      <c r="E1271" s="855"/>
      <c r="F1271" s="853"/>
      <c r="G1271" s="854"/>
    </row>
    <row r="1272" spans="1:13" ht="15">
      <c r="A1272" s="523"/>
      <c r="B1272" s="851"/>
      <c r="C1272" s="852"/>
      <c r="D1272" s="851" t="s">
        <v>27</v>
      </c>
      <c r="E1272" s="855"/>
      <c r="F1272" s="853"/>
      <c r="G1272" s="854"/>
    </row>
    <row r="1273" spans="1:13" ht="15">
      <c r="A1273" s="523"/>
      <c r="B1273" s="851"/>
      <c r="C1273" s="852"/>
      <c r="D1273" s="851" t="s">
        <v>28</v>
      </c>
      <c r="E1273" s="855"/>
      <c r="F1273" s="853"/>
      <c r="G1273" s="854"/>
    </row>
    <row r="1274" spans="1:13" ht="15">
      <c r="A1274" s="522"/>
      <c r="B1274" s="862"/>
      <c r="C1274" s="863"/>
      <c r="D1274" s="862"/>
      <c r="E1274" s="864"/>
      <c r="F1274" s="865"/>
      <c r="G1274" s="866"/>
    </row>
    <row r="1275" spans="1:13" ht="15">
      <c r="A1275" s="521">
        <v>5.2</v>
      </c>
      <c r="B1275" s="847">
        <v>5.2</v>
      </c>
      <c r="C1275" s="844"/>
      <c r="D1275" s="847"/>
      <c r="E1275" s="844" t="s">
        <v>1537</v>
      </c>
      <c r="F1275" s="848"/>
      <c r="G1275" s="850"/>
    </row>
    <row r="1276" spans="1:13" ht="137.5">
      <c r="A1276" s="523" t="s">
        <v>1096</v>
      </c>
      <c r="B1276" s="851" t="s">
        <v>1096</v>
      </c>
      <c r="C1276" s="852" t="s">
        <v>1538</v>
      </c>
      <c r="D1276" s="851"/>
      <c r="E1276" s="852" t="s">
        <v>1539</v>
      </c>
      <c r="F1276" s="853"/>
      <c r="G1276" s="854"/>
    </row>
    <row r="1277" spans="1:13" ht="15">
      <c r="A1277" s="523"/>
      <c r="B1277" s="851"/>
      <c r="C1277" s="852"/>
      <c r="D1277" s="851" t="s">
        <v>19</v>
      </c>
      <c r="E1277" s="855"/>
      <c r="F1277" s="853"/>
      <c r="G1277" s="854"/>
      <c r="H1277" s="526"/>
      <c r="I1277" s="526"/>
      <c r="J1277" s="526"/>
      <c r="K1277" s="526"/>
      <c r="L1277" s="526"/>
      <c r="M1277" s="526"/>
    </row>
    <row r="1278" spans="1:13" ht="112.5">
      <c r="A1278" s="523"/>
      <c r="B1278" s="897"/>
      <c r="C1278" s="898"/>
      <c r="D1278" s="897" t="s">
        <v>20</v>
      </c>
      <c r="E1278" s="928" t="s">
        <v>1540</v>
      </c>
      <c r="F1278" s="900" t="s">
        <v>1392</v>
      </c>
      <c r="G1278" s="901" t="s">
        <v>1541</v>
      </c>
      <c r="H1278" s="526"/>
      <c r="I1278" s="526"/>
      <c r="J1278" s="526"/>
      <c r="K1278" s="526"/>
      <c r="L1278" s="526"/>
      <c r="M1278" s="526"/>
    </row>
    <row r="1279" spans="1:13" ht="15">
      <c r="A1279" s="523"/>
      <c r="B1279" s="851"/>
      <c r="C1279" s="852"/>
      <c r="D1279" s="851" t="s">
        <v>25</v>
      </c>
      <c r="E1279" s="855"/>
      <c r="F1279" s="853"/>
      <c r="G1279" s="854"/>
      <c r="H1279" s="527"/>
      <c r="I1279" s="528"/>
      <c r="J1279" s="528"/>
      <c r="K1279" s="529"/>
      <c r="L1279" s="530"/>
      <c r="M1279" s="531"/>
    </row>
    <row r="1280" spans="1:13" ht="15">
      <c r="A1280" s="523"/>
      <c r="B1280" s="851"/>
      <c r="C1280" s="852"/>
      <c r="D1280" s="851" t="s">
        <v>26</v>
      </c>
      <c r="E1280" s="855"/>
      <c r="F1280" s="853"/>
      <c r="G1280" s="854"/>
      <c r="H1280" s="526"/>
      <c r="I1280" s="526"/>
      <c r="J1280" s="526"/>
      <c r="K1280" s="526"/>
      <c r="L1280" s="526"/>
      <c r="M1280" s="526"/>
    </row>
    <row r="1281" spans="1:13" ht="15">
      <c r="A1281" s="523"/>
      <c r="B1281" s="851"/>
      <c r="C1281" s="852"/>
      <c r="D1281" s="851" t="s">
        <v>27</v>
      </c>
      <c r="E1281" s="855"/>
      <c r="F1281" s="853"/>
      <c r="G1281" s="854"/>
      <c r="H1281" s="526"/>
      <c r="I1281" s="526"/>
      <c r="J1281" s="526"/>
      <c r="K1281" s="526"/>
      <c r="L1281" s="526"/>
      <c r="M1281" s="526"/>
    </row>
    <row r="1282" spans="1:13" ht="15">
      <c r="A1282" s="523"/>
      <c r="B1282" s="851"/>
      <c r="C1282" s="852"/>
      <c r="D1282" s="851" t="s">
        <v>28</v>
      </c>
      <c r="E1282" s="855"/>
      <c r="F1282" s="853"/>
      <c r="G1282" s="854"/>
      <c r="H1282" s="526"/>
      <c r="I1282" s="526"/>
      <c r="J1282" s="526"/>
      <c r="K1282" s="526"/>
      <c r="L1282" s="526"/>
      <c r="M1282" s="526"/>
    </row>
    <row r="1283" spans="1:13" ht="15">
      <c r="A1283" s="522"/>
      <c r="B1283" s="862"/>
      <c r="C1283" s="863"/>
      <c r="D1283" s="862"/>
      <c r="E1283" s="913"/>
      <c r="F1283" s="865"/>
      <c r="G1283" s="866"/>
      <c r="H1283" s="526"/>
      <c r="I1283" s="526"/>
      <c r="J1283" s="526"/>
      <c r="K1283" s="526"/>
      <c r="L1283" s="526"/>
      <c r="M1283" s="526"/>
    </row>
    <row r="1284" spans="1:13" ht="112.5">
      <c r="A1284" s="523" t="s">
        <v>1100</v>
      </c>
      <c r="B1284" s="851" t="s">
        <v>1100</v>
      </c>
      <c r="C1284" s="852" t="s">
        <v>1479</v>
      </c>
      <c r="D1284" s="851"/>
      <c r="E1284" s="852" t="s">
        <v>1542</v>
      </c>
      <c r="F1284" s="853"/>
      <c r="G1284" s="854"/>
      <c r="H1284" s="526"/>
      <c r="I1284" s="526"/>
      <c r="J1284" s="526"/>
      <c r="K1284" s="526"/>
      <c r="L1284" s="526"/>
      <c r="M1284" s="526"/>
    </row>
    <row r="1285" spans="1:13" ht="15">
      <c r="A1285" s="523"/>
      <c r="B1285" s="851"/>
      <c r="C1285" s="852"/>
      <c r="D1285" s="851" t="s">
        <v>19</v>
      </c>
      <c r="E1285" s="855"/>
      <c r="F1285" s="853"/>
      <c r="G1285" s="854"/>
      <c r="H1285" s="526"/>
      <c r="I1285" s="526"/>
      <c r="J1285" s="526"/>
      <c r="K1285" s="526"/>
      <c r="L1285" s="526"/>
      <c r="M1285" s="526"/>
    </row>
    <row r="1286" spans="1:13" ht="25">
      <c r="A1286" s="523"/>
      <c r="B1286" s="851"/>
      <c r="C1286" s="852"/>
      <c r="D1286" s="851" t="s">
        <v>20</v>
      </c>
      <c r="E1286" s="861" t="s">
        <v>1543</v>
      </c>
      <c r="F1286" s="853" t="s">
        <v>918</v>
      </c>
      <c r="G1286" s="854"/>
      <c r="H1286" s="526"/>
      <c r="I1286" s="526"/>
      <c r="J1286" s="526"/>
      <c r="K1286" s="526"/>
      <c r="L1286" s="526"/>
      <c r="M1286" s="526"/>
    </row>
    <row r="1287" spans="1:13" ht="15">
      <c r="A1287" s="523"/>
      <c r="B1287" s="851"/>
      <c r="C1287" s="852"/>
      <c r="D1287" s="851" t="s">
        <v>25</v>
      </c>
      <c r="E1287" s="855"/>
      <c r="F1287" s="853"/>
      <c r="G1287" s="854"/>
      <c r="H1287" s="526"/>
      <c r="I1287" s="526"/>
      <c r="J1287" s="526"/>
      <c r="K1287" s="526"/>
      <c r="L1287" s="526"/>
      <c r="M1287" s="526"/>
    </row>
    <row r="1288" spans="1:13" ht="15">
      <c r="A1288" s="523"/>
      <c r="B1288" s="851"/>
      <c r="C1288" s="852"/>
      <c r="D1288" s="851" t="s">
        <v>26</v>
      </c>
      <c r="E1288" s="855"/>
      <c r="F1288" s="853"/>
      <c r="G1288" s="854"/>
      <c r="H1288" s="526"/>
      <c r="I1288" s="526"/>
      <c r="J1288" s="526"/>
      <c r="K1288" s="526"/>
      <c r="L1288" s="526"/>
      <c r="M1288" s="526"/>
    </row>
    <row r="1289" spans="1:13" ht="15">
      <c r="A1289" s="523"/>
      <c r="B1289" s="851"/>
      <c r="C1289" s="852"/>
      <c r="D1289" s="851" t="s">
        <v>27</v>
      </c>
      <c r="E1289" s="855"/>
      <c r="F1289" s="853"/>
      <c r="G1289" s="854"/>
      <c r="H1289" s="526"/>
      <c r="I1289" s="526"/>
      <c r="J1289" s="526"/>
      <c r="K1289" s="526"/>
      <c r="L1289" s="526"/>
      <c r="M1289" s="526"/>
    </row>
    <row r="1290" spans="1:13" ht="15">
      <c r="A1290" s="523"/>
      <c r="B1290" s="851"/>
      <c r="C1290" s="852"/>
      <c r="D1290" s="851" t="s">
        <v>28</v>
      </c>
      <c r="E1290" s="855"/>
      <c r="F1290" s="853"/>
      <c r="G1290" s="854"/>
      <c r="H1290" s="526"/>
      <c r="I1290" s="526"/>
      <c r="J1290" s="526"/>
      <c r="K1290" s="526"/>
      <c r="L1290" s="526"/>
      <c r="M1290" s="526"/>
    </row>
    <row r="1291" spans="1:13" ht="15">
      <c r="A1291" s="522"/>
      <c r="B1291" s="862"/>
      <c r="C1291" s="863"/>
      <c r="D1291" s="862"/>
      <c r="E1291" s="864"/>
      <c r="F1291" s="865"/>
      <c r="G1291" s="866"/>
      <c r="H1291" s="526"/>
      <c r="I1291" s="526"/>
      <c r="J1291" s="526"/>
      <c r="K1291" s="526"/>
      <c r="L1291" s="526"/>
      <c r="M1291" s="526"/>
    </row>
    <row r="1292" spans="1:13" ht="15">
      <c r="A1292" s="521">
        <v>5.3</v>
      </c>
      <c r="B1292" s="847">
        <v>5.3</v>
      </c>
      <c r="C1292" s="844"/>
      <c r="D1292" s="847"/>
      <c r="E1292" s="844" t="s">
        <v>1544</v>
      </c>
      <c r="F1292" s="848"/>
      <c r="G1292" s="850"/>
      <c r="H1292" s="526"/>
      <c r="I1292" s="526"/>
      <c r="J1292" s="526"/>
      <c r="K1292" s="526"/>
      <c r="L1292" s="526"/>
      <c r="M1292" s="526"/>
    </row>
    <row r="1293" spans="1:13" ht="409.5">
      <c r="A1293" s="523" t="s">
        <v>786</v>
      </c>
      <c r="B1293" s="851" t="s">
        <v>786</v>
      </c>
      <c r="C1293" s="852" t="s">
        <v>1545</v>
      </c>
      <c r="D1293" s="851"/>
      <c r="E1293" s="852" t="s">
        <v>1546</v>
      </c>
      <c r="F1293" s="853"/>
      <c r="G1293" s="854"/>
      <c r="H1293" s="526"/>
      <c r="I1293" s="526"/>
      <c r="J1293" s="526"/>
      <c r="K1293" s="526"/>
      <c r="L1293" s="526"/>
      <c r="M1293" s="526"/>
    </row>
    <row r="1294" spans="1:13" ht="15">
      <c r="A1294" s="523"/>
      <c r="B1294" s="851"/>
      <c r="C1294" s="852"/>
      <c r="D1294" s="851" t="s">
        <v>19</v>
      </c>
      <c r="E1294" s="855"/>
      <c r="F1294" s="853"/>
      <c r="G1294" s="854"/>
      <c r="H1294" s="526"/>
      <c r="I1294" s="526"/>
      <c r="J1294" s="526"/>
      <c r="K1294" s="526"/>
      <c r="L1294" s="526"/>
      <c r="M1294" s="526"/>
    </row>
    <row r="1295" spans="1:13" ht="62.5">
      <c r="A1295" s="523"/>
      <c r="B1295" s="851"/>
      <c r="C1295" s="852"/>
      <c r="D1295" s="851" t="s">
        <v>20</v>
      </c>
      <c r="E1295" s="868" t="s">
        <v>1547</v>
      </c>
      <c r="F1295" s="853" t="s">
        <v>918</v>
      </c>
      <c r="G1295" s="854"/>
      <c r="H1295" s="526"/>
      <c r="I1295" s="526"/>
      <c r="J1295" s="526"/>
      <c r="K1295" s="526"/>
      <c r="L1295" s="526"/>
      <c r="M1295" s="526"/>
    </row>
    <row r="1296" spans="1:13" ht="15">
      <c r="A1296" s="523"/>
      <c r="B1296" s="851"/>
      <c r="C1296" s="852"/>
      <c r="D1296" s="851" t="s">
        <v>25</v>
      </c>
      <c r="E1296" s="855"/>
      <c r="F1296" s="853"/>
      <c r="G1296" s="854"/>
      <c r="H1296" s="526"/>
      <c r="I1296" s="526"/>
      <c r="J1296" s="526"/>
      <c r="K1296" s="526"/>
      <c r="L1296" s="526"/>
      <c r="M1296" s="526"/>
    </row>
    <row r="1297" spans="1:13" ht="15">
      <c r="A1297" s="523"/>
      <c r="B1297" s="851"/>
      <c r="C1297" s="852"/>
      <c r="D1297" s="851" t="s">
        <v>26</v>
      </c>
      <c r="E1297" s="855"/>
      <c r="F1297" s="853"/>
      <c r="G1297" s="854"/>
      <c r="H1297" s="526"/>
      <c r="I1297" s="526"/>
      <c r="J1297" s="526"/>
      <c r="K1297" s="526"/>
      <c r="L1297" s="526"/>
      <c r="M1297" s="526"/>
    </row>
    <row r="1298" spans="1:13" ht="15">
      <c r="A1298" s="523"/>
      <c r="B1298" s="851"/>
      <c r="C1298" s="852"/>
      <c r="D1298" s="851" t="s">
        <v>27</v>
      </c>
      <c r="E1298" s="855"/>
      <c r="F1298" s="853"/>
      <c r="G1298" s="854"/>
      <c r="H1298" s="526"/>
      <c r="I1298" s="526"/>
      <c r="J1298" s="526"/>
      <c r="K1298" s="526"/>
      <c r="L1298" s="526"/>
      <c r="M1298" s="526"/>
    </row>
    <row r="1299" spans="1:13" ht="15">
      <c r="A1299" s="523"/>
      <c r="B1299" s="851"/>
      <c r="C1299" s="852"/>
      <c r="D1299" s="851" t="s">
        <v>28</v>
      </c>
      <c r="E1299" s="855"/>
      <c r="F1299" s="853"/>
      <c r="G1299" s="854"/>
      <c r="H1299" s="526"/>
      <c r="I1299" s="526"/>
      <c r="J1299" s="526"/>
      <c r="K1299" s="526"/>
      <c r="L1299" s="526"/>
      <c r="M1299" s="526"/>
    </row>
    <row r="1300" spans="1:13" ht="15">
      <c r="A1300" s="522"/>
      <c r="B1300" s="862"/>
      <c r="C1300" s="863"/>
      <c r="D1300" s="862"/>
      <c r="E1300" s="864"/>
      <c r="F1300" s="865"/>
      <c r="G1300" s="866"/>
      <c r="H1300" s="526"/>
      <c r="I1300" s="526"/>
      <c r="J1300" s="526"/>
      <c r="K1300" s="526"/>
      <c r="L1300" s="526"/>
      <c r="M1300" s="526"/>
    </row>
    <row r="1301" spans="1:13" ht="15">
      <c r="A1301" s="521">
        <v>5.4</v>
      </c>
      <c r="B1301" s="847">
        <v>5.4</v>
      </c>
      <c r="C1301" s="844"/>
      <c r="D1301" s="847"/>
      <c r="E1301" s="844" t="s">
        <v>1548</v>
      </c>
      <c r="F1301" s="848"/>
      <c r="G1301" s="849"/>
      <c r="H1301" s="526"/>
      <c r="I1301" s="526"/>
      <c r="J1301" s="526"/>
      <c r="K1301" s="526"/>
      <c r="L1301" s="526"/>
      <c r="M1301" s="526"/>
    </row>
    <row r="1302" spans="1:13" ht="250">
      <c r="A1302" s="523" t="s">
        <v>1549</v>
      </c>
      <c r="B1302" s="851" t="s">
        <v>1549</v>
      </c>
      <c r="C1302" s="852" t="s">
        <v>1550</v>
      </c>
      <c r="D1302" s="851"/>
      <c r="E1302" s="852" t="s">
        <v>1551</v>
      </c>
      <c r="F1302" s="853"/>
      <c r="G1302" s="854"/>
      <c r="H1302" s="526"/>
      <c r="I1302" s="526"/>
      <c r="J1302" s="526"/>
      <c r="K1302" s="526"/>
      <c r="L1302" s="526"/>
      <c r="M1302" s="526"/>
    </row>
    <row r="1303" spans="1:13" ht="15">
      <c r="A1303" s="523"/>
      <c r="B1303" s="851"/>
      <c r="C1303" s="852"/>
      <c r="D1303" s="851" t="s">
        <v>19</v>
      </c>
      <c r="E1303" s="855"/>
      <c r="F1303" s="853"/>
      <c r="G1303" s="854"/>
      <c r="H1303" s="526"/>
      <c r="I1303" s="526"/>
      <c r="J1303" s="526"/>
      <c r="K1303" s="526"/>
      <c r="L1303" s="526"/>
      <c r="M1303" s="526"/>
    </row>
    <row r="1304" spans="1:13" ht="212.5">
      <c r="A1304" s="523"/>
      <c r="B1304" s="914"/>
      <c r="C1304" s="915"/>
      <c r="D1304" s="914" t="s">
        <v>20</v>
      </c>
      <c r="E1304" s="916" t="s">
        <v>1552</v>
      </c>
      <c r="F1304" s="917"/>
      <c r="G1304" s="918" t="s">
        <v>1553</v>
      </c>
      <c r="H1304" s="527"/>
      <c r="I1304" s="528"/>
      <c r="J1304" s="528"/>
      <c r="K1304" s="529"/>
      <c r="L1304" s="530"/>
      <c r="M1304" s="531"/>
    </row>
    <row r="1305" spans="1:13" ht="15">
      <c r="A1305" s="523"/>
      <c r="B1305" s="851"/>
      <c r="C1305" s="852"/>
      <c r="D1305" s="851" t="s">
        <v>25</v>
      </c>
      <c r="E1305" s="855"/>
      <c r="F1305" s="853"/>
      <c r="G1305" s="854"/>
      <c r="H1305" s="526"/>
      <c r="I1305" s="526"/>
      <c r="J1305" s="526"/>
      <c r="K1305" s="526"/>
      <c r="L1305" s="526"/>
      <c r="M1305" s="526"/>
    </row>
    <row r="1306" spans="1:13" ht="15">
      <c r="A1306" s="523"/>
      <c r="B1306" s="851"/>
      <c r="C1306" s="852"/>
      <c r="D1306" s="851" t="s">
        <v>26</v>
      </c>
      <c r="E1306" s="855"/>
      <c r="F1306" s="853"/>
      <c r="G1306" s="854"/>
      <c r="H1306" s="526"/>
      <c r="I1306" s="526"/>
      <c r="J1306" s="526"/>
      <c r="K1306" s="526"/>
      <c r="L1306" s="526"/>
      <c r="M1306" s="526"/>
    </row>
    <row r="1307" spans="1:13" ht="15">
      <c r="A1307" s="523"/>
      <c r="B1307" s="851"/>
      <c r="C1307" s="852"/>
      <c r="D1307" s="851" t="s">
        <v>27</v>
      </c>
      <c r="E1307" s="855"/>
      <c r="F1307" s="853"/>
      <c r="G1307" s="854"/>
      <c r="H1307" s="526"/>
      <c r="I1307" s="526"/>
      <c r="J1307" s="526"/>
      <c r="K1307" s="526"/>
      <c r="L1307" s="526"/>
      <c r="M1307" s="526"/>
    </row>
    <row r="1308" spans="1:13" ht="15">
      <c r="A1308" s="523"/>
      <c r="B1308" s="851"/>
      <c r="C1308" s="852"/>
      <c r="D1308" s="851" t="s">
        <v>28</v>
      </c>
      <c r="E1308" s="855"/>
      <c r="F1308" s="853"/>
      <c r="G1308" s="854"/>
      <c r="H1308" s="526"/>
      <c r="I1308" s="526"/>
      <c r="J1308" s="526"/>
      <c r="K1308" s="526"/>
      <c r="L1308" s="526"/>
      <c r="M1308" s="526"/>
    </row>
    <row r="1309" spans="1:13" ht="15">
      <c r="A1309" s="522"/>
      <c r="B1309" s="862"/>
      <c r="C1309" s="863"/>
      <c r="D1309" s="862"/>
      <c r="E1309" s="864"/>
      <c r="F1309" s="865"/>
      <c r="G1309" s="866"/>
    </row>
    <row r="1310" spans="1:13" ht="212.5">
      <c r="A1310" s="523" t="s">
        <v>1554</v>
      </c>
      <c r="B1310" s="851" t="s">
        <v>1554</v>
      </c>
      <c r="C1310" s="852" t="s">
        <v>1555</v>
      </c>
      <c r="D1310" s="851"/>
      <c r="E1310" s="852" t="s">
        <v>1556</v>
      </c>
      <c r="F1310" s="853"/>
      <c r="G1310" s="854"/>
    </row>
    <row r="1311" spans="1:13" ht="15">
      <c r="A1311" s="523"/>
      <c r="B1311" s="851"/>
      <c r="C1311" s="852"/>
      <c r="D1311" s="851" t="s">
        <v>19</v>
      </c>
      <c r="E1311" s="855"/>
      <c r="F1311" s="853"/>
      <c r="G1311" s="854"/>
    </row>
    <row r="1312" spans="1:13" ht="25">
      <c r="A1312" s="523"/>
      <c r="B1312" s="851"/>
      <c r="C1312" s="852"/>
      <c r="D1312" s="851" t="s">
        <v>20</v>
      </c>
      <c r="E1312" s="861" t="s">
        <v>1557</v>
      </c>
      <c r="F1312" s="853" t="s">
        <v>918</v>
      </c>
      <c r="G1312" s="854"/>
    </row>
    <row r="1313" spans="1:7" ht="15">
      <c r="A1313" s="523"/>
      <c r="B1313" s="851"/>
      <c r="C1313" s="852"/>
      <c r="D1313" s="851" t="s">
        <v>25</v>
      </c>
      <c r="E1313" s="855"/>
      <c r="F1313" s="853"/>
      <c r="G1313" s="854"/>
    </row>
    <row r="1314" spans="1:7" ht="15">
      <c r="A1314" s="523"/>
      <c r="B1314" s="851"/>
      <c r="C1314" s="852"/>
      <c r="D1314" s="851" t="s">
        <v>26</v>
      </c>
      <c r="E1314" s="855"/>
      <c r="F1314" s="853"/>
      <c r="G1314" s="854"/>
    </row>
    <row r="1315" spans="1:7" ht="15">
      <c r="A1315" s="523"/>
      <c r="B1315" s="851"/>
      <c r="C1315" s="852"/>
      <c r="D1315" s="851" t="s">
        <v>27</v>
      </c>
      <c r="E1315" s="855"/>
      <c r="F1315" s="853"/>
      <c r="G1315" s="854"/>
    </row>
    <row r="1316" spans="1:7" ht="15">
      <c r="A1316" s="523"/>
      <c r="B1316" s="851"/>
      <c r="C1316" s="852"/>
      <c r="D1316" s="851" t="s">
        <v>28</v>
      </c>
      <c r="E1316" s="855"/>
      <c r="F1316" s="853"/>
      <c r="G1316" s="854"/>
    </row>
    <row r="1317" spans="1:7" ht="15">
      <c r="A1317" s="522"/>
      <c r="B1317" s="862"/>
      <c r="C1317" s="863"/>
      <c r="D1317" s="862"/>
      <c r="E1317" s="864"/>
      <c r="F1317" s="865"/>
      <c r="G1317" s="866"/>
    </row>
    <row r="1318" spans="1:7" ht="212.5">
      <c r="A1318" s="523" t="s">
        <v>1558</v>
      </c>
      <c r="B1318" s="851" t="s">
        <v>1558</v>
      </c>
      <c r="C1318" s="852" t="s">
        <v>1559</v>
      </c>
      <c r="D1318" s="851"/>
      <c r="E1318" s="852" t="s">
        <v>1560</v>
      </c>
      <c r="F1318" s="853"/>
      <c r="G1318" s="854"/>
    </row>
    <row r="1319" spans="1:7" ht="15">
      <c r="A1319" s="523"/>
      <c r="B1319" s="851"/>
      <c r="C1319" s="852"/>
      <c r="D1319" s="851" t="s">
        <v>19</v>
      </c>
      <c r="E1319" s="855"/>
      <c r="F1319" s="853"/>
      <c r="G1319" s="854"/>
    </row>
    <row r="1320" spans="1:7" ht="100">
      <c r="A1320" s="523"/>
      <c r="B1320" s="851"/>
      <c r="C1320" s="898"/>
      <c r="D1320" s="897" t="s">
        <v>20</v>
      </c>
      <c r="E1320" s="919" t="s">
        <v>1561</v>
      </c>
      <c r="F1320" s="900" t="s">
        <v>1392</v>
      </c>
      <c r="G1320" s="901" t="s">
        <v>1562</v>
      </c>
    </row>
    <row r="1321" spans="1:7" ht="15">
      <c r="A1321" s="523"/>
      <c r="B1321" s="851"/>
      <c r="C1321" s="852"/>
      <c r="D1321" s="851" t="s">
        <v>25</v>
      </c>
      <c r="E1321" s="855"/>
      <c r="F1321" s="853"/>
      <c r="G1321" s="854"/>
    </row>
    <row r="1322" spans="1:7" ht="15">
      <c r="A1322" s="523"/>
      <c r="B1322" s="851"/>
      <c r="C1322" s="852"/>
      <c r="D1322" s="851" t="s">
        <v>26</v>
      </c>
      <c r="E1322" s="855"/>
      <c r="F1322" s="853"/>
      <c r="G1322" s="854"/>
    </row>
    <row r="1323" spans="1:7" ht="15">
      <c r="A1323" s="523"/>
      <c r="B1323" s="851"/>
      <c r="C1323" s="852"/>
      <c r="D1323" s="851" t="s">
        <v>27</v>
      </c>
      <c r="E1323" s="855"/>
      <c r="F1323" s="853"/>
      <c r="G1323" s="854"/>
    </row>
    <row r="1324" spans="1:7" ht="15">
      <c r="A1324" s="523"/>
      <c r="B1324" s="851"/>
      <c r="C1324" s="852"/>
      <c r="D1324" s="851" t="s">
        <v>28</v>
      </c>
      <c r="E1324" s="855"/>
      <c r="F1324" s="853"/>
      <c r="G1324" s="854"/>
    </row>
    <row r="1325" spans="1:7" ht="15">
      <c r="A1325" s="522"/>
      <c r="B1325" s="862"/>
      <c r="C1325" s="863"/>
      <c r="D1325" s="862"/>
      <c r="E1325" s="864"/>
      <c r="F1325" s="865"/>
      <c r="G1325" s="866"/>
    </row>
    <row r="1326" spans="1:7" ht="15">
      <c r="A1326" s="521">
        <v>5.5</v>
      </c>
      <c r="B1326" s="847">
        <v>5.5</v>
      </c>
      <c r="C1326" s="844"/>
      <c r="D1326" s="847"/>
      <c r="E1326" s="844" t="s">
        <v>1563</v>
      </c>
      <c r="F1326" s="848"/>
      <c r="G1326" s="849"/>
    </row>
    <row r="1327" spans="1:7" ht="150">
      <c r="A1327" s="523" t="s">
        <v>803</v>
      </c>
      <c r="B1327" s="851" t="s">
        <v>803</v>
      </c>
      <c r="C1327" s="852" t="s">
        <v>1564</v>
      </c>
      <c r="D1327" s="851"/>
      <c r="E1327" s="852" t="s">
        <v>1565</v>
      </c>
      <c r="F1327" s="853"/>
      <c r="G1327" s="854"/>
    </row>
    <row r="1328" spans="1:7" ht="15">
      <c r="A1328" s="523"/>
      <c r="B1328" s="851"/>
      <c r="C1328" s="852"/>
      <c r="D1328" s="851" t="s">
        <v>19</v>
      </c>
      <c r="E1328" s="855"/>
      <c r="F1328" s="853"/>
      <c r="G1328" s="854"/>
    </row>
    <row r="1329" spans="1:7" ht="100">
      <c r="A1329" s="523"/>
      <c r="B1329" s="851"/>
      <c r="C1329" s="898"/>
      <c r="D1329" s="897" t="s">
        <v>20</v>
      </c>
      <c r="E1329" s="920" t="s">
        <v>1566</v>
      </c>
      <c r="F1329" s="900" t="s">
        <v>1392</v>
      </c>
      <c r="G1329" s="901" t="s">
        <v>1567</v>
      </c>
    </row>
    <row r="1330" spans="1:7" ht="15">
      <c r="A1330" s="523"/>
      <c r="B1330" s="851"/>
      <c r="C1330" s="852"/>
      <c r="D1330" s="851" t="s">
        <v>25</v>
      </c>
      <c r="E1330" s="855"/>
      <c r="F1330" s="853"/>
      <c r="G1330" s="854"/>
    </row>
    <row r="1331" spans="1:7" ht="15">
      <c r="A1331" s="523"/>
      <c r="B1331" s="851"/>
      <c r="C1331" s="852"/>
      <c r="D1331" s="851" t="s">
        <v>26</v>
      </c>
      <c r="E1331" s="855"/>
      <c r="F1331" s="853"/>
      <c r="G1331" s="854"/>
    </row>
    <row r="1332" spans="1:7" ht="15">
      <c r="A1332" s="523"/>
      <c r="B1332" s="851"/>
      <c r="C1332" s="852"/>
      <c r="D1332" s="851" t="s">
        <v>27</v>
      </c>
      <c r="E1332" s="855"/>
      <c r="F1332" s="853"/>
      <c r="G1332" s="854"/>
    </row>
    <row r="1333" spans="1:7" ht="15">
      <c r="A1333" s="523"/>
      <c r="B1333" s="851"/>
      <c r="C1333" s="852"/>
      <c r="D1333" s="851" t="s">
        <v>28</v>
      </c>
      <c r="E1333" s="855"/>
      <c r="F1333" s="853"/>
      <c r="G1333" s="854"/>
    </row>
    <row r="1334" spans="1:7" ht="15">
      <c r="A1334" s="522"/>
      <c r="B1334" s="862"/>
      <c r="C1334" s="863"/>
      <c r="D1334" s="862"/>
      <c r="E1334" s="864"/>
      <c r="F1334" s="865"/>
      <c r="G1334" s="866"/>
    </row>
    <row r="1335" spans="1:7" ht="87.5">
      <c r="A1335" s="523" t="s">
        <v>989</v>
      </c>
      <c r="B1335" s="851" t="s">
        <v>989</v>
      </c>
      <c r="C1335" s="852" t="s">
        <v>799</v>
      </c>
      <c r="D1335" s="851"/>
      <c r="E1335" s="852" t="s">
        <v>1568</v>
      </c>
      <c r="F1335" s="853"/>
      <c r="G1335" s="854"/>
    </row>
    <row r="1336" spans="1:7" ht="15">
      <c r="A1336" s="523"/>
      <c r="B1336" s="851"/>
      <c r="C1336" s="852"/>
      <c r="D1336" s="851" t="s">
        <v>19</v>
      </c>
      <c r="E1336" s="855"/>
      <c r="F1336" s="853"/>
      <c r="G1336" s="854"/>
    </row>
    <row r="1337" spans="1:7" ht="175.5">
      <c r="A1337" s="523"/>
      <c r="B1337" s="851"/>
      <c r="C1337" s="852"/>
      <c r="D1337" s="851" t="s">
        <v>20</v>
      </c>
      <c r="E1337" s="921" t="s">
        <v>1569</v>
      </c>
      <c r="F1337" s="853" t="s">
        <v>918</v>
      </c>
      <c r="G1337" s="854"/>
    </row>
    <row r="1338" spans="1:7" ht="15">
      <c r="A1338" s="523"/>
      <c r="B1338" s="851"/>
      <c r="C1338" s="852"/>
      <c r="D1338" s="851" t="s">
        <v>25</v>
      </c>
      <c r="E1338" s="855"/>
      <c r="F1338" s="853"/>
      <c r="G1338" s="854"/>
    </row>
    <row r="1339" spans="1:7" ht="15">
      <c r="A1339" s="523"/>
      <c r="B1339" s="851"/>
      <c r="C1339" s="852"/>
      <c r="D1339" s="851" t="s">
        <v>26</v>
      </c>
      <c r="E1339" s="855"/>
      <c r="F1339" s="853"/>
      <c r="G1339" s="854"/>
    </row>
    <row r="1340" spans="1:7" ht="15">
      <c r="A1340" s="523"/>
      <c r="B1340" s="851"/>
      <c r="C1340" s="852"/>
      <c r="D1340" s="851" t="s">
        <v>27</v>
      </c>
      <c r="E1340" s="855"/>
      <c r="F1340" s="853"/>
      <c r="G1340" s="854"/>
    </row>
    <row r="1341" spans="1:7" ht="15">
      <c r="A1341" s="523"/>
      <c r="B1341" s="851"/>
      <c r="C1341" s="852"/>
      <c r="D1341" s="851" t="s">
        <v>28</v>
      </c>
      <c r="E1341" s="855"/>
      <c r="F1341" s="853"/>
      <c r="G1341" s="854"/>
    </row>
    <row r="1342" spans="1:7" ht="15">
      <c r="A1342" s="522"/>
      <c r="B1342" s="862"/>
      <c r="C1342" s="863"/>
      <c r="D1342" s="862"/>
      <c r="E1342" s="864"/>
      <c r="F1342" s="865"/>
      <c r="G1342" s="866"/>
    </row>
    <row r="1343" spans="1:7" ht="15">
      <c r="A1343" s="534">
        <v>5.6</v>
      </c>
      <c r="B1343" s="885">
        <v>5.6</v>
      </c>
      <c r="C1343" s="922"/>
      <c r="D1343" s="847"/>
      <c r="E1343" s="844" t="s">
        <v>1570</v>
      </c>
      <c r="F1343" s="848"/>
      <c r="G1343" s="849"/>
    </row>
    <row r="1344" spans="1:7" ht="150">
      <c r="A1344" s="523" t="s">
        <v>1571</v>
      </c>
      <c r="B1344" s="851" t="s">
        <v>1571</v>
      </c>
      <c r="C1344" s="852" t="s">
        <v>1572</v>
      </c>
      <c r="D1344" s="851"/>
      <c r="E1344" s="852" t="s">
        <v>1573</v>
      </c>
      <c r="F1344" s="853"/>
      <c r="G1344" s="854"/>
    </row>
    <row r="1345" spans="1:7" ht="15">
      <c r="A1345" s="523"/>
      <c r="B1345" s="851"/>
      <c r="C1345" s="852"/>
      <c r="D1345" s="851" t="s">
        <v>19</v>
      </c>
      <c r="E1345" s="855"/>
      <c r="F1345" s="853"/>
      <c r="G1345" s="854"/>
    </row>
    <row r="1346" spans="1:7" ht="15">
      <c r="A1346" s="523"/>
      <c r="B1346" s="851"/>
      <c r="C1346" s="852"/>
      <c r="D1346" s="851" t="s">
        <v>20</v>
      </c>
      <c r="E1346" s="861" t="s">
        <v>1574</v>
      </c>
      <c r="F1346" s="853" t="s">
        <v>918</v>
      </c>
      <c r="G1346" s="854"/>
    </row>
    <row r="1347" spans="1:7" ht="15">
      <c r="A1347" s="523"/>
      <c r="B1347" s="851"/>
      <c r="C1347" s="852"/>
      <c r="D1347" s="851" t="s">
        <v>25</v>
      </c>
      <c r="E1347" s="855"/>
      <c r="F1347" s="853"/>
      <c r="G1347" s="854"/>
    </row>
    <row r="1348" spans="1:7" ht="15">
      <c r="A1348" s="523"/>
      <c r="B1348" s="851"/>
      <c r="C1348" s="852"/>
      <c r="D1348" s="851" t="s">
        <v>26</v>
      </c>
      <c r="E1348" s="855"/>
      <c r="F1348" s="853"/>
      <c r="G1348" s="854"/>
    </row>
    <row r="1349" spans="1:7" ht="15">
      <c r="A1349" s="523"/>
      <c r="B1349" s="851"/>
      <c r="C1349" s="852"/>
      <c r="D1349" s="851" t="s">
        <v>27</v>
      </c>
      <c r="E1349" s="855"/>
      <c r="F1349" s="853"/>
      <c r="G1349" s="854"/>
    </row>
    <row r="1350" spans="1:7" ht="15">
      <c r="A1350" s="523"/>
      <c r="B1350" s="851"/>
      <c r="C1350" s="852"/>
      <c r="D1350" s="851" t="s">
        <v>28</v>
      </c>
      <c r="E1350" s="855"/>
      <c r="F1350" s="853"/>
      <c r="G1350" s="854"/>
    </row>
    <row r="1351" spans="1:7" ht="15">
      <c r="A1351" s="522"/>
      <c r="B1351" s="862"/>
      <c r="C1351" s="863"/>
      <c r="D1351" s="862"/>
      <c r="E1351" s="864"/>
      <c r="F1351" s="865"/>
      <c r="G1351" s="866"/>
    </row>
    <row r="1352" spans="1:7" ht="62.5">
      <c r="A1352" s="523" t="s">
        <v>1575</v>
      </c>
      <c r="B1352" s="851" t="s">
        <v>1575</v>
      </c>
      <c r="C1352" s="852" t="s">
        <v>982</v>
      </c>
      <c r="D1352" s="851"/>
      <c r="E1352" s="852" t="s">
        <v>1576</v>
      </c>
      <c r="F1352" s="853"/>
      <c r="G1352" s="854"/>
    </row>
    <row r="1353" spans="1:7" ht="15">
      <c r="A1353" s="523"/>
      <c r="B1353" s="851"/>
      <c r="C1353" s="852"/>
      <c r="D1353" s="851" t="s">
        <v>19</v>
      </c>
      <c r="E1353" s="855"/>
      <c r="F1353" s="853"/>
      <c r="G1353" s="854"/>
    </row>
    <row r="1354" spans="1:7" ht="50">
      <c r="A1354" s="523"/>
      <c r="B1354" s="851"/>
      <c r="C1354" s="852"/>
      <c r="D1354" s="851" t="s">
        <v>20</v>
      </c>
      <c r="E1354" s="855" t="s">
        <v>1577</v>
      </c>
      <c r="F1354" s="853" t="s">
        <v>918</v>
      </c>
      <c r="G1354" s="854"/>
    </row>
    <row r="1355" spans="1:7" ht="15">
      <c r="A1355" s="523"/>
      <c r="B1355" s="851"/>
      <c r="C1355" s="852"/>
      <c r="D1355" s="851" t="s">
        <v>25</v>
      </c>
      <c r="E1355" s="855"/>
      <c r="F1355" s="853"/>
      <c r="G1355" s="854"/>
    </row>
    <row r="1356" spans="1:7" ht="15">
      <c r="A1356" s="523"/>
      <c r="B1356" s="851"/>
      <c r="C1356" s="852"/>
      <c r="D1356" s="851" t="s">
        <v>26</v>
      </c>
      <c r="E1356" s="855"/>
      <c r="F1356" s="853"/>
      <c r="G1356" s="854"/>
    </row>
    <row r="1357" spans="1:7" ht="15">
      <c r="A1357" s="523"/>
      <c r="B1357" s="851"/>
      <c r="C1357" s="852"/>
      <c r="D1357" s="851" t="s">
        <v>27</v>
      </c>
      <c r="E1357" s="855"/>
      <c r="F1357" s="853"/>
      <c r="G1357" s="854"/>
    </row>
    <row r="1358" spans="1:7" ht="15">
      <c r="A1358" s="523"/>
      <c r="B1358" s="851"/>
      <c r="C1358" s="852"/>
      <c r="D1358" s="851" t="s">
        <v>28</v>
      </c>
      <c r="E1358" s="855"/>
      <c r="F1358" s="853"/>
      <c r="G1358" s="854"/>
    </row>
    <row r="1359" spans="1:7" ht="15">
      <c r="A1359" s="522"/>
      <c r="B1359" s="862"/>
      <c r="C1359" s="863"/>
      <c r="D1359" s="862"/>
      <c r="E1359" s="864"/>
      <c r="F1359" s="865"/>
      <c r="G1359" s="866"/>
    </row>
    <row r="1360" spans="1:7" ht="137.5">
      <c r="A1360" s="523" t="s">
        <v>1578</v>
      </c>
      <c r="B1360" s="851" t="s">
        <v>1578</v>
      </c>
      <c r="C1360" s="852" t="s">
        <v>1579</v>
      </c>
      <c r="D1360" s="851"/>
      <c r="E1360" s="852" t="s">
        <v>1580</v>
      </c>
      <c r="F1360" s="853"/>
      <c r="G1360" s="854"/>
    </row>
    <row r="1361" spans="1:7" ht="15">
      <c r="A1361" s="523"/>
      <c r="B1361" s="851"/>
      <c r="C1361" s="852"/>
      <c r="D1361" s="851" t="s">
        <v>19</v>
      </c>
      <c r="E1361" s="855"/>
      <c r="F1361" s="853"/>
      <c r="G1361" s="854"/>
    </row>
    <row r="1362" spans="1:7" ht="50">
      <c r="A1362" s="523"/>
      <c r="B1362" s="851"/>
      <c r="C1362" s="852"/>
      <c r="D1362" s="851" t="s">
        <v>20</v>
      </c>
      <c r="E1362" s="855" t="s">
        <v>1581</v>
      </c>
      <c r="F1362" s="853" t="s">
        <v>918</v>
      </c>
      <c r="G1362" s="854"/>
    </row>
    <row r="1363" spans="1:7" ht="15">
      <c r="A1363" s="523"/>
      <c r="B1363" s="851"/>
      <c r="C1363" s="852"/>
      <c r="D1363" s="851" t="s">
        <v>25</v>
      </c>
      <c r="E1363" s="855"/>
      <c r="F1363" s="853"/>
      <c r="G1363" s="854"/>
    </row>
    <row r="1364" spans="1:7" ht="15">
      <c r="A1364" s="523"/>
      <c r="B1364" s="851"/>
      <c r="C1364" s="852"/>
      <c r="D1364" s="851" t="s">
        <v>26</v>
      </c>
      <c r="E1364" s="855"/>
      <c r="F1364" s="853"/>
      <c r="G1364" s="854"/>
    </row>
    <row r="1365" spans="1:7" ht="15">
      <c r="A1365" s="523"/>
      <c r="B1365" s="851"/>
      <c r="C1365" s="852"/>
      <c r="D1365" s="851" t="s">
        <v>27</v>
      </c>
      <c r="E1365" s="855"/>
      <c r="F1365" s="853"/>
      <c r="G1365" s="854"/>
    </row>
    <row r="1366" spans="1:7" ht="15">
      <c r="A1366" s="523"/>
      <c r="B1366" s="851"/>
      <c r="C1366" s="852"/>
      <c r="D1366" s="851" t="s">
        <v>28</v>
      </c>
      <c r="E1366" s="855"/>
      <c r="F1366" s="853"/>
      <c r="G1366" s="854"/>
    </row>
    <row r="1367" spans="1:7" ht="15">
      <c r="A1367" s="522"/>
      <c r="B1367" s="862"/>
      <c r="C1367" s="863"/>
      <c r="D1367" s="862"/>
      <c r="E1367" s="864"/>
      <c r="F1367" s="865"/>
      <c r="G1367" s="866"/>
    </row>
    <row r="1368" spans="1:7" ht="75">
      <c r="A1368" s="523" t="s">
        <v>1582</v>
      </c>
      <c r="B1368" s="851" t="s">
        <v>1582</v>
      </c>
      <c r="C1368" s="852" t="s">
        <v>1583</v>
      </c>
      <c r="D1368" s="851"/>
      <c r="E1368" s="852" t="s">
        <v>1584</v>
      </c>
      <c r="F1368" s="853"/>
      <c r="G1368" s="854"/>
    </row>
    <row r="1369" spans="1:7" ht="15">
      <c r="A1369" s="523"/>
      <c r="B1369" s="851"/>
      <c r="C1369" s="852"/>
      <c r="D1369" s="851" t="s">
        <v>19</v>
      </c>
      <c r="E1369" s="855"/>
      <c r="F1369" s="853"/>
      <c r="G1369" s="854"/>
    </row>
    <row r="1370" spans="1:7" ht="25">
      <c r="A1370" s="523"/>
      <c r="B1370" s="851"/>
      <c r="C1370" s="852"/>
      <c r="D1370" s="851" t="s">
        <v>20</v>
      </c>
      <c r="E1370" s="861" t="s">
        <v>1585</v>
      </c>
      <c r="F1370" s="853" t="s">
        <v>918</v>
      </c>
      <c r="G1370" s="854"/>
    </row>
    <row r="1371" spans="1:7" ht="15">
      <c r="A1371" s="523"/>
      <c r="B1371" s="851"/>
      <c r="C1371" s="852"/>
      <c r="D1371" s="851" t="s">
        <v>25</v>
      </c>
      <c r="E1371" s="855"/>
      <c r="F1371" s="853"/>
      <c r="G1371" s="854"/>
    </row>
    <row r="1372" spans="1:7" ht="15">
      <c r="A1372" s="523"/>
      <c r="B1372" s="851"/>
      <c r="C1372" s="852"/>
      <c r="D1372" s="851" t="s">
        <v>26</v>
      </c>
      <c r="E1372" s="855"/>
      <c r="F1372" s="853"/>
      <c r="G1372" s="854"/>
    </row>
    <row r="1373" spans="1:7" ht="15">
      <c r="A1373" s="523"/>
      <c r="B1373" s="851"/>
      <c r="C1373" s="852"/>
      <c r="D1373" s="851" t="s">
        <v>27</v>
      </c>
      <c r="E1373" s="855"/>
      <c r="F1373" s="853"/>
      <c r="G1373" s="854"/>
    </row>
    <row r="1374" spans="1:7" ht="15">
      <c r="A1374" s="523"/>
      <c r="B1374" s="851"/>
      <c r="C1374" s="852"/>
      <c r="D1374" s="851" t="s">
        <v>28</v>
      </c>
      <c r="E1374" s="855"/>
      <c r="F1374" s="853"/>
      <c r="G1374" s="854"/>
    </row>
    <row r="1375" spans="1:7" ht="15">
      <c r="A1375" s="522"/>
      <c r="B1375" s="862"/>
      <c r="C1375" s="863"/>
      <c r="D1375" s="862"/>
      <c r="E1375" s="864"/>
      <c r="F1375" s="865"/>
      <c r="G1375" s="866"/>
    </row>
    <row r="1376" spans="1:7" ht="62.5">
      <c r="A1376" s="523" t="s">
        <v>1586</v>
      </c>
      <c r="B1376" s="851" t="s">
        <v>1586</v>
      </c>
      <c r="C1376" s="852" t="s">
        <v>1095</v>
      </c>
      <c r="D1376" s="851"/>
      <c r="E1376" s="852" t="s">
        <v>1587</v>
      </c>
      <c r="F1376" s="853"/>
      <c r="G1376" s="854"/>
    </row>
    <row r="1377" spans="1:7" ht="15">
      <c r="A1377" s="523"/>
      <c r="B1377" s="851"/>
      <c r="C1377" s="852"/>
      <c r="D1377" s="851" t="s">
        <v>19</v>
      </c>
      <c r="E1377" s="855"/>
      <c r="F1377" s="853"/>
      <c r="G1377" s="854"/>
    </row>
    <row r="1378" spans="1:7" ht="37.5">
      <c r="A1378" s="523"/>
      <c r="B1378" s="851"/>
      <c r="C1378" s="852"/>
      <c r="D1378" s="851" t="s">
        <v>20</v>
      </c>
      <c r="E1378" s="855" t="s">
        <v>1588</v>
      </c>
      <c r="F1378" s="853" t="s">
        <v>918</v>
      </c>
      <c r="G1378" s="854"/>
    </row>
    <row r="1379" spans="1:7" ht="15">
      <c r="A1379" s="523"/>
      <c r="B1379" s="851"/>
      <c r="C1379" s="852"/>
      <c r="D1379" s="851" t="s">
        <v>25</v>
      </c>
      <c r="E1379" s="855"/>
      <c r="F1379" s="853"/>
      <c r="G1379" s="854"/>
    </row>
    <row r="1380" spans="1:7" ht="15">
      <c r="A1380" s="523"/>
      <c r="B1380" s="851"/>
      <c r="C1380" s="852"/>
      <c r="D1380" s="851" t="s">
        <v>26</v>
      </c>
      <c r="E1380" s="855"/>
      <c r="F1380" s="853"/>
      <c r="G1380" s="854"/>
    </row>
    <row r="1381" spans="1:7" ht="15">
      <c r="A1381" s="523"/>
      <c r="B1381" s="851"/>
      <c r="C1381" s="852"/>
      <c r="D1381" s="851" t="s">
        <v>27</v>
      </c>
      <c r="E1381" s="855"/>
      <c r="F1381" s="853"/>
      <c r="G1381" s="854"/>
    </row>
    <row r="1382" spans="1:7" ht="15">
      <c r="A1382" s="523"/>
      <c r="B1382" s="851"/>
      <c r="C1382" s="852"/>
      <c r="D1382" s="851" t="s">
        <v>28</v>
      </c>
      <c r="E1382" s="855"/>
      <c r="F1382" s="853"/>
      <c r="G1382" s="854"/>
    </row>
    <row r="1383" spans="1:7" ht="15">
      <c r="A1383" s="522"/>
      <c r="B1383" s="862"/>
      <c r="C1383" s="863"/>
      <c r="D1383" s="862"/>
      <c r="E1383" s="864"/>
      <c r="F1383" s="865"/>
      <c r="G1383" s="866"/>
    </row>
    <row r="1384" spans="1:7" ht="15">
      <c r="A1384" s="521">
        <v>5.7</v>
      </c>
      <c r="B1384" s="847">
        <v>5.7</v>
      </c>
      <c r="C1384" s="844"/>
      <c r="D1384" s="847"/>
      <c r="E1384" s="844" t="s">
        <v>1589</v>
      </c>
      <c r="F1384" s="848"/>
      <c r="G1384" s="849"/>
    </row>
    <row r="1385" spans="1:7" ht="75">
      <c r="A1385" s="523" t="s">
        <v>1590</v>
      </c>
      <c r="B1385" s="851" t="s">
        <v>1590</v>
      </c>
      <c r="C1385" s="852" t="s">
        <v>1591</v>
      </c>
      <c r="D1385" s="851"/>
      <c r="E1385" s="852" t="s">
        <v>1592</v>
      </c>
      <c r="F1385" s="853"/>
      <c r="G1385" s="854"/>
    </row>
    <row r="1386" spans="1:7" ht="15">
      <c r="A1386" s="523"/>
      <c r="B1386" s="851"/>
      <c r="C1386" s="852"/>
      <c r="D1386" s="851" t="s">
        <v>19</v>
      </c>
      <c r="E1386" s="855"/>
      <c r="F1386" s="853"/>
      <c r="G1386" s="854"/>
    </row>
    <row r="1387" spans="1:7" ht="37.5">
      <c r="A1387" s="523"/>
      <c r="B1387" s="851"/>
      <c r="C1387" s="852"/>
      <c r="D1387" s="851" t="s">
        <v>20</v>
      </c>
      <c r="E1387" s="861" t="s">
        <v>1593</v>
      </c>
      <c r="F1387" s="853" t="s">
        <v>918</v>
      </c>
      <c r="G1387" s="854"/>
    </row>
    <row r="1388" spans="1:7" ht="15">
      <c r="A1388" s="523"/>
      <c r="B1388" s="851"/>
      <c r="C1388" s="852"/>
      <c r="D1388" s="851" t="s">
        <v>25</v>
      </c>
      <c r="E1388" s="855"/>
      <c r="F1388" s="853"/>
      <c r="G1388" s="854"/>
    </row>
    <row r="1389" spans="1:7" ht="15">
      <c r="A1389" s="523"/>
      <c r="B1389" s="851"/>
      <c r="C1389" s="852"/>
      <c r="D1389" s="851" t="s">
        <v>26</v>
      </c>
      <c r="E1389" s="855"/>
      <c r="F1389" s="853"/>
      <c r="G1389" s="854"/>
    </row>
    <row r="1390" spans="1:7" ht="15">
      <c r="A1390" s="523"/>
      <c r="B1390" s="851"/>
      <c r="C1390" s="852"/>
      <c r="D1390" s="851" t="s">
        <v>27</v>
      </c>
      <c r="E1390" s="855"/>
      <c r="F1390" s="853"/>
      <c r="G1390" s="854"/>
    </row>
    <row r="1391" spans="1:7" ht="15">
      <c r="A1391" s="523"/>
      <c r="B1391" s="851"/>
      <c r="C1391" s="852"/>
      <c r="D1391" s="851" t="s">
        <v>28</v>
      </c>
      <c r="E1391" s="855"/>
      <c r="F1391" s="853"/>
      <c r="G1391" s="854"/>
    </row>
    <row r="1392" spans="1:7" ht="15">
      <c r="B1392" s="862"/>
      <c r="C1392" s="863"/>
      <c r="D1392" s="862" t="s">
        <v>27</v>
      </c>
      <c r="E1392" s="864"/>
      <c r="F1392" s="865"/>
      <c r="G1392" s="866"/>
    </row>
    <row r="1393" spans="2:7" ht="15">
      <c r="B1393" s="862"/>
      <c r="C1393" s="863"/>
      <c r="D1393" s="862" t="s">
        <v>28</v>
      </c>
      <c r="E1393" s="864"/>
      <c r="F1393" s="865"/>
      <c r="G1393" s="866"/>
    </row>
  </sheetData>
  <conditionalFormatting sqref="E50">
    <cfRule type="expression" dxfId="37" priority="1" stopIfTrue="1">
      <formula>ISNUMBER(SEARCH("Closed",$J50))</formula>
    </cfRule>
    <cfRule type="expression" dxfId="36" priority="2" stopIfTrue="1">
      <formula>IF($D50="Minor", TRUE, FALSE)</formula>
    </cfRule>
    <cfRule type="expression" dxfId="35" priority="3" stopIfTrue="1">
      <formula>IF(OR($D50="Major",$D50="Pre-Condition"), TRUE, FALSE)</formula>
    </cfRule>
  </conditionalFormatting>
  <conditionalFormatting sqref="E74">
    <cfRule type="expression" dxfId="34" priority="4" stopIfTrue="1">
      <formula>ISNUMBER(SEARCH("Closed",$J74))</formula>
    </cfRule>
    <cfRule type="expression" dxfId="33" priority="5" stopIfTrue="1">
      <formula>IF($D74="Minor", TRUE, FALSE)</formula>
    </cfRule>
    <cfRule type="expression" dxfId="32" priority="6" stopIfTrue="1">
      <formula>IF(OR($D74="Major",$D74="Pre-Condition"), TRUE, FALSE)</formula>
    </cfRule>
  </conditionalFormatting>
  <conditionalFormatting sqref="E230">
    <cfRule type="expression" dxfId="31" priority="16" stopIfTrue="1">
      <formula>ISNUMBER(SEARCH("Closed",$J230))</formula>
    </cfRule>
    <cfRule type="expression" dxfId="30" priority="17" stopIfTrue="1">
      <formula>IF($D230="Minor", TRUE, FALSE)</formula>
    </cfRule>
    <cfRule type="expression" dxfId="29" priority="18" stopIfTrue="1">
      <formula>IF(OR($D230="Major",$D230="Pre-Condition"), TRUE, FALSE)</formula>
    </cfRule>
  </conditionalFormatting>
  <conditionalFormatting sqref="E740">
    <cfRule type="expression" dxfId="28" priority="19" stopIfTrue="1">
      <formula>ISNUMBER(SEARCH("Closed",$J740))</formula>
    </cfRule>
    <cfRule type="expression" dxfId="27" priority="20" stopIfTrue="1">
      <formula>IF($D740="Minor", TRUE, FALSE)</formula>
    </cfRule>
    <cfRule type="expression" dxfId="26" priority="21" stopIfTrue="1">
      <formula>IF(OR($D740="Major",$D740="Pre-Condition"), TRUE, FALSE)</formula>
    </cfRule>
  </conditionalFormatting>
  <conditionalFormatting sqref="E774">
    <cfRule type="expression" dxfId="25" priority="13" stopIfTrue="1">
      <formula>ISNUMBER(SEARCH("Closed",$J774))</formula>
    </cfRule>
    <cfRule type="expression" dxfId="24" priority="14" stopIfTrue="1">
      <formula>IF($D774="Minor", TRUE, FALSE)</formula>
    </cfRule>
    <cfRule type="expression" dxfId="23" priority="15" stopIfTrue="1">
      <formula>IF(OR($D774="Major",$D774="Pre-Condition"), TRUE, FALSE)</formula>
    </cfRule>
  </conditionalFormatting>
  <conditionalFormatting sqref="E1005">
    <cfRule type="expression" dxfId="22" priority="22" stopIfTrue="1">
      <formula>ISNUMBER(SEARCH("Closed",$J1005))</formula>
    </cfRule>
    <cfRule type="expression" dxfId="21" priority="23" stopIfTrue="1">
      <formula>IF($D1005="Minor", TRUE, FALSE)</formula>
    </cfRule>
    <cfRule type="expression" dxfId="20" priority="24" stopIfTrue="1">
      <formula>IF(OR($D1005="Major",$D1005="Pre-Condition"), TRUE, FALSE)</formula>
    </cfRule>
  </conditionalFormatting>
  <conditionalFormatting sqref="E1080">
    <cfRule type="expression" dxfId="19" priority="7" stopIfTrue="1">
      <formula>ISNUMBER(SEARCH("Closed",$J1080))</formula>
    </cfRule>
    <cfRule type="expression" dxfId="18" priority="8" stopIfTrue="1">
      <formula>IF($D1080="Minor", TRUE, FALSE)</formula>
    </cfRule>
    <cfRule type="expression" dxfId="17" priority="9" stopIfTrue="1">
      <formula>IF(OR($D1080="Major",$D1080="Pre-Condition"), TRUE, FALSE)</formula>
    </cfRule>
  </conditionalFormatting>
  <conditionalFormatting sqref="E1180">
    <cfRule type="expression" dxfId="16" priority="10" stopIfTrue="1">
      <formula>ISNUMBER(SEARCH("Closed",$J1180))</formula>
    </cfRule>
    <cfRule type="expression" dxfId="15" priority="11" stopIfTrue="1">
      <formula>IF($D1180="Minor", TRUE, FALSE)</formula>
    </cfRule>
    <cfRule type="expression" dxfId="14" priority="12" stopIfTrue="1">
      <formula>IF(OR($D1180="Major",$D1180="Pre-Condition"), TRUE, FALSE)</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5C049-C05B-43B4-90A3-1F731D1F8961}">
  <dimension ref="A1:AE9"/>
  <sheetViews>
    <sheetView topLeftCell="A2" workbookViewId="0">
      <selection activeCell="A2" sqref="A2"/>
    </sheetView>
  </sheetViews>
  <sheetFormatPr defaultRowHeight="14"/>
  <cols>
    <col min="3" max="3" width="53.1796875" customWidth="1"/>
    <col min="5" max="5" width="3.81640625" bestFit="1" customWidth="1"/>
    <col min="6" max="9" width="2.81640625" bestFit="1" customWidth="1"/>
    <col min="10" max="10" width="3.1796875" bestFit="1" customWidth="1"/>
  </cols>
  <sheetData>
    <row r="1" spans="1:31" ht="13.5" hidden="1" customHeight="1">
      <c r="A1" s="216" t="s">
        <v>1594</v>
      </c>
      <c r="B1" s="216"/>
      <c r="C1" s="216"/>
      <c r="D1" s="216"/>
      <c r="E1" s="216"/>
      <c r="F1" s="216"/>
      <c r="G1" s="216"/>
      <c r="H1" s="216"/>
      <c r="I1" s="216"/>
      <c r="J1" s="216"/>
      <c r="K1" s="216"/>
      <c r="L1" s="216"/>
      <c r="M1" s="216"/>
      <c r="N1" s="216"/>
    </row>
    <row r="3" spans="1:31" s="593" customFormat="1" ht="50">
      <c r="A3" s="590"/>
      <c r="B3" s="591"/>
      <c r="C3" s="592" t="s">
        <v>1595</v>
      </c>
      <c r="D3" s="592"/>
      <c r="E3" s="592"/>
      <c r="F3" s="592"/>
      <c r="G3" s="592"/>
      <c r="I3" s="594"/>
      <c r="J3" s="594"/>
      <c r="K3" s="594"/>
      <c r="L3" s="594"/>
      <c r="M3" s="594"/>
      <c r="N3" s="594"/>
      <c r="O3" s="594"/>
      <c r="P3" s="594"/>
      <c r="Q3" s="594"/>
      <c r="R3" s="594"/>
      <c r="S3" s="594"/>
      <c r="T3" s="594"/>
      <c r="U3" s="594"/>
      <c r="V3" s="594"/>
      <c r="W3" s="594"/>
      <c r="X3" s="594"/>
      <c r="Y3" s="594"/>
      <c r="Z3" s="594"/>
      <c r="AA3" s="594"/>
      <c r="AB3" s="594"/>
      <c r="AC3" s="594"/>
      <c r="AD3" s="594"/>
      <c r="AE3" s="594"/>
    </row>
    <row r="4" spans="1:31" ht="15">
      <c r="B4" s="595"/>
      <c r="C4" s="596"/>
      <c r="D4" s="597"/>
      <c r="E4" s="598" t="s">
        <v>20</v>
      </c>
      <c r="F4" s="599" t="s">
        <v>25</v>
      </c>
      <c r="G4" s="599" t="s">
        <v>26</v>
      </c>
      <c r="H4" s="599" t="s">
        <v>27</v>
      </c>
      <c r="I4" s="599" t="s">
        <v>28</v>
      </c>
      <c r="J4" s="600" t="s">
        <v>1596</v>
      </c>
    </row>
    <row r="5" spans="1:31" ht="14.5">
      <c r="B5" s="601"/>
      <c r="C5" s="601" t="s">
        <v>914</v>
      </c>
      <c r="D5" s="602"/>
      <c r="E5" s="598" t="s">
        <v>1597</v>
      </c>
      <c r="F5" s="599"/>
      <c r="G5" s="599"/>
      <c r="H5" s="599" t="s">
        <v>1597</v>
      </c>
      <c r="I5" s="599"/>
      <c r="J5" s="600" t="s">
        <v>1597</v>
      </c>
    </row>
    <row r="6" spans="1:31" ht="14.5">
      <c r="B6" s="601"/>
      <c r="C6" s="601" t="s">
        <v>972</v>
      </c>
      <c r="D6" s="602"/>
      <c r="E6" s="598" t="s">
        <v>1597</v>
      </c>
      <c r="F6" s="599" t="s">
        <v>1597</v>
      </c>
      <c r="G6" s="599"/>
      <c r="H6" s="599"/>
      <c r="I6" s="599"/>
      <c r="J6" s="600" t="s">
        <v>1597</v>
      </c>
    </row>
    <row r="7" spans="1:31" ht="14.5">
      <c r="B7" s="601"/>
      <c r="C7" s="601" t="s">
        <v>1265</v>
      </c>
      <c r="D7" s="602"/>
      <c r="E7" s="598" t="s">
        <v>1597</v>
      </c>
      <c r="F7" s="599"/>
      <c r="G7" s="599" t="s">
        <v>1597</v>
      </c>
      <c r="H7" s="599"/>
      <c r="I7" s="599" t="s">
        <v>1597</v>
      </c>
      <c r="J7" s="600" t="s">
        <v>1597</v>
      </c>
    </row>
    <row r="8" spans="1:31" ht="14.5">
      <c r="B8" s="601"/>
      <c r="C8" s="601" t="s">
        <v>1402</v>
      </c>
      <c r="D8" s="603"/>
      <c r="E8" s="598" t="s">
        <v>1597</v>
      </c>
      <c r="F8" s="599"/>
      <c r="G8" s="599"/>
      <c r="H8" s="599" t="s">
        <v>1597</v>
      </c>
      <c r="I8" s="599"/>
      <c r="J8" s="600" t="s">
        <v>1597</v>
      </c>
    </row>
    <row r="9" spans="1:31" ht="14.5">
      <c r="B9" s="601"/>
      <c r="C9" s="601" t="s">
        <v>1519</v>
      </c>
      <c r="D9" s="602"/>
      <c r="E9" s="604" t="s">
        <v>1597</v>
      </c>
      <c r="F9" s="599"/>
      <c r="G9" s="599" t="s">
        <v>1597</v>
      </c>
      <c r="H9" s="599"/>
      <c r="I9" s="599" t="s">
        <v>1597</v>
      </c>
      <c r="J9" s="600" t="s">
        <v>1597</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2FB37-7833-4796-B15E-4FF378ED1BEE}">
  <sheetPr>
    <tabColor rgb="FF92D050"/>
  </sheetPr>
  <dimension ref="A1:J37"/>
  <sheetViews>
    <sheetView workbookViewId="0"/>
  </sheetViews>
  <sheetFormatPr defaultColWidth="9.1796875" defaultRowHeight="14"/>
  <cols>
    <col min="1" max="1" width="8.1796875" style="36" customWidth="1"/>
    <col min="2" max="2" width="14.81640625" style="36" customWidth="1"/>
    <col min="3" max="3" width="5.26953125" style="36" customWidth="1"/>
    <col min="4" max="4" width="11" style="36" customWidth="1"/>
    <col min="5" max="5" width="11.81640625" style="36" customWidth="1"/>
    <col min="6" max="6" width="9.26953125" style="36" customWidth="1"/>
    <col min="7" max="7" width="10.1796875" style="36" customWidth="1"/>
    <col min="8" max="8" width="58" style="36" customWidth="1"/>
    <col min="9" max="9" width="35.1796875" style="36" customWidth="1"/>
    <col min="10" max="10" width="3.7265625" style="77" customWidth="1"/>
    <col min="11" max="16384" width="9.1796875" style="35"/>
  </cols>
  <sheetData>
    <row r="1" spans="1:9" ht="15" customHeight="1">
      <c r="A1" s="240" t="s">
        <v>1598</v>
      </c>
      <c r="B1" s="241"/>
      <c r="C1" s="238"/>
      <c r="D1" s="238"/>
      <c r="E1" s="238"/>
      <c r="F1" s="238"/>
      <c r="G1" s="238"/>
      <c r="H1" s="238"/>
      <c r="I1" s="239"/>
    </row>
    <row r="2" spans="1:9" ht="76.5" customHeight="1">
      <c r="A2" s="74" t="s">
        <v>1599</v>
      </c>
      <c r="B2" s="242" t="s">
        <v>1600</v>
      </c>
      <c r="C2" s="243" t="s">
        <v>1601</v>
      </c>
      <c r="D2" s="75" t="s">
        <v>1602</v>
      </c>
      <c r="E2" s="75" t="s">
        <v>1603</v>
      </c>
      <c r="F2" s="75" t="s">
        <v>280</v>
      </c>
      <c r="G2" s="75" t="s">
        <v>1604</v>
      </c>
      <c r="H2" s="75" t="s">
        <v>1605</v>
      </c>
      <c r="I2" s="75" t="s">
        <v>1606</v>
      </c>
    </row>
    <row r="3" spans="1:9">
      <c r="A3" s="244" t="s">
        <v>1596</v>
      </c>
      <c r="B3" s="824" t="s">
        <v>1607</v>
      </c>
      <c r="C3" s="244">
        <v>1</v>
      </c>
      <c r="D3" s="244" t="s">
        <v>651</v>
      </c>
      <c r="E3" s="244"/>
      <c r="F3" s="244"/>
      <c r="G3" s="244"/>
      <c r="H3" s="824" t="s">
        <v>1608</v>
      </c>
      <c r="I3" s="824" t="s">
        <v>1609</v>
      </c>
    </row>
    <row r="4" spans="1:9" ht="168">
      <c r="A4" s="245" t="s">
        <v>1596</v>
      </c>
      <c r="B4" s="824" t="s">
        <v>1610</v>
      </c>
      <c r="C4" s="245">
        <v>2</v>
      </c>
      <c r="D4" s="245" t="s">
        <v>651</v>
      </c>
      <c r="E4" s="245"/>
      <c r="F4" s="245"/>
      <c r="G4" s="245"/>
      <c r="H4" s="836" t="s">
        <v>1611</v>
      </c>
      <c r="I4" s="824" t="s">
        <v>1609</v>
      </c>
    </row>
    <row r="5" spans="1:9" ht="56">
      <c r="A5" s="245" t="s">
        <v>1596</v>
      </c>
      <c r="B5" s="824" t="s">
        <v>1612</v>
      </c>
      <c r="C5" s="245">
        <v>3</v>
      </c>
      <c r="D5" s="245" t="s">
        <v>1613</v>
      </c>
      <c r="E5" s="245"/>
      <c r="F5" s="245"/>
      <c r="G5" s="245"/>
      <c r="H5" s="824" t="s">
        <v>1614</v>
      </c>
      <c r="I5" s="824" t="s">
        <v>1615</v>
      </c>
    </row>
    <row r="6" spans="1:9" ht="112">
      <c r="A6" s="246" t="s">
        <v>1596</v>
      </c>
      <c r="B6" s="824" t="s">
        <v>1616</v>
      </c>
      <c r="C6" s="246">
        <v>4</v>
      </c>
      <c r="D6" s="246" t="s">
        <v>1617</v>
      </c>
      <c r="E6" s="246"/>
      <c r="F6" s="246"/>
      <c r="G6" s="246"/>
      <c r="H6" s="824" t="s">
        <v>1618</v>
      </c>
      <c r="I6" s="824" t="s">
        <v>1619</v>
      </c>
    </row>
    <row r="7" spans="1:9" ht="42">
      <c r="A7" s="246" t="s">
        <v>1596</v>
      </c>
      <c r="B7" s="824" t="s">
        <v>1620</v>
      </c>
      <c r="C7" s="246">
        <v>5</v>
      </c>
      <c r="D7" s="246" t="s">
        <v>1621</v>
      </c>
      <c r="E7" s="246"/>
      <c r="F7" s="246"/>
      <c r="G7" s="246"/>
      <c r="H7" s="836" t="s">
        <v>1622</v>
      </c>
      <c r="I7" s="824" t="s">
        <v>1609</v>
      </c>
    </row>
    <row r="8" spans="1:9" ht="252">
      <c r="A8" s="246" t="s">
        <v>1596</v>
      </c>
      <c r="B8" s="824" t="s">
        <v>1623</v>
      </c>
      <c r="C8" s="246" t="s">
        <v>651</v>
      </c>
      <c r="D8" s="246" t="s">
        <v>651</v>
      </c>
      <c r="E8" s="246"/>
      <c r="F8" s="246"/>
      <c r="G8" s="246"/>
      <c r="H8" s="824" t="s">
        <v>1624</v>
      </c>
      <c r="I8" s="824" t="s">
        <v>1625</v>
      </c>
    </row>
    <row r="9" spans="1:9" ht="56">
      <c r="A9" s="246"/>
      <c r="B9" s="824" t="s">
        <v>1626</v>
      </c>
      <c r="C9" s="246" t="s">
        <v>651</v>
      </c>
      <c r="D9" s="246" t="s">
        <v>1617</v>
      </c>
      <c r="E9" s="246"/>
      <c r="F9" s="246"/>
      <c r="G9" s="246"/>
      <c r="H9" s="824" t="s">
        <v>1627</v>
      </c>
      <c r="I9" s="824" t="s">
        <v>1628</v>
      </c>
    </row>
    <row r="10" spans="1:9" ht="28">
      <c r="A10" s="246"/>
      <c r="B10" s="824" t="s">
        <v>1629</v>
      </c>
      <c r="C10" s="246" t="s">
        <v>651</v>
      </c>
      <c r="D10" s="246" t="s">
        <v>1630</v>
      </c>
      <c r="E10" s="246"/>
      <c r="F10" s="246"/>
      <c r="G10" s="246"/>
      <c r="H10" s="824" t="s">
        <v>1631</v>
      </c>
      <c r="I10" s="824" t="s">
        <v>1632</v>
      </c>
    </row>
    <row r="11" spans="1:9" ht="42">
      <c r="A11" s="842"/>
      <c r="B11" s="843" t="s">
        <v>1633</v>
      </c>
      <c r="C11" s="246" t="s">
        <v>651</v>
      </c>
      <c r="D11" s="842" t="s">
        <v>1621</v>
      </c>
      <c r="E11" s="842"/>
      <c r="F11" s="842"/>
      <c r="G11" s="842"/>
      <c r="H11" s="843" t="s">
        <v>1634</v>
      </c>
      <c r="I11" s="247" t="s">
        <v>1609</v>
      </c>
    </row>
    <row r="12" spans="1:9" ht="70">
      <c r="A12" s="842"/>
      <c r="B12" s="842" t="s">
        <v>1635</v>
      </c>
      <c r="C12" s="246" t="s">
        <v>651</v>
      </c>
      <c r="D12" s="842" t="s">
        <v>1621</v>
      </c>
      <c r="E12" s="842"/>
      <c r="F12" s="842"/>
      <c r="G12" s="842"/>
      <c r="H12" s="843" t="s">
        <v>1636</v>
      </c>
      <c r="I12" s="247" t="s">
        <v>1609</v>
      </c>
    </row>
    <row r="13" spans="1:9" ht="56">
      <c r="A13" s="842"/>
      <c r="B13" s="842" t="s">
        <v>1637</v>
      </c>
      <c r="C13" s="246" t="s">
        <v>651</v>
      </c>
      <c r="D13" s="842" t="s">
        <v>1621</v>
      </c>
      <c r="E13" s="842"/>
      <c r="F13" s="842"/>
      <c r="G13" s="842"/>
      <c r="H13" s="843" t="s">
        <v>1638</v>
      </c>
      <c r="I13" s="247" t="s">
        <v>1609</v>
      </c>
    </row>
    <row r="14" spans="1:9">
      <c r="A14" s="842"/>
      <c r="B14" s="842"/>
      <c r="C14" s="842"/>
      <c r="D14" s="842"/>
      <c r="E14" s="842"/>
      <c r="F14" s="842"/>
      <c r="G14" s="842"/>
      <c r="H14" s="843"/>
      <c r="I14" s="247"/>
    </row>
    <row r="15" spans="1:9">
      <c r="A15" s="842"/>
      <c r="B15" s="842"/>
      <c r="C15" s="842"/>
      <c r="D15" s="842"/>
      <c r="E15" s="842"/>
      <c r="F15" s="842"/>
      <c r="G15" s="842"/>
      <c r="H15" s="843"/>
      <c r="I15" s="247"/>
    </row>
    <row r="16" spans="1:9">
      <c r="A16" s="842"/>
      <c r="B16" s="842"/>
      <c r="C16" s="842"/>
      <c r="D16" s="842"/>
      <c r="E16" s="842"/>
      <c r="F16" s="842"/>
      <c r="G16" s="842"/>
      <c r="H16" s="843"/>
      <c r="I16" s="247"/>
    </row>
    <row r="17" spans="1:9">
      <c r="A17" s="842"/>
      <c r="B17" s="842"/>
      <c r="C17" s="842"/>
      <c r="D17" s="842"/>
      <c r="E17" s="842"/>
      <c r="F17" s="842"/>
      <c r="G17" s="842"/>
      <c r="H17" s="843"/>
      <c r="I17" s="247"/>
    </row>
    <row r="18" spans="1:9">
      <c r="A18" s="842"/>
      <c r="B18" s="842"/>
      <c r="C18" s="842"/>
      <c r="D18" s="842"/>
      <c r="E18" s="842"/>
      <c r="F18" s="842"/>
      <c r="G18" s="842"/>
      <c r="H18" s="843"/>
      <c r="I18" s="247"/>
    </row>
    <row r="19" spans="1:9">
      <c r="A19" s="842"/>
      <c r="B19" s="842"/>
      <c r="C19" s="842"/>
      <c r="D19" s="842"/>
      <c r="E19" s="842"/>
      <c r="F19" s="842"/>
      <c r="G19" s="842"/>
      <c r="H19" s="843"/>
      <c r="I19" s="247"/>
    </row>
    <row r="20" spans="1:9">
      <c r="A20" s="246"/>
      <c r="B20" s="246"/>
      <c r="C20" s="246"/>
      <c r="D20" s="246"/>
      <c r="E20" s="246"/>
      <c r="F20" s="246"/>
      <c r="G20" s="246"/>
      <c r="H20" s="247"/>
      <c r="I20" s="247"/>
    </row>
    <row r="21" spans="1:9">
      <c r="A21" s="246"/>
      <c r="B21" s="246"/>
      <c r="C21" s="246"/>
      <c r="D21" s="246"/>
      <c r="E21" s="246"/>
      <c r="F21" s="246"/>
      <c r="G21" s="246"/>
      <c r="H21" s="247"/>
      <c r="I21" s="247"/>
    </row>
    <row r="22" spans="1:9">
      <c r="A22" s="246"/>
      <c r="B22" s="246"/>
      <c r="C22" s="246"/>
      <c r="D22" s="246"/>
      <c r="E22" s="246"/>
      <c r="F22" s="246"/>
      <c r="G22" s="246"/>
      <c r="H22" s="247"/>
      <c r="I22" s="247"/>
    </row>
    <row r="23" spans="1:9">
      <c r="A23" s="246"/>
      <c r="B23" s="246"/>
      <c r="C23" s="246"/>
      <c r="D23" s="246"/>
      <c r="E23" s="246"/>
      <c r="F23" s="246"/>
      <c r="G23" s="246"/>
      <c r="H23" s="247"/>
      <c r="I23" s="247"/>
    </row>
    <row r="24" spans="1:9">
      <c r="A24" s="246"/>
      <c r="B24" s="246"/>
      <c r="C24" s="246"/>
      <c r="D24" s="246"/>
      <c r="E24" s="246"/>
      <c r="F24" s="246"/>
      <c r="G24" s="246"/>
      <c r="H24" s="247"/>
      <c r="I24" s="247"/>
    </row>
    <row r="25" spans="1:9">
      <c r="A25" s="246"/>
      <c r="B25" s="246"/>
      <c r="C25" s="246"/>
      <c r="D25" s="246"/>
      <c r="E25" s="246"/>
      <c r="F25" s="246"/>
      <c r="G25" s="246"/>
      <c r="H25" s="247"/>
      <c r="I25" s="247"/>
    </row>
    <row r="26" spans="1:9">
      <c r="A26" s="246"/>
      <c r="B26" s="246"/>
      <c r="C26" s="246"/>
      <c r="D26" s="246"/>
      <c r="E26" s="246"/>
      <c r="F26" s="246"/>
      <c r="G26" s="246"/>
      <c r="H26" s="247"/>
      <c r="I26" s="247"/>
    </row>
    <row r="27" spans="1:9">
      <c r="A27" s="246"/>
      <c r="B27" s="246"/>
      <c r="C27" s="246"/>
      <c r="D27" s="246"/>
      <c r="E27" s="246"/>
      <c r="F27" s="246"/>
      <c r="G27" s="246"/>
      <c r="H27" s="247"/>
      <c r="I27" s="247"/>
    </row>
    <row r="28" spans="1:9">
      <c r="A28" s="246"/>
      <c r="B28" s="246"/>
      <c r="C28" s="246"/>
      <c r="D28" s="246"/>
      <c r="E28" s="246"/>
      <c r="F28" s="246"/>
      <c r="G28" s="246"/>
      <c r="H28" s="247"/>
      <c r="I28" s="247"/>
    </row>
    <row r="29" spans="1:9">
      <c r="A29" s="246"/>
      <c r="B29" s="246"/>
      <c r="C29" s="246"/>
      <c r="D29" s="246"/>
      <c r="E29" s="246"/>
      <c r="F29" s="246"/>
      <c r="G29" s="246"/>
      <c r="H29" s="247"/>
      <c r="I29" s="247"/>
    </row>
    <row r="30" spans="1:9">
      <c r="A30" s="246"/>
      <c r="B30" s="246"/>
      <c r="C30" s="246"/>
      <c r="D30" s="246"/>
      <c r="E30" s="246"/>
      <c r="F30" s="246"/>
      <c r="G30" s="246"/>
      <c r="H30" s="247"/>
      <c r="I30" s="247"/>
    </row>
    <row r="31" spans="1:9">
      <c r="A31" s="246"/>
      <c r="B31" s="246"/>
      <c r="C31" s="246"/>
      <c r="D31" s="246"/>
      <c r="E31" s="246"/>
      <c r="F31" s="246"/>
      <c r="G31" s="246"/>
      <c r="H31" s="247"/>
      <c r="I31" s="246"/>
    </row>
    <row r="32" spans="1:9">
      <c r="A32" s="246"/>
      <c r="B32" s="246"/>
      <c r="C32" s="246"/>
      <c r="D32" s="246"/>
      <c r="E32" s="246"/>
      <c r="F32" s="246"/>
      <c r="G32" s="246"/>
      <c r="H32" s="247"/>
      <c r="I32" s="246"/>
    </row>
    <row r="33" spans="1:9">
      <c r="A33" s="246"/>
      <c r="B33" s="246"/>
      <c r="C33" s="246"/>
      <c r="D33" s="246"/>
      <c r="E33" s="246"/>
      <c r="F33" s="246"/>
      <c r="G33" s="246"/>
      <c r="H33" s="247"/>
      <c r="I33" s="246"/>
    </row>
    <row r="34" spans="1:9">
      <c r="H34" s="248"/>
    </row>
    <row r="35" spans="1:9">
      <c r="H35" s="248"/>
    </row>
    <row r="36" spans="1:9">
      <c r="H36" s="248"/>
    </row>
    <row r="37" spans="1:9">
      <c r="H37" s="248"/>
    </row>
  </sheetData>
  <conditionalFormatting sqref="B3:B10">
    <cfRule type="expression" dxfId="13" priority="3">
      <formula>AND($I3, NOT($L3), B$4, ISBLANK(B3))</formula>
    </cfRule>
  </conditionalFormatting>
  <conditionalFormatting sqref="H3:I10">
    <cfRule type="expression" dxfId="12" priority="1">
      <formula>AND($I3, NOT($L3), H$4, ISBLANK(H3))</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1423C-2AF2-41D1-967A-2B4F9BF62420}">
  <sheetPr>
    <tabColor rgb="FF92D050"/>
  </sheetPr>
  <dimension ref="A1:D40"/>
  <sheetViews>
    <sheetView zoomScaleNormal="100" zoomScaleSheetLayoutView="100" workbookViewId="0"/>
  </sheetViews>
  <sheetFormatPr defaultColWidth="9.1796875" defaultRowHeight="14"/>
  <cols>
    <col min="1" max="1" width="24.453125" style="35" customWidth="1"/>
    <col min="2" max="2" width="27.453125" style="35" customWidth="1"/>
    <col min="3" max="3" width="20.1796875" style="35" customWidth="1"/>
    <col min="4" max="16384" width="9.1796875" style="35"/>
  </cols>
  <sheetData>
    <row r="1" spans="1:4" ht="21" customHeight="1">
      <c r="A1" s="73" t="s">
        <v>1639</v>
      </c>
      <c r="B1" s="605" t="s">
        <v>1640</v>
      </c>
    </row>
    <row r="2" spans="1:4" ht="28.5" customHeight="1">
      <c r="A2" s="1004" t="s">
        <v>1641</v>
      </c>
      <c r="B2" s="1004"/>
      <c r="C2" s="1004"/>
      <c r="D2" s="159"/>
    </row>
    <row r="3" spans="1:4" ht="12.75" customHeight="1">
      <c r="A3" s="336"/>
      <c r="B3" s="336"/>
      <c r="C3" s="336"/>
      <c r="D3" s="159"/>
    </row>
    <row r="4" spans="1:4">
      <c r="A4" s="73" t="s">
        <v>1642</v>
      </c>
      <c r="B4" s="73" t="s">
        <v>1643</v>
      </c>
      <c r="C4" s="73" t="s">
        <v>1644</v>
      </c>
      <c r="D4" s="73" t="s">
        <v>1645</v>
      </c>
    </row>
    <row r="6" spans="1:4">
      <c r="A6" s="73" t="s">
        <v>1646</v>
      </c>
    </row>
    <row r="7" spans="1:4">
      <c r="A7" s="35" t="s">
        <v>1647</v>
      </c>
      <c r="B7" s="80" t="s">
        <v>1648</v>
      </c>
      <c r="C7" s="35" t="s">
        <v>871</v>
      </c>
      <c r="D7" s="35" t="s">
        <v>871</v>
      </c>
    </row>
    <row r="8" spans="1:4">
      <c r="A8" s="35" t="s">
        <v>1649</v>
      </c>
      <c r="B8" s="80" t="s">
        <v>1650</v>
      </c>
      <c r="C8" s="35" t="s">
        <v>871</v>
      </c>
      <c r="D8" s="35" t="s">
        <v>871</v>
      </c>
    </row>
    <row r="9" spans="1:4">
      <c r="A9" s="35" t="s">
        <v>1651</v>
      </c>
      <c r="B9" s="80" t="s">
        <v>1652</v>
      </c>
      <c r="C9" s="35" t="s">
        <v>871</v>
      </c>
      <c r="D9" s="35" t="s">
        <v>871</v>
      </c>
    </row>
    <row r="10" spans="1:4">
      <c r="A10" s="35" t="s">
        <v>1653</v>
      </c>
      <c r="B10" s="80" t="s">
        <v>1654</v>
      </c>
      <c r="C10" s="35" t="s">
        <v>871</v>
      </c>
      <c r="D10" s="35" t="s">
        <v>871</v>
      </c>
    </row>
    <row r="11" spans="1:4">
      <c r="A11" s="35" t="s">
        <v>1655</v>
      </c>
      <c r="B11" s="80" t="s">
        <v>1656</v>
      </c>
      <c r="C11" s="35" t="s">
        <v>871</v>
      </c>
      <c r="D11" s="35" t="s">
        <v>871</v>
      </c>
    </row>
    <row r="12" spans="1:4">
      <c r="A12" s="35" t="s">
        <v>1657</v>
      </c>
      <c r="B12" s="80" t="s">
        <v>1658</v>
      </c>
      <c r="C12" s="35" t="s">
        <v>871</v>
      </c>
      <c r="D12" s="35" t="s">
        <v>871</v>
      </c>
    </row>
    <row r="13" spans="1:4">
      <c r="A13" s="35" t="s">
        <v>1659</v>
      </c>
      <c r="B13" s="80" t="s">
        <v>1660</v>
      </c>
      <c r="C13" s="35" t="s">
        <v>871</v>
      </c>
      <c r="D13" s="35" t="s">
        <v>871</v>
      </c>
    </row>
    <row r="14" spans="1:4">
      <c r="A14" s="35" t="s">
        <v>1661</v>
      </c>
      <c r="B14" s="80" t="s">
        <v>1662</v>
      </c>
      <c r="C14" s="35" t="s">
        <v>871</v>
      </c>
      <c r="D14" s="35" t="s">
        <v>871</v>
      </c>
    </row>
    <row r="15" spans="1:4">
      <c r="A15" s="35" t="s">
        <v>1663</v>
      </c>
      <c r="B15" s="80" t="s">
        <v>1664</v>
      </c>
      <c r="C15" s="35" t="s">
        <v>871</v>
      </c>
      <c r="D15" s="35" t="s">
        <v>871</v>
      </c>
    </row>
    <row r="16" spans="1:4">
      <c r="A16" s="35" t="s">
        <v>1665</v>
      </c>
      <c r="B16" s="80" t="s">
        <v>1666</v>
      </c>
      <c r="C16" s="35" t="s">
        <v>871</v>
      </c>
      <c r="D16" s="35" t="s">
        <v>871</v>
      </c>
    </row>
    <row r="17" spans="1:4">
      <c r="A17" s="35" t="s">
        <v>1667</v>
      </c>
      <c r="B17" s="80" t="s">
        <v>1668</v>
      </c>
      <c r="C17" s="35" t="s">
        <v>871</v>
      </c>
      <c r="D17" s="35" t="s">
        <v>871</v>
      </c>
    </row>
    <row r="18" spans="1:4">
      <c r="A18" s="35" t="s">
        <v>1669</v>
      </c>
      <c r="B18" s="80" t="s">
        <v>1670</v>
      </c>
      <c r="C18" s="35" t="s">
        <v>871</v>
      </c>
      <c r="D18" s="35" t="s">
        <v>871</v>
      </c>
    </row>
    <row r="19" spans="1:4">
      <c r="A19" s="35" t="s">
        <v>1671</v>
      </c>
      <c r="B19" s="80" t="s">
        <v>1672</v>
      </c>
      <c r="C19" s="35" t="s">
        <v>871</v>
      </c>
      <c r="D19" s="35" t="s">
        <v>871</v>
      </c>
    </row>
    <row r="20" spans="1:4">
      <c r="A20" s="35" t="s">
        <v>1673</v>
      </c>
      <c r="B20" s="80" t="s">
        <v>1674</v>
      </c>
      <c r="C20" s="35" t="s">
        <v>871</v>
      </c>
      <c r="D20" s="35" t="s">
        <v>871</v>
      </c>
    </row>
    <row r="21" spans="1:4">
      <c r="A21" s="35" t="s">
        <v>1675</v>
      </c>
      <c r="B21" s="80"/>
      <c r="C21" s="35" t="s">
        <v>871</v>
      </c>
      <c r="D21" s="35" t="s">
        <v>871</v>
      </c>
    </row>
    <row r="22" spans="1:4">
      <c r="B22" s="80"/>
    </row>
    <row r="23" spans="1:4">
      <c r="A23" s="73" t="s">
        <v>1676</v>
      </c>
      <c r="B23" s="80"/>
    </row>
    <row r="24" spans="1:4">
      <c r="A24" s="35" t="s">
        <v>1677</v>
      </c>
      <c r="B24" s="80" t="s">
        <v>1678</v>
      </c>
      <c r="C24" s="35" t="s">
        <v>871</v>
      </c>
    </row>
    <row r="25" spans="1:4">
      <c r="A25" s="35" t="s">
        <v>1679</v>
      </c>
      <c r="B25" s="80" t="s">
        <v>1680</v>
      </c>
      <c r="C25" s="35" t="s">
        <v>871</v>
      </c>
    </row>
    <row r="26" spans="1:4">
      <c r="A26" s="35" t="s">
        <v>1681</v>
      </c>
      <c r="B26" s="80" t="s">
        <v>1682</v>
      </c>
    </row>
    <row r="27" spans="1:4">
      <c r="A27" s="35" t="s">
        <v>1683</v>
      </c>
      <c r="B27" s="80" t="s">
        <v>1684</v>
      </c>
      <c r="C27" s="35" t="s">
        <v>871</v>
      </c>
    </row>
    <row r="28" spans="1:4">
      <c r="A28" s="35" t="s">
        <v>1685</v>
      </c>
      <c r="B28" s="80" t="s">
        <v>1686</v>
      </c>
      <c r="C28" s="35" t="s">
        <v>871</v>
      </c>
      <c r="D28" s="35" t="s">
        <v>871</v>
      </c>
    </row>
    <row r="29" spans="1:4">
      <c r="A29" s="35" t="s">
        <v>1687</v>
      </c>
      <c r="B29" s="80" t="s">
        <v>1688</v>
      </c>
      <c r="C29" s="35" t="s">
        <v>871</v>
      </c>
    </row>
    <row r="30" spans="1:4">
      <c r="A30" s="35" t="s">
        <v>1689</v>
      </c>
      <c r="B30" s="80" t="s">
        <v>1690</v>
      </c>
      <c r="C30" s="35" t="s">
        <v>871</v>
      </c>
    </row>
    <row r="31" spans="1:4">
      <c r="A31" s="35" t="s">
        <v>1691</v>
      </c>
      <c r="B31" s="80" t="s">
        <v>1692</v>
      </c>
      <c r="C31" s="35" t="s">
        <v>871</v>
      </c>
    </row>
    <row r="32" spans="1:4">
      <c r="A32" s="35" t="s">
        <v>1693</v>
      </c>
      <c r="B32" s="80" t="s">
        <v>1694</v>
      </c>
      <c r="C32" s="35" t="s">
        <v>871</v>
      </c>
      <c r="D32" s="35" t="s">
        <v>871</v>
      </c>
    </row>
    <row r="33" spans="1:4">
      <c r="A33" s="35" t="s">
        <v>1695</v>
      </c>
      <c r="B33" s="80" t="s">
        <v>1696</v>
      </c>
      <c r="C33" s="35" t="s">
        <v>871</v>
      </c>
    </row>
    <row r="34" spans="1:4">
      <c r="A34" s="35" t="s">
        <v>1697</v>
      </c>
      <c r="B34" s="80" t="s">
        <v>1698</v>
      </c>
      <c r="C34" s="35" t="s">
        <v>871</v>
      </c>
    </row>
    <row r="35" spans="1:4">
      <c r="A35" s="35" t="s">
        <v>1699</v>
      </c>
      <c r="B35" s="80" t="s">
        <v>1700</v>
      </c>
      <c r="C35" s="35" t="s">
        <v>871</v>
      </c>
      <c r="D35" s="35" t="s">
        <v>871</v>
      </c>
    </row>
    <row r="36" spans="1:4">
      <c r="A36" s="35" t="s">
        <v>1701</v>
      </c>
      <c r="B36" s="80" t="s">
        <v>1702</v>
      </c>
      <c r="C36" s="35" t="s">
        <v>871</v>
      </c>
      <c r="D36" s="35" t="s">
        <v>871</v>
      </c>
    </row>
    <row r="37" spans="1:4">
      <c r="A37" s="35" t="s">
        <v>1703</v>
      </c>
      <c r="B37" s="80" t="s">
        <v>1704</v>
      </c>
      <c r="C37" s="35" t="s">
        <v>871</v>
      </c>
    </row>
    <row r="38" spans="1:4">
      <c r="A38" s="35" t="s">
        <v>1705</v>
      </c>
      <c r="B38" s="80" t="s">
        <v>1706</v>
      </c>
      <c r="C38" s="35" t="s">
        <v>871</v>
      </c>
    </row>
    <row r="39" spans="1:4">
      <c r="A39" s="35" t="s">
        <v>1707</v>
      </c>
      <c r="B39" s="80" t="s">
        <v>1708</v>
      </c>
      <c r="C39" s="35" t="s">
        <v>871</v>
      </c>
      <c r="D39" s="35" t="s">
        <v>871</v>
      </c>
    </row>
    <row r="40" spans="1:4">
      <c r="A40" s="35" t="s">
        <v>1675</v>
      </c>
      <c r="B40" s="80"/>
      <c r="C40" s="35" t="s">
        <v>871</v>
      </c>
      <c r="D40" s="35" t="s">
        <v>871</v>
      </c>
    </row>
  </sheetData>
  <mergeCells count="1">
    <mergeCell ref="A2:C2"/>
  </mergeCells>
  <phoneticPr fontId="6" type="noConversion"/>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96C7A-3BE1-4284-9EA3-9082A15C0195}">
  <sheetPr>
    <tabColor rgb="FF92D050"/>
  </sheetPr>
  <dimension ref="A1:N502"/>
  <sheetViews>
    <sheetView zoomScaleNormal="100" workbookViewId="0">
      <selection sqref="A1:H1"/>
    </sheetView>
  </sheetViews>
  <sheetFormatPr defaultColWidth="8" defaultRowHeight="14"/>
  <cols>
    <col min="1" max="1" width="7.54296875" style="160" customWidth="1"/>
    <col min="2" max="2" width="152.54296875" style="178" customWidth="1"/>
    <col min="3" max="3" width="7" style="179" customWidth="1"/>
    <col min="4" max="4" width="8" style="180" customWidth="1"/>
    <col min="5" max="5" width="8" style="164"/>
    <col min="6" max="6" width="140.54296875" style="164" customWidth="1"/>
    <col min="7" max="16384" width="8" style="164"/>
  </cols>
  <sheetData>
    <row r="1" spans="1:8" ht="50.5" customHeight="1">
      <c r="A1" s="1007" t="s">
        <v>1709</v>
      </c>
      <c r="B1" s="1007"/>
      <c r="C1" s="1007"/>
      <c r="D1" s="1007"/>
      <c r="E1" s="1007"/>
      <c r="F1" s="1007"/>
      <c r="G1" s="1007"/>
      <c r="H1" s="1007"/>
    </row>
    <row r="2" spans="1:8">
      <c r="A2" s="341" t="s">
        <v>1710</v>
      </c>
      <c r="B2" s="431"/>
      <c r="C2" s="432"/>
      <c r="D2" s="433"/>
      <c r="E2" s="516"/>
      <c r="F2" s="389"/>
      <c r="G2" s="361"/>
      <c r="H2" s="517"/>
    </row>
    <row r="3" spans="1:8">
      <c r="A3" s="1005" t="s">
        <v>1711</v>
      </c>
      <c r="B3" s="1006"/>
      <c r="C3" s="1006"/>
      <c r="D3" s="1006"/>
      <c r="E3" s="1010" t="s">
        <v>1712</v>
      </c>
      <c r="F3" s="1010"/>
      <c r="G3" s="425" t="s">
        <v>1713</v>
      </c>
      <c r="H3" s="423"/>
    </row>
    <row r="4" spans="1:8">
      <c r="A4" s="1005" t="s">
        <v>1711</v>
      </c>
      <c r="B4" s="1006"/>
      <c r="C4" s="1006"/>
      <c r="D4" s="1006"/>
      <c r="E4" s="1010" t="s">
        <v>1714</v>
      </c>
      <c r="F4" s="1010"/>
      <c r="G4" s="425" t="s">
        <v>1715</v>
      </c>
      <c r="H4" s="424"/>
    </row>
    <row r="5" spans="1:8" ht="42">
      <c r="A5" s="434" t="s">
        <v>1716</v>
      </c>
      <c r="B5" s="435" t="s">
        <v>1717</v>
      </c>
      <c r="C5" s="436" t="s">
        <v>911</v>
      </c>
      <c r="D5" s="435" t="s">
        <v>1718</v>
      </c>
      <c r="E5" s="1008"/>
      <c r="F5" s="1009"/>
      <c r="G5" s="1009"/>
      <c r="H5" s="1009"/>
    </row>
    <row r="6" spans="1:8" ht="42">
      <c r="A6" s="437"/>
      <c r="B6" s="438" t="s">
        <v>1719</v>
      </c>
      <c r="C6" s="439"/>
      <c r="D6" s="440"/>
      <c r="E6" s="362" t="s">
        <v>1716</v>
      </c>
      <c r="F6" s="363" t="s">
        <v>1717</v>
      </c>
      <c r="G6" s="364" t="s">
        <v>911</v>
      </c>
      <c r="H6" s="363" t="s">
        <v>1718</v>
      </c>
    </row>
    <row r="7" spans="1:8" ht="15">
      <c r="A7" s="441">
        <v>1</v>
      </c>
      <c r="B7" s="442" t="s">
        <v>1720</v>
      </c>
      <c r="C7" s="443"/>
      <c r="D7" s="444"/>
      <c r="E7" s="397"/>
      <c r="F7" s="398" t="s">
        <v>1719</v>
      </c>
      <c r="G7" s="399"/>
      <c r="H7" s="400"/>
    </row>
    <row r="8" spans="1:8" ht="15">
      <c r="A8" s="441">
        <v>1</v>
      </c>
      <c r="B8" s="442" t="s">
        <v>1720</v>
      </c>
      <c r="C8" s="443"/>
      <c r="D8" s="444"/>
      <c r="E8" s="397">
        <v>1</v>
      </c>
      <c r="F8" s="402" t="s">
        <v>1720</v>
      </c>
      <c r="G8" s="399"/>
      <c r="H8" s="400"/>
    </row>
    <row r="9" spans="1:8">
      <c r="A9" s="445">
        <v>1.1000000000000001</v>
      </c>
      <c r="B9" s="446" t="s">
        <v>1721</v>
      </c>
      <c r="C9" s="447"/>
      <c r="D9" s="448"/>
      <c r="E9" s="366">
        <v>1.1000000000000001</v>
      </c>
      <c r="F9" s="367" t="s">
        <v>1721</v>
      </c>
      <c r="G9" s="368"/>
      <c r="H9" s="369"/>
    </row>
    <row r="10" spans="1:8">
      <c r="A10" s="449" t="s">
        <v>20</v>
      </c>
      <c r="B10" s="358" t="s">
        <v>1722</v>
      </c>
      <c r="C10" s="357" t="s">
        <v>918</v>
      </c>
      <c r="D10" s="356"/>
      <c r="E10" s="370" t="s">
        <v>20</v>
      </c>
      <c r="F10" s="358" t="str">
        <f>B10</f>
        <v>Tilhill Forestry Limited is a limited company registered in the UK.  Company registration no. 03242286.   The group scheme is part of the company.</v>
      </c>
      <c r="G10" s="358" t="str">
        <f t="shared" ref="G10:H14" si="0">C10</f>
        <v>Y</v>
      </c>
      <c r="H10" s="358">
        <f t="shared" si="0"/>
        <v>0</v>
      </c>
    </row>
    <row r="11" spans="1:8">
      <c r="A11" s="450" t="s">
        <v>25</v>
      </c>
      <c r="B11" s="345"/>
      <c r="C11" s="344"/>
      <c r="D11" s="343"/>
      <c r="E11" s="371" t="s">
        <v>25</v>
      </c>
      <c r="F11" s="358">
        <f>B11</f>
        <v>0</v>
      </c>
      <c r="G11" s="358">
        <f t="shared" si="0"/>
        <v>0</v>
      </c>
      <c r="H11" s="358">
        <f t="shared" si="0"/>
        <v>0</v>
      </c>
    </row>
    <row r="12" spans="1:8">
      <c r="A12" s="450" t="s">
        <v>26</v>
      </c>
      <c r="B12" s="345"/>
      <c r="C12" s="344"/>
      <c r="D12" s="343"/>
      <c r="E12" s="371" t="s">
        <v>26</v>
      </c>
      <c r="F12" s="358">
        <f>B12</f>
        <v>0</v>
      </c>
      <c r="G12" s="358">
        <f t="shared" si="0"/>
        <v>0</v>
      </c>
      <c r="H12" s="358">
        <f t="shared" si="0"/>
        <v>0</v>
      </c>
    </row>
    <row r="13" spans="1:8">
      <c r="A13" s="450" t="s">
        <v>27</v>
      </c>
      <c r="B13" s="345"/>
      <c r="C13" s="344"/>
      <c r="D13" s="343"/>
      <c r="E13" s="371" t="s">
        <v>27</v>
      </c>
      <c r="F13" s="358">
        <f>B13</f>
        <v>0</v>
      </c>
      <c r="G13" s="358">
        <f t="shared" si="0"/>
        <v>0</v>
      </c>
      <c r="H13" s="358">
        <f t="shared" si="0"/>
        <v>0</v>
      </c>
    </row>
    <row r="14" spans="1:8">
      <c r="A14" s="450" t="s">
        <v>28</v>
      </c>
      <c r="B14" s="345"/>
      <c r="C14" s="344"/>
      <c r="D14" s="343"/>
      <c r="E14" s="371" t="s">
        <v>28</v>
      </c>
      <c r="F14" s="358">
        <f>B14</f>
        <v>0</v>
      </c>
      <c r="G14" s="358">
        <f t="shared" si="0"/>
        <v>0</v>
      </c>
      <c r="H14" s="358">
        <f t="shared" si="0"/>
        <v>0</v>
      </c>
    </row>
    <row r="15" spans="1:8">
      <c r="A15" s="342"/>
      <c r="B15" s="340"/>
      <c r="C15" s="339"/>
      <c r="D15" s="338"/>
      <c r="E15" s="342"/>
      <c r="F15"/>
      <c r="G15"/>
      <c r="H15"/>
    </row>
    <row r="16" spans="1:8">
      <c r="A16" s="445">
        <v>1.2</v>
      </c>
      <c r="B16" s="446" t="s">
        <v>1723</v>
      </c>
      <c r="C16" s="451"/>
      <c r="D16" s="452"/>
      <c r="E16" s="366">
        <v>1.2</v>
      </c>
      <c r="F16" s="367" t="s">
        <v>1723</v>
      </c>
      <c r="G16" s="372"/>
      <c r="H16" s="373"/>
    </row>
    <row r="17" spans="1:8" ht="28">
      <c r="A17" s="450" t="s">
        <v>20</v>
      </c>
      <c r="B17" s="358" t="s">
        <v>1724</v>
      </c>
      <c r="C17" s="344" t="s">
        <v>918</v>
      </c>
      <c r="D17" s="343"/>
      <c r="E17" s="371" t="s">
        <v>20</v>
      </c>
      <c r="F17" s="358" t="str">
        <f t="shared" ref="F17:H21" si="1">B17</f>
        <v>Company Tax reference number 7931385029397   The group scheme is part of the company. FSC / PEFC fees collected by Soil Association. Companies House listing checked and last accounts made up to 31/12/2022</v>
      </c>
      <c r="G17" s="358" t="str">
        <f t="shared" si="1"/>
        <v>Y</v>
      </c>
      <c r="H17" s="358">
        <f t="shared" si="1"/>
        <v>0</v>
      </c>
    </row>
    <row r="18" spans="1:8">
      <c r="A18" s="450" t="s">
        <v>25</v>
      </c>
      <c r="B18" s="345"/>
      <c r="C18" s="344"/>
      <c r="D18" s="343"/>
      <c r="E18" s="371" t="s">
        <v>25</v>
      </c>
      <c r="F18" s="358">
        <f t="shared" si="1"/>
        <v>0</v>
      </c>
      <c r="G18" s="358">
        <f t="shared" si="1"/>
        <v>0</v>
      </c>
      <c r="H18" s="358">
        <f t="shared" si="1"/>
        <v>0</v>
      </c>
    </row>
    <row r="19" spans="1:8">
      <c r="A19" s="450" t="s">
        <v>26</v>
      </c>
      <c r="B19" s="345"/>
      <c r="C19" s="344"/>
      <c r="D19" s="343"/>
      <c r="E19" s="371" t="s">
        <v>26</v>
      </c>
      <c r="F19" s="358">
        <f t="shared" si="1"/>
        <v>0</v>
      </c>
      <c r="G19" s="358">
        <f t="shared" si="1"/>
        <v>0</v>
      </c>
      <c r="H19" s="358">
        <f t="shared" si="1"/>
        <v>0</v>
      </c>
    </row>
    <row r="20" spans="1:8">
      <c r="A20" s="450" t="s">
        <v>27</v>
      </c>
      <c r="B20" s="345"/>
      <c r="C20" s="344"/>
      <c r="D20" s="343"/>
      <c r="E20" s="371" t="s">
        <v>27</v>
      </c>
      <c r="F20" s="358">
        <f t="shared" si="1"/>
        <v>0</v>
      </c>
      <c r="G20" s="358">
        <f t="shared" si="1"/>
        <v>0</v>
      </c>
      <c r="H20" s="358">
        <f t="shared" si="1"/>
        <v>0</v>
      </c>
    </row>
    <row r="21" spans="1:8">
      <c r="A21" s="450" t="s">
        <v>28</v>
      </c>
      <c r="B21" s="345"/>
      <c r="C21" s="344"/>
      <c r="D21" s="343"/>
      <c r="E21" s="371" t="s">
        <v>28</v>
      </c>
      <c r="F21" s="358">
        <f t="shared" si="1"/>
        <v>0</v>
      </c>
      <c r="G21" s="358">
        <f t="shared" si="1"/>
        <v>0</v>
      </c>
      <c r="H21" s="358">
        <f t="shared" si="1"/>
        <v>0</v>
      </c>
    </row>
    <row r="22" spans="1:8">
      <c r="A22" s="342"/>
      <c r="B22" s="340"/>
      <c r="C22" s="339"/>
      <c r="D22" s="338"/>
      <c r="E22" s="342"/>
      <c r="F22"/>
      <c r="G22"/>
      <c r="H22"/>
    </row>
    <row r="23" spans="1:8">
      <c r="A23" s="445">
        <v>1.3</v>
      </c>
      <c r="B23" s="446" t="s">
        <v>1725</v>
      </c>
      <c r="C23" s="451"/>
      <c r="D23" s="452"/>
      <c r="E23" s="366">
        <v>1.3</v>
      </c>
      <c r="F23" s="367" t="s">
        <v>1725</v>
      </c>
      <c r="G23" s="372"/>
      <c r="H23" s="373"/>
    </row>
    <row r="24" spans="1:8" ht="28">
      <c r="A24" s="445"/>
      <c r="B24" s="453" t="s">
        <v>1726</v>
      </c>
      <c r="C24" s="451"/>
      <c r="D24" s="452"/>
      <c r="E24" s="366"/>
      <c r="F24" s="379" t="s">
        <v>1727</v>
      </c>
      <c r="G24" s="372"/>
      <c r="H24" s="373"/>
    </row>
    <row r="25" spans="1:8">
      <c r="A25" s="450" t="s">
        <v>20</v>
      </c>
      <c r="B25" s="345" t="s">
        <v>1728</v>
      </c>
      <c r="C25" s="344" t="s">
        <v>918</v>
      </c>
      <c r="D25" s="343"/>
      <c r="E25" s="371" t="s">
        <v>20</v>
      </c>
      <c r="F25" s="358" t="str">
        <f t="shared" ref="F25:H29" si="2">B25</f>
        <v>N/A Only one Group</v>
      </c>
      <c r="G25" s="358" t="str">
        <f t="shared" si="2"/>
        <v>Y</v>
      </c>
      <c r="H25" s="358">
        <f t="shared" si="2"/>
        <v>0</v>
      </c>
    </row>
    <row r="26" spans="1:8">
      <c r="A26" s="450" t="s">
        <v>25</v>
      </c>
      <c r="B26" s="345"/>
      <c r="C26" s="344"/>
      <c r="D26" s="343"/>
      <c r="E26" s="371" t="s">
        <v>25</v>
      </c>
      <c r="F26" s="358">
        <f t="shared" si="2"/>
        <v>0</v>
      </c>
      <c r="G26" s="358">
        <f t="shared" si="2"/>
        <v>0</v>
      </c>
      <c r="H26" s="358">
        <f t="shared" si="2"/>
        <v>0</v>
      </c>
    </row>
    <row r="27" spans="1:8">
      <c r="A27" s="450" t="s">
        <v>26</v>
      </c>
      <c r="B27" s="345"/>
      <c r="C27" s="344"/>
      <c r="D27" s="343"/>
      <c r="E27" s="371" t="s">
        <v>26</v>
      </c>
      <c r="F27" s="358">
        <f t="shared" si="2"/>
        <v>0</v>
      </c>
      <c r="G27" s="358">
        <f t="shared" si="2"/>
        <v>0</v>
      </c>
      <c r="H27" s="358">
        <f t="shared" si="2"/>
        <v>0</v>
      </c>
    </row>
    <row r="28" spans="1:8">
      <c r="A28" s="450" t="s">
        <v>27</v>
      </c>
      <c r="B28" s="345"/>
      <c r="C28" s="344"/>
      <c r="D28" s="343"/>
      <c r="E28" s="371" t="s">
        <v>27</v>
      </c>
      <c r="F28" s="358">
        <f t="shared" si="2"/>
        <v>0</v>
      </c>
      <c r="G28" s="358">
        <f t="shared" si="2"/>
        <v>0</v>
      </c>
      <c r="H28" s="358">
        <f t="shared" si="2"/>
        <v>0</v>
      </c>
    </row>
    <row r="29" spans="1:8">
      <c r="A29" s="450" t="s">
        <v>28</v>
      </c>
      <c r="B29" s="345"/>
      <c r="C29" s="344"/>
      <c r="D29" s="343"/>
      <c r="E29" s="371" t="s">
        <v>28</v>
      </c>
      <c r="F29" s="358">
        <f t="shared" si="2"/>
        <v>0</v>
      </c>
      <c r="G29" s="358">
        <f t="shared" si="2"/>
        <v>0</v>
      </c>
      <c r="H29" s="358">
        <f t="shared" si="2"/>
        <v>0</v>
      </c>
    </row>
    <row r="30" spans="1:8">
      <c r="A30" s="342"/>
      <c r="B30" s="340"/>
      <c r="C30" s="339"/>
      <c r="D30" s="338"/>
      <c r="E30" s="342"/>
      <c r="F30"/>
      <c r="G30"/>
      <c r="H30"/>
    </row>
    <row r="31" spans="1:8">
      <c r="A31" s="445">
        <v>1.4</v>
      </c>
      <c r="B31" s="446" t="s">
        <v>1729</v>
      </c>
      <c r="C31" s="451"/>
      <c r="D31" s="452"/>
      <c r="E31" s="366">
        <v>1.4</v>
      </c>
      <c r="F31" s="367" t="s">
        <v>1729</v>
      </c>
      <c r="G31" s="372"/>
      <c r="H31" s="373"/>
    </row>
    <row r="32" spans="1:8" ht="28">
      <c r="A32" s="450" t="s">
        <v>20</v>
      </c>
      <c r="B32" s="159" t="s">
        <v>1730</v>
      </c>
      <c r="C32" s="344" t="s">
        <v>918</v>
      </c>
      <c r="D32" s="343"/>
      <c r="E32" s="371" t="s">
        <v>20</v>
      </c>
      <c r="F32" s="358" t="str">
        <f t="shared" ref="F32:H36" si="3">B32</f>
        <v>Overall management of the Scheme rests with the Tilhill Forestry Managing Director who has delegated this role to the Head of Safety and Assurance. Day to day management is undertaken by the Forest Certification &amp; Development Manager supported by the Certification Administrator.</v>
      </c>
      <c r="G32" s="358" t="str">
        <f t="shared" si="3"/>
        <v>Y</v>
      </c>
      <c r="H32" s="358">
        <f t="shared" si="3"/>
        <v>0</v>
      </c>
    </row>
    <row r="33" spans="1:8">
      <c r="A33" s="450" t="s">
        <v>25</v>
      </c>
      <c r="B33" s="345"/>
      <c r="C33" s="344"/>
      <c r="D33" s="343"/>
      <c r="E33" s="371" t="s">
        <v>25</v>
      </c>
      <c r="F33" s="358">
        <f t="shared" si="3"/>
        <v>0</v>
      </c>
      <c r="G33" s="358">
        <f t="shared" si="3"/>
        <v>0</v>
      </c>
      <c r="H33" s="358">
        <f t="shared" si="3"/>
        <v>0</v>
      </c>
    </row>
    <row r="34" spans="1:8">
      <c r="A34" s="450" t="s">
        <v>26</v>
      </c>
      <c r="B34" s="345"/>
      <c r="C34" s="344"/>
      <c r="D34" s="343"/>
      <c r="E34" s="371" t="s">
        <v>26</v>
      </c>
      <c r="F34" s="358">
        <f t="shared" si="3"/>
        <v>0</v>
      </c>
      <c r="G34" s="358">
        <f t="shared" si="3"/>
        <v>0</v>
      </c>
      <c r="H34" s="358">
        <f t="shared" si="3"/>
        <v>0</v>
      </c>
    </row>
    <row r="35" spans="1:8">
      <c r="A35" s="450" t="s">
        <v>27</v>
      </c>
      <c r="B35" s="345"/>
      <c r="C35" s="344"/>
      <c r="D35" s="343"/>
      <c r="E35" s="371" t="s">
        <v>27</v>
      </c>
      <c r="F35" s="358">
        <f t="shared" si="3"/>
        <v>0</v>
      </c>
      <c r="G35" s="358">
        <f t="shared" si="3"/>
        <v>0</v>
      </c>
      <c r="H35" s="358">
        <f t="shared" si="3"/>
        <v>0</v>
      </c>
    </row>
    <row r="36" spans="1:8">
      <c r="A36" s="450" t="s">
        <v>28</v>
      </c>
      <c r="B36" s="345"/>
      <c r="C36" s="344"/>
      <c r="D36" s="343"/>
      <c r="E36" s="371" t="s">
        <v>28</v>
      </c>
      <c r="F36" s="358">
        <f t="shared" si="3"/>
        <v>0</v>
      </c>
      <c r="G36" s="358">
        <f t="shared" si="3"/>
        <v>0</v>
      </c>
      <c r="H36" s="358">
        <f t="shared" si="3"/>
        <v>0</v>
      </c>
    </row>
    <row r="37" spans="1:8">
      <c r="A37" s="342"/>
      <c r="B37" s="345"/>
      <c r="C37" s="339"/>
      <c r="D37" s="338"/>
      <c r="E37" s="342"/>
      <c r="F37" s="345"/>
      <c r="G37"/>
      <c r="H37"/>
    </row>
    <row r="38" spans="1:8" ht="28">
      <c r="A38" s="454">
        <v>1.5</v>
      </c>
      <c r="B38" s="455" t="s">
        <v>1731</v>
      </c>
      <c r="C38" s="456"/>
      <c r="D38" s="457"/>
      <c r="E38" s="374">
        <v>1.5</v>
      </c>
      <c r="F38" s="380" t="s">
        <v>1731</v>
      </c>
      <c r="G38" s="381"/>
      <c r="H38" s="382"/>
    </row>
    <row r="39" spans="1:8" ht="42">
      <c r="A39" s="450" t="s">
        <v>20</v>
      </c>
      <c r="B39" s="345" t="s">
        <v>1732</v>
      </c>
      <c r="C39" s="344" t="s">
        <v>918</v>
      </c>
      <c r="D39" s="343"/>
      <c r="E39" s="371" t="s">
        <v>20</v>
      </c>
      <c r="F39" s="358" t="str">
        <f t="shared" ref="F39:H43" si="4">B39</f>
        <v>Overall management of the Scheme rests with the Tilhill Forestry Managing Director who has delegated this role to the Head of Safety and Assurance. Day to day management is undertaken by the Forest Certification &amp; Development Manager  supported by the Certification Administrator. Individual responsibilities are stated in the document 'The Rules' V8 seen.</v>
      </c>
      <c r="G39" s="358" t="str">
        <f t="shared" si="4"/>
        <v>Y</v>
      </c>
      <c r="H39" s="358">
        <f t="shared" si="4"/>
        <v>0</v>
      </c>
    </row>
    <row r="40" spans="1:8">
      <c r="A40" s="450" t="s">
        <v>25</v>
      </c>
      <c r="B40" s="345"/>
      <c r="C40" s="344"/>
      <c r="D40" s="343"/>
      <c r="E40" s="371" t="s">
        <v>25</v>
      </c>
      <c r="F40" s="358">
        <f t="shared" si="4"/>
        <v>0</v>
      </c>
      <c r="G40" s="358">
        <f t="shared" si="4"/>
        <v>0</v>
      </c>
      <c r="H40" s="358">
        <f t="shared" si="4"/>
        <v>0</v>
      </c>
    </row>
    <row r="41" spans="1:8">
      <c r="A41" s="450" t="s">
        <v>26</v>
      </c>
      <c r="B41" s="345"/>
      <c r="C41" s="344"/>
      <c r="D41" s="343"/>
      <c r="E41" s="371" t="s">
        <v>26</v>
      </c>
      <c r="F41" s="358">
        <f t="shared" si="4"/>
        <v>0</v>
      </c>
      <c r="G41" s="358">
        <f t="shared" si="4"/>
        <v>0</v>
      </c>
      <c r="H41" s="358">
        <f t="shared" si="4"/>
        <v>0</v>
      </c>
    </row>
    <row r="42" spans="1:8">
      <c r="A42" s="450" t="s">
        <v>27</v>
      </c>
      <c r="B42" s="345"/>
      <c r="C42" s="344"/>
      <c r="D42" s="343"/>
      <c r="E42" s="371" t="s">
        <v>27</v>
      </c>
      <c r="F42" s="358">
        <f t="shared" si="4"/>
        <v>0</v>
      </c>
      <c r="G42" s="358">
        <f t="shared" si="4"/>
        <v>0</v>
      </c>
      <c r="H42" s="358">
        <f t="shared" si="4"/>
        <v>0</v>
      </c>
    </row>
    <row r="43" spans="1:8">
      <c r="A43" s="450" t="s">
        <v>28</v>
      </c>
      <c r="B43" s="345"/>
      <c r="C43" s="344"/>
      <c r="D43" s="343"/>
      <c r="E43" s="371" t="s">
        <v>28</v>
      </c>
      <c r="F43" s="358">
        <f t="shared" si="4"/>
        <v>0</v>
      </c>
      <c r="G43" s="358">
        <f t="shared" si="4"/>
        <v>0</v>
      </c>
      <c r="H43" s="358">
        <f t="shared" si="4"/>
        <v>0</v>
      </c>
    </row>
    <row r="44" spans="1:8">
      <c r="A44" s="342"/>
      <c r="B44" s="340"/>
      <c r="C44" s="339"/>
      <c r="D44" s="338"/>
      <c r="E44" s="342"/>
      <c r="F44"/>
      <c r="G44"/>
      <c r="H44"/>
    </row>
    <row r="45" spans="1:8" ht="15">
      <c r="A45" s="458">
        <v>2</v>
      </c>
      <c r="B45" s="459" t="s">
        <v>1733</v>
      </c>
      <c r="C45" s="451"/>
      <c r="D45" s="452"/>
      <c r="E45" s="393">
        <v>2</v>
      </c>
      <c r="F45" s="394" t="s">
        <v>1733</v>
      </c>
      <c r="G45" s="395"/>
      <c r="H45" s="396"/>
    </row>
    <row r="46" spans="1:8" ht="84">
      <c r="A46" s="454">
        <v>2.1</v>
      </c>
      <c r="B46" s="455" t="s">
        <v>1734</v>
      </c>
      <c r="C46" s="456"/>
      <c r="D46" s="457"/>
      <c r="E46" s="374">
        <v>2.1</v>
      </c>
      <c r="F46" s="380" t="s">
        <v>1735</v>
      </c>
      <c r="G46" s="381"/>
      <c r="H46" s="382"/>
    </row>
    <row r="47" spans="1:8" ht="56">
      <c r="A47" s="454"/>
      <c r="B47" s="460" t="s">
        <v>1736</v>
      </c>
      <c r="C47" s="456"/>
      <c r="D47" s="457"/>
      <c r="E47" s="374"/>
      <c r="F47" s="383" t="s">
        <v>1737</v>
      </c>
      <c r="G47" s="381"/>
      <c r="H47" s="382"/>
    </row>
    <row r="48" spans="1:8" ht="28">
      <c r="A48" s="450" t="s">
        <v>20</v>
      </c>
      <c r="B48" s="345" t="s">
        <v>1738</v>
      </c>
      <c r="C48" s="344" t="s">
        <v>918</v>
      </c>
      <c r="D48" s="343"/>
      <c r="E48" s="371" t="s">
        <v>20</v>
      </c>
      <c r="F48" s="358" t="str">
        <f t="shared" ref="F48:H52" si="5">B48</f>
        <v>Each member, or their appointed Agent, is required to make a Declaration of Commitment prior to initial certification and renewed at re-certification. Inspected copies of signed "declaration of commitment" for all sites audited.</v>
      </c>
      <c r="G48" s="358" t="str">
        <f t="shared" si="5"/>
        <v>Y</v>
      </c>
      <c r="H48" s="358">
        <f t="shared" si="5"/>
        <v>0</v>
      </c>
    </row>
    <row r="49" spans="1:8">
      <c r="A49" s="450" t="s">
        <v>25</v>
      </c>
      <c r="B49" s="359"/>
      <c r="C49" s="344"/>
      <c r="D49" s="343"/>
      <c r="E49" s="371" t="s">
        <v>25</v>
      </c>
      <c r="F49" s="358">
        <f t="shared" si="5"/>
        <v>0</v>
      </c>
      <c r="G49" s="358">
        <f t="shared" si="5"/>
        <v>0</v>
      </c>
      <c r="H49" s="358">
        <f t="shared" si="5"/>
        <v>0</v>
      </c>
    </row>
    <row r="50" spans="1:8">
      <c r="A50" s="450" t="s">
        <v>26</v>
      </c>
      <c r="B50" s="359"/>
      <c r="C50" s="344"/>
      <c r="D50" s="343"/>
      <c r="E50" s="371" t="s">
        <v>26</v>
      </c>
      <c r="F50" s="358">
        <f t="shared" si="5"/>
        <v>0</v>
      </c>
      <c r="G50" s="358">
        <f t="shared" si="5"/>
        <v>0</v>
      </c>
      <c r="H50" s="358">
        <f t="shared" si="5"/>
        <v>0</v>
      </c>
    </row>
    <row r="51" spans="1:8">
      <c r="A51" s="450" t="s">
        <v>27</v>
      </c>
      <c r="B51" s="359"/>
      <c r="C51" s="344"/>
      <c r="D51" s="343"/>
      <c r="E51" s="371" t="s">
        <v>27</v>
      </c>
      <c r="F51" s="358">
        <f t="shared" si="5"/>
        <v>0</v>
      </c>
      <c r="G51" s="358">
        <f t="shared" si="5"/>
        <v>0</v>
      </c>
      <c r="H51" s="358">
        <f t="shared" si="5"/>
        <v>0</v>
      </c>
    </row>
    <row r="52" spans="1:8">
      <c r="A52" s="450" t="s">
        <v>28</v>
      </c>
      <c r="B52" s="359"/>
      <c r="C52" s="344"/>
      <c r="D52" s="343"/>
      <c r="E52" s="371" t="s">
        <v>28</v>
      </c>
      <c r="F52" s="358">
        <f t="shared" si="5"/>
        <v>0</v>
      </c>
      <c r="G52" s="358">
        <f t="shared" si="5"/>
        <v>0</v>
      </c>
      <c r="H52" s="358">
        <f t="shared" si="5"/>
        <v>0</v>
      </c>
    </row>
    <row r="53" spans="1:8">
      <c r="A53" s="454"/>
      <c r="B53" s="455" t="s">
        <v>1739</v>
      </c>
      <c r="C53" s="456"/>
      <c r="D53" s="457"/>
      <c r="E53" s="374"/>
      <c r="F53" s="380" t="s">
        <v>1739</v>
      </c>
      <c r="G53" s="381"/>
      <c r="H53" s="382"/>
    </row>
    <row r="54" spans="1:8" ht="28">
      <c r="A54" s="450" t="s">
        <v>20</v>
      </c>
      <c r="B54" s="345" t="s">
        <v>1740</v>
      </c>
      <c r="C54" s="344" t="s">
        <v>918</v>
      </c>
      <c r="D54" s="343"/>
      <c r="E54" s="371" t="s">
        <v>20</v>
      </c>
      <c r="F54" s="358" t="str">
        <f t="shared" ref="F54:H58" si="6">B54</f>
        <v>All members sign a 'declaration of commitment' document agreeing to the above.  Declarations of commitment signed by either the group member themselves or their representative seen for all sites being audited.</v>
      </c>
      <c r="G54" s="358" t="str">
        <f t="shared" si="6"/>
        <v>Y</v>
      </c>
      <c r="H54" s="358">
        <f t="shared" si="6"/>
        <v>0</v>
      </c>
    </row>
    <row r="55" spans="1:8">
      <c r="A55" s="450" t="s">
        <v>25</v>
      </c>
      <c r="B55" s="359"/>
      <c r="C55" s="344"/>
      <c r="D55" s="343"/>
      <c r="E55" s="371" t="s">
        <v>25</v>
      </c>
      <c r="F55" s="358">
        <f t="shared" si="6"/>
        <v>0</v>
      </c>
      <c r="G55" s="358">
        <f t="shared" si="6"/>
        <v>0</v>
      </c>
      <c r="H55" s="358">
        <f t="shared" si="6"/>
        <v>0</v>
      </c>
    </row>
    <row r="56" spans="1:8">
      <c r="A56" s="450" t="s">
        <v>26</v>
      </c>
      <c r="B56" s="359"/>
      <c r="C56" s="344"/>
      <c r="D56" s="343"/>
      <c r="E56" s="371" t="s">
        <v>26</v>
      </c>
      <c r="F56" s="358">
        <f t="shared" si="6"/>
        <v>0</v>
      </c>
      <c r="G56" s="358">
        <f t="shared" si="6"/>
        <v>0</v>
      </c>
      <c r="H56" s="358">
        <f t="shared" si="6"/>
        <v>0</v>
      </c>
    </row>
    <row r="57" spans="1:8">
      <c r="A57" s="450" t="s">
        <v>27</v>
      </c>
      <c r="B57" s="359"/>
      <c r="C57" s="344"/>
      <c r="D57" s="343"/>
      <c r="E57" s="371" t="s">
        <v>27</v>
      </c>
      <c r="F57" s="358">
        <f t="shared" si="6"/>
        <v>0</v>
      </c>
      <c r="G57" s="358">
        <f t="shared" si="6"/>
        <v>0</v>
      </c>
      <c r="H57" s="358">
        <f t="shared" si="6"/>
        <v>0</v>
      </c>
    </row>
    <row r="58" spans="1:8">
      <c r="A58" s="450" t="s">
        <v>28</v>
      </c>
      <c r="B58" s="359"/>
      <c r="C58" s="344"/>
      <c r="D58" s="343"/>
      <c r="E58" s="371" t="s">
        <v>28</v>
      </c>
      <c r="F58" s="358">
        <f t="shared" si="6"/>
        <v>0</v>
      </c>
      <c r="G58" s="358">
        <f t="shared" si="6"/>
        <v>0</v>
      </c>
      <c r="H58" s="358">
        <f t="shared" si="6"/>
        <v>0</v>
      </c>
    </row>
    <row r="59" spans="1:8" ht="28">
      <c r="A59" s="454"/>
      <c r="B59" s="455" t="s">
        <v>1741</v>
      </c>
      <c r="C59" s="456"/>
      <c r="D59" s="457"/>
      <c r="E59" s="374"/>
      <c r="F59" s="380" t="s">
        <v>1741</v>
      </c>
      <c r="G59" s="381"/>
      <c r="H59" s="382"/>
    </row>
    <row r="60" spans="1:8" ht="28">
      <c r="A60" s="454"/>
      <c r="B60" s="460" t="s">
        <v>1742</v>
      </c>
      <c r="C60" s="456"/>
      <c r="D60" s="457"/>
      <c r="E60" s="374"/>
      <c r="F60" s="383" t="s">
        <v>1742</v>
      </c>
      <c r="G60" s="381"/>
      <c r="H60" s="382"/>
    </row>
    <row r="61" spans="1:8" ht="28">
      <c r="A61" s="450" t="s">
        <v>20</v>
      </c>
      <c r="B61" s="345" t="s">
        <v>1743</v>
      </c>
      <c r="C61" s="344" t="s">
        <v>918</v>
      </c>
      <c r="D61" s="343"/>
      <c r="E61" s="371" t="s">
        <v>20</v>
      </c>
      <c r="F61" s="358" t="str">
        <f t="shared" ref="F61:H65" si="7">B61</f>
        <v>Appointed agents &amp; Tilhill resource managers are authorised to sign on behalf of the landowner as the responsible person under the IACS land registration system.</v>
      </c>
      <c r="G61" s="358" t="str">
        <f t="shared" si="7"/>
        <v>Y</v>
      </c>
      <c r="H61" s="358">
        <f t="shared" si="7"/>
        <v>0</v>
      </c>
    </row>
    <row r="62" spans="1:8">
      <c r="A62" s="450" t="s">
        <v>25</v>
      </c>
      <c r="B62" s="359"/>
      <c r="C62" s="344"/>
      <c r="D62" s="343"/>
      <c r="E62" s="371" t="s">
        <v>25</v>
      </c>
      <c r="F62" s="358">
        <f t="shared" si="7"/>
        <v>0</v>
      </c>
      <c r="G62" s="358">
        <f t="shared" si="7"/>
        <v>0</v>
      </c>
      <c r="H62" s="358">
        <f t="shared" si="7"/>
        <v>0</v>
      </c>
    </row>
    <row r="63" spans="1:8">
      <c r="A63" s="450" t="s">
        <v>26</v>
      </c>
      <c r="B63" s="359"/>
      <c r="C63" s="344"/>
      <c r="D63" s="343"/>
      <c r="E63" s="371" t="s">
        <v>26</v>
      </c>
      <c r="F63" s="358">
        <f t="shared" si="7"/>
        <v>0</v>
      </c>
      <c r="G63" s="358">
        <f t="shared" si="7"/>
        <v>0</v>
      </c>
      <c r="H63" s="358">
        <f t="shared" si="7"/>
        <v>0</v>
      </c>
    </row>
    <row r="64" spans="1:8">
      <c r="A64" s="450" t="s">
        <v>27</v>
      </c>
      <c r="B64" s="359"/>
      <c r="C64" s="344"/>
      <c r="D64" s="343"/>
      <c r="E64" s="371" t="s">
        <v>27</v>
      </c>
      <c r="F64" s="358">
        <f t="shared" si="7"/>
        <v>0</v>
      </c>
      <c r="G64" s="358">
        <f t="shared" si="7"/>
        <v>0</v>
      </c>
      <c r="H64" s="358">
        <f t="shared" si="7"/>
        <v>0</v>
      </c>
    </row>
    <row r="65" spans="1:8">
      <c r="A65" s="450" t="s">
        <v>28</v>
      </c>
      <c r="B65" s="359"/>
      <c r="C65" s="344"/>
      <c r="D65" s="343"/>
      <c r="E65" s="371" t="s">
        <v>28</v>
      </c>
      <c r="F65" s="358">
        <f t="shared" si="7"/>
        <v>0</v>
      </c>
      <c r="G65" s="358">
        <f t="shared" si="7"/>
        <v>0</v>
      </c>
      <c r="H65" s="358">
        <f t="shared" si="7"/>
        <v>0</v>
      </c>
    </row>
    <row r="66" spans="1:8">
      <c r="A66" s="342"/>
      <c r="B66" s="340"/>
      <c r="C66" s="339"/>
      <c r="D66" s="338"/>
      <c r="E66" s="342"/>
      <c r="F66"/>
      <c r="G66"/>
      <c r="H66"/>
    </row>
    <row r="67" spans="1:8" ht="15.5">
      <c r="A67" s="461">
        <v>3</v>
      </c>
      <c r="B67" s="442" t="s">
        <v>1744</v>
      </c>
      <c r="C67" s="462"/>
      <c r="D67" s="463"/>
      <c r="E67" s="401">
        <v>3</v>
      </c>
      <c r="F67" s="402" t="s">
        <v>1744</v>
      </c>
      <c r="G67" s="403"/>
      <c r="H67" s="404"/>
    </row>
    <row r="68" spans="1:8">
      <c r="A68" s="454">
        <v>3.1</v>
      </c>
      <c r="B68" s="455" t="s">
        <v>1745</v>
      </c>
      <c r="C68" s="464"/>
      <c r="D68" s="465"/>
      <c r="E68" s="374">
        <v>3.1</v>
      </c>
      <c r="F68" s="380" t="s">
        <v>1745</v>
      </c>
      <c r="G68" s="384"/>
      <c r="H68" s="385"/>
    </row>
    <row r="69" spans="1:8" ht="28">
      <c r="A69" s="454"/>
      <c r="B69" s="460" t="s">
        <v>1746</v>
      </c>
      <c r="C69" s="464"/>
      <c r="D69" s="465"/>
      <c r="E69" s="374"/>
      <c r="F69" s="383" t="s">
        <v>1746</v>
      </c>
      <c r="G69" s="384"/>
      <c r="H69" s="385"/>
    </row>
    <row r="70" spans="1:8">
      <c r="A70" s="450" t="s">
        <v>20</v>
      </c>
      <c r="B70" s="345" t="s">
        <v>1747</v>
      </c>
      <c r="C70" s="344" t="s">
        <v>918</v>
      </c>
      <c r="D70" s="343"/>
      <c r="E70" s="371" t="s">
        <v>20</v>
      </c>
      <c r="F70" s="358" t="str">
        <f t="shared" ref="F70:H74" si="8">B70</f>
        <v>Covered within The Rules V8 document under Responsibilities of the Scheme and Responsibilities of the Members.</v>
      </c>
      <c r="G70" s="358" t="str">
        <f t="shared" si="8"/>
        <v>Y</v>
      </c>
      <c r="H70" s="358">
        <f t="shared" si="8"/>
        <v>0</v>
      </c>
    </row>
    <row r="71" spans="1:8">
      <c r="A71" s="450" t="s">
        <v>25</v>
      </c>
      <c r="B71" s="345"/>
      <c r="C71" s="344"/>
      <c r="D71" s="343"/>
      <c r="E71" s="371" t="s">
        <v>25</v>
      </c>
      <c r="F71" s="358">
        <f t="shared" si="8"/>
        <v>0</v>
      </c>
      <c r="G71" s="358">
        <f t="shared" si="8"/>
        <v>0</v>
      </c>
      <c r="H71" s="358">
        <f t="shared" si="8"/>
        <v>0</v>
      </c>
    </row>
    <row r="72" spans="1:8">
      <c r="A72" s="450" t="s">
        <v>26</v>
      </c>
      <c r="B72" s="345"/>
      <c r="C72" s="344"/>
      <c r="D72" s="343"/>
      <c r="E72" s="371" t="s">
        <v>26</v>
      </c>
      <c r="F72" s="358">
        <f t="shared" si="8"/>
        <v>0</v>
      </c>
      <c r="G72" s="358">
        <f t="shared" si="8"/>
        <v>0</v>
      </c>
      <c r="H72" s="358">
        <f t="shared" si="8"/>
        <v>0</v>
      </c>
    </row>
    <row r="73" spans="1:8">
      <c r="A73" s="450" t="s">
        <v>27</v>
      </c>
      <c r="B73" s="345"/>
      <c r="C73" s="344"/>
      <c r="D73" s="343"/>
      <c r="E73" s="371" t="s">
        <v>27</v>
      </c>
      <c r="F73" s="358">
        <f t="shared" si="8"/>
        <v>0</v>
      </c>
      <c r="G73" s="358">
        <f t="shared" si="8"/>
        <v>0</v>
      </c>
      <c r="H73" s="358">
        <f t="shared" si="8"/>
        <v>0</v>
      </c>
    </row>
    <row r="74" spans="1:8">
      <c r="A74" s="450" t="s">
        <v>28</v>
      </c>
      <c r="B74" s="345"/>
      <c r="C74" s="344"/>
      <c r="D74" s="343"/>
      <c r="E74" s="371" t="s">
        <v>28</v>
      </c>
      <c r="F74" s="358">
        <f t="shared" si="8"/>
        <v>0</v>
      </c>
      <c r="G74" s="358">
        <f t="shared" si="8"/>
        <v>0</v>
      </c>
      <c r="H74" s="358">
        <f t="shared" si="8"/>
        <v>0</v>
      </c>
    </row>
    <row r="75" spans="1:8">
      <c r="A75" s="342"/>
      <c r="B75" s="340"/>
      <c r="C75" s="339"/>
      <c r="D75" s="338"/>
      <c r="E75" s="342"/>
      <c r="F75"/>
      <c r="G75"/>
      <c r="H75"/>
    </row>
    <row r="76" spans="1:8">
      <c r="A76" s="454">
        <v>3.2</v>
      </c>
      <c r="B76" s="455" t="s">
        <v>1748</v>
      </c>
      <c r="C76" s="464"/>
      <c r="D76" s="465"/>
      <c r="E76" s="374">
        <v>3.2</v>
      </c>
      <c r="F76" s="380" t="s">
        <v>1748</v>
      </c>
      <c r="G76" s="384"/>
      <c r="H76" s="385"/>
    </row>
    <row r="77" spans="1:8">
      <c r="A77" s="450" t="s">
        <v>20</v>
      </c>
      <c r="B77" s="345" t="s">
        <v>1747</v>
      </c>
      <c r="C77" s="344" t="s">
        <v>918</v>
      </c>
      <c r="D77" s="343"/>
      <c r="E77" s="371" t="s">
        <v>20</v>
      </c>
      <c r="F77" s="358" t="str">
        <f t="shared" ref="F77:H81" si="9">B77</f>
        <v>Covered within The Rules V8 document under Responsibilities of the Scheme and Responsibilities of the Members.</v>
      </c>
      <c r="G77" s="358" t="str">
        <f t="shared" si="9"/>
        <v>Y</v>
      </c>
      <c r="H77" s="358">
        <f t="shared" si="9"/>
        <v>0</v>
      </c>
    </row>
    <row r="78" spans="1:8">
      <c r="A78" s="450" t="s">
        <v>25</v>
      </c>
      <c r="B78" s="345"/>
      <c r="C78" s="344"/>
      <c r="D78" s="343"/>
      <c r="E78" s="371" t="s">
        <v>25</v>
      </c>
      <c r="F78" s="358">
        <f t="shared" si="9"/>
        <v>0</v>
      </c>
      <c r="G78" s="358">
        <f t="shared" si="9"/>
        <v>0</v>
      </c>
      <c r="H78" s="358">
        <f t="shared" si="9"/>
        <v>0</v>
      </c>
    </row>
    <row r="79" spans="1:8">
      <c r="A79" s="450" t="s">
        <v>26</v>
      </c>
      <c r="B79" s="345"/>
      <c r="C79" s="344"/>
      <c r="D79" s="343"/>
      <c r="E79" s="371" t="s">
        <v>26</v>
      </c>
      <c r="F79" s="358">
        <f t="shared" si="9"/>
        <v>0</v>
      </c>
      <c r="G79" s="358">
        <f t="shared" si="9"/>
        <v>0</v>
      </c>
      <c r="H79" s="358">
        <f t="shared" si="9"/>
        <v>0</v>
      </c>
    </row>
    <row r="80" spans="1:8">
      <c r="A80" s="450" t="s">
        <v>27</v>
      </c>
      <c r="B80" s="345"/>
      <c r="C80" s="344"/>
      <c r="D80" s="343"/>
      <c r="E80" s="371" t="s">
        <v>27</v>
      </c>
      <c r="F80" s="358">
        <f t="shared" si="9"/>
        <v>0</v>
      </c>
      <c r="G80" s="358">
        <f t="shared" si="9"/>
        <v>0</v>
      </c>
      <c r="H80" s="358">
        <f t="shared" si="9"/>
        <v>0</v>
      </c>
    </row>
    <row r="81" spans="1:8">
      <c r="A81" s="450" t="s">
        <v>28</v>
      </c>
      <c r="B81" s="345"/>
      <c r="C81" s="344"/>
      <c r="D81" s="343"/>
      <c r="E81" s="371" t="s">
        <v>28</v>
      </c>
      <c r="F81" s="358">
        <f t="shared" si="9"/>
        <v>0</v>
      </c>
      <c r="G81" s="358">
        <f t="shared" si="9"/>
        <v>0</v>
      </c>
      <c r="H81" s="358">
        <f t="shared" si="9"/>
        <v>0</v>
      </c>
    </row>
    <row r="82" spans="1:8">
      <c r="A82" s="342"/>
      <c r="B82" s="340"/>
      <c r="C82" s="339"/>
      <c r="D82" s="338"/>
      <c r="E82" s="342"/>
      <c r="F82"/>
      <c r="G82"/>
      <c r="H82"/>
    </row>
    <row r="83" spans="1:8" ht="15">
      <c r="A83" s="454"/>
      <c r="B83" s="442" t="s">
        <v>1749</v>
      </c>
      <c r="C83" s="464"/>
      <c r="D83" s="465"/>
      <c r="E83" s="374"/>
      <c r="F83" s="365" t="s">
        <v>1749</v>
      </c>
      <c r="G83" s="384"/>
      <c r="H83" s="385"/>
    </row>
    <row r="84" spans="1:8" ht="28">
      <c r="A84" s="454">
        <v>3.3</v>
      </c>
      <c r="B84" s="455" t="s">
        <v>1750</v>
      </c>
      <c r="C84" s="464"/>
      <c r="D84" s="465"/>
      <c r="E84" s="374">
        <v>3.3</v>
      </c>
      <c r="F84" s="380" t="s">
        <v>1751</v>
      </c>
      <c r="G84" s="384"/>
      <c r="H84" s="385"/>
    </row>
    <row r="85" spans="1:8" ht="28">
      <c r="A85" s="454"/>
      <c r="B85" s="455" t="s">
        <v>1752</v>
      </c>
      <c r="C85" s="464"/>
      <c r="D85" s="465"/>
      <c r="E85" s="374"/>
      <c r="F85" s="380" t="s">
        <v>1753</v>
      </c>
      <c r="G85" s="384"/>
      <c r="H85" s="385"/>
    </row>
    <row r="86" spans="1:8" ht="56">
      <c r="A86" s="454"/>
      <c r="B86" s="460" t="s">
        <v>1754</v>
      </c>
      <c r="C86" s="464"/>
      <c r="D86" s="465"/>
      <c r="E86" s="374"/>
      <c r="F86" s="383" t="s">
        <v>1755</v>
      </c>
      <c r="G86" s="384"/>
      <c r="H86" s="385"/>
    </row>
    <row r="87" spans="1:8">
      <c r="A87" s="450" t="s">
        <v>20</v>
      </c>
      <c r="B87" s="345" t="s">
        <v>1756</v>
      </c>
      <c r="C87" s="344" t="s">
        <v>918</v>
      </c>
      <c r="D87" s="343"/>
      <c r="E87" s="371" t="s">
        <v>20</v>
      </c>
      <c r="F87" s="358" t="str">
        <f t="shared" ref="F87:H91" si="10">B87</f>
        <v xml:space="preserve"> 'The Rules' document clearly states Resource Manager responsibilities.  </v>
      </c>
      <c r="G87" s="358" t="str">
        <f t="shared" si="10"/>
        <v>Y</v>
      </c>
      <c r="H87" s="358">
        <f t="shared" si="10"/>
        <v>0</v>
      </c>
    </row>
    <row r="88" spans="1:8">
      <c r="A88" s="450" t="s">
        <v>25</v>
      </c>
      <c r="B88" s="345"/>
      <c r="C88" s="344"/>
      <c r="D88" s="343"/>
      <c r="E88" s="371" t="s">
        <v>25</v>
      </c>
      <c r="F88" s="358">
        <f t="shared" si="10"/>
        <v>0</v>
      </c>
      <c r="G88" s="358">
        <f t="shared" si="10"/>
        <v>0</v>
      </c>
      <c r="H88" s="358">
        <f t="shared" si="10"/>
        <v>0</v>
      </c>
    </row>
    <row r="89" spans="1:8">
      <c r="A89" s="450" t="s">
        <v>26</v>
      </c>
      <c r="B89" s="345"/>
      <c r="C89" s="344"/>
      <c r="D89" s="343"/>
      <c r="E89" s="371" t="s">
        <v>26</v>
      </c>
      <c r="F89" s="358">
        <f t="shared" si="10"/>
        <v>0</v>
      </c>
      <c r="G89" s="358">
        <f t="shared" si="10"/>
        <v>0</v>
      </c>
      <c r="H89" s="358">
        <f t="shared" si="10"/>
        <v>0</v>
      </c>
    </row>
    <row r="90" spans="1:8">
      <c r="A90" s="450" t="s">
        <v>27</v>
      </c>
      <c r="B90" s="345"/>
      <c r="C90" s="344"/>
      <c r="D90" s="343"/>
      <c r="E90" s="371" t="s">
        <v>27</v>
      </c>
      <c r="F90" s="358">
        <f t="shared" si="10"/>
        <v>0</v>
      </c>
      <c r="G90" s="358">
        <f t="shared" si="10"/>
        <v>0</v>
      </c>
      <c r="H90" s="358">
        <f t="shared" si="10"/>
        <v>0</v>
      </c>
    </row>
    <row r="91" spans="1:8">
      <c r="A91" s="450" t="s">
        <v>28</v>
      </c>
      <c r="B91" s="345"/>
      <c r="C91" s="344"/>
      <c r="D91" s="343"/>
      <c r="E91" s="371" t="s">
        <v>28</v>
      </c>
      <c r="F91" s="358">
        <f t="shared" si="10"/>
        <v>0</v>
      </c>
      <c r="G91" s="358">
        <f t="shared" si="10"/>
        <v>0</v>
      </c>
      <c r="H91" s="358">
        <f t="shared" si="10"/>
        <v>0</v>
      </c>
    </row>
    <row r="92" spans="1:8">
      <c r="A92" s="342"/>
      <c r="B92" s="340"/>
      <c r="C92" s="339"/>
      <c r="D92" s="338"/>
      <c r="E92" s="342"/>
      <c r="F92" s="358"/>
      <c r="G92" s="357"/>
      <c r="H92" s="356"/>
    </row>
    <row r="93" spans="1:8" ht="15">
      <c r="A93" s="461">
        <v>4</v>
      </c>
      <c r="B93" s="442" t="s">
        <v>1757</v>
      </c>
      <c r="C93" s="466"/>
      <c r="D93" s="467"/>
      <c r="E93" s="401">
        <v>4</v>
      </c>
      <c r="F93" s="402" t="s">
        <v>1757</v>
      </c>
      <c r="G93" s="405"/>
      <c r="H93" s="406"/>
    </row>
    <row r="94" spans="1:8" ht="28">
      <c r="A94" s="454">
        <v>4.0999999999999996</v>
      </c>
      <c r="B94" s="455" t="s">
        <v>1758</v>
      </c>
      <c r="C94" s="464"/>
      <c r="D94" s="465"/>
      <c r="E94" s="374">
        <v>4.0999999999999996</v>
      </c>
      <c r="F94" s="380" t="s">
        <v>1759</v>
      </c>
      <c r="G94" s="384"/>
      <c r="H94" s="385"/>
    </row>
    <row r="95" spans="1:8" ht="84">
      <c r="A95" s="450" t="s">
        <v>20</v>
      </c>
      <c r="B95" s="345" t="s">
        <v>1760</v>
      </c>
      <c r="C95" s="344" t="s">
        <v>918</v>
      </c>
      <c r="D95" s="343"/>
      <c r="E95" s="371" t="s">
        <v>20</v>
      </c>
      <c r="F95" s="358" t="str">
        <f t="shared" ref="F95:H99" si="11">B95</f>
        <v>The Rules V8 states when joining both Group &amp; Resource Manager (RM) members undergo an Acceptance audit prior to submission to the scheme. "A regime of internal Surveillance Audits and Recertification Audits is directed by the Certification Manager and is carried out by the internal auditor team. Auditors are to be independent of the management of the woodland being audited.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  Acceptance audit &amp;/ or internal audit reports for all audit sites seen.</v>
      </c>
      <c r="G95" s="358" t="str">
        <f t="shared" si="11"/>
        <v>Y</v>
      </c>
      <c r="H95" s="358">
        <f t="shared" si="11"/>
        <v>0</v>
      </c>
    </row>
    <row r="96" spans="1:8">
      <c r="A96" s="450" t="s">
        <v>25</v>
      </c>
      <c r="B96" s="345"/>
      <c r="C96" s="344"/>
      <c r="D96" s="343"/>
      <c r="E96" s="371" t="s">
        <v>25</v>
      </c>
      <c r="F96" s="358">
        <f t="shared" si="11"/>
        <v>0</v>
      </c>
      <c r="G96" s="358">
        <f t="shared" si="11"/>
        <v>0</v>
      </c>
      <c r="H96" s="358">
        <f t="shared" si="11"/>
        <v>0</v>
      </c>
    </row>
    <row r="97" spans="1:8">
      <c r="A97" s="450" t="s">
        <v>26</v>
      </c>
      <c r="B97" s="345"/>
      <c r="C97" s="344"/>
      <c r="D97" s="343"/>
      <c r="E97" s="371" t="s">
        <v>26</v>
      </c>
      <c r="F97" s="358">
        <f t="shared" si="11"/>
        <v>0</v>
      </c>
      <c r="G97" s="358">
        <f t="shared" si="11"/>
        <v>0</v>
      </c>
      <c r="H97" s="358">
        <f t="shared" si="11"/>
        <v>0</v>
      </c>
    </row>
    <row r="98" spans="1:8">
      <c r="A98" s="450" t="s">
        <v>27</v>
      </c>
      <c r="B98" s="345"/>
      <c r="C98" s="344"/>
      <c r="D98" s="343"/>
      <c r="E98" s="371" t="s">
        <v>27</v>
      </c>
      <c r="F98" s="358">
        <f t="shared" si="11"/>
        <v>0</v>
      </c>
      <c r="G98" s="358">
        <f t="shared" si="11"/>
        <v>0</v>
      </c>
      <c r="H98" s="358">
        <f t="shared" si="11"/>
        <v>0</v>
      </c>
    </row>
    <row r="99" spans="1:8">
      <c r="A99" s="450" t="s">
        <v>28</v>
      </c>
      <c r="B99" s="345"/>
      <c r="C99" s="344"/>
      <c r="D99" s="343"/>
      <c r="E99" s="371" t="s">
        <v>28</v>
      </c>
      <c r="F99" s="358">
        <f t="shared" si="11"/>
        <v>0</v>
      </c>
      <c r="G99" s="358">
        <f t="shared" si="11"/>
        <v>0</v>
      </c>
      <c r="H99" s="358">
        <f t="shared" si="11"/>
        <v>0</v>
      </c>
    </row>
    <row r="100" spans="1:8">
      <c r="A100" s="342"/>
      <c r="B100" s="340"/>
      <c r="C100" s="339"/>
      <c r="D100" s="338"/>
      <c r="E100" s="342"/>
      <c r="F100"/>
      <c r="G100"/>
      <c r="H100"/>
    </row>
    <row r="101" spans="1:8" ht="28">
      <c r="A101" s="445">
        <v>4.2</v>
      </c>
      <c r="B101" s="446" t="s">
        <v>1761</v>
      </c>
      <c r="C101" s="468"/>
      <c r="D101" s="469"/>
      <c r="E101" s="366">
        <v>4.2</v>
      </c>
      <c r="F101" s="429" t="s">
        <v>1762</v>
      </c>
      <c r="G101" s="386"/>
      <c r="H101" s="387"/>
    </row>
    <row r="102" spans="1:8">
      <c r="A102" s="450" t="s">
        <v>20</v>
      </c>
      <c r="B102" s="345" t="s">
        <v>1763</v>
      </c>
      <c r="C102" s="344" t="s">
        <v>918</v>
      </c>
      <c r="D102" s="343"/>
      <c r="E102" s="371" t="s">
        <v>20</v>
      </c>
      <c r="F102" s="502" t="s">
        <v>1764</v>
      </c>
      <c r="G102" s="519"/>
      <c r="H102" s="520"/>
    </row>
    <row r="103" spans="1:8">
      <c r="A103" s="450" t="s">
        <v>25</v>
      </c>
      <c r="B103" s="345"/>
      <c r="C103" s="344"/>
      <c r="D103" s="343"/>
      <c r="E103" s="371" t="s">
        <v>25</v>
      </c>
      <c r="F103" s="502" t="s">
        <v>1764</v>
      </c>
      <c r="G103" s="519"/>
      <c r="H103" s="520"/>
    </row>
    <row r="104" spans="1:8">
      <c r="A104" s="450" t="s">
        <v>26</v>
      </c>
      <c r="B104" s="345"/>
      <c r="C104" s="344"/>
      <c r="D104" s="343"/>
      <c r="E104" s="371" t="s">
        <v>26</v>
      </c>
      <c r="F104" s="502" t="s">
        <v>1764</v>
      </c>
      <c r="G104" s="519"/>
      <c r="H104" s="520"/>
    </row>
    <row r="105" spans="1:8">
      <c r="A105" s="450" t="s">
        <v>27</v>
      </c>
      <c r="B105" s="345"/>
      <c r="C105" s="344"/>
      <c r="D105" s="343"/>
      <c r="E105" s="371" t="s">
        <v>27</v>
      </c>
      <c r="F105" s="502" t="s">
        <v>1764</v>
      </c>
      <c r="G105" s="519"/>
      <c r="H105" s="520"/>
    </row>
    <row r="106" spans="1:8">
      <c r="A106" s="450" t="s">
        <v>28</v>
      </c>
      <c r="B106" s="345"/>
      <c r="C106" s="344"/>
      <c r="D106" s="343"/>
      <c r="E106" s="371" t="s">
        <v>28</v>
      </c>
      <c r="F106" s="502" t="s">
        <v>1764</v>
      </c>
      <c r="G106" s="519"/>
      <c r="H106" s="520"/>
    </row>
    <row r="107" spans="1:8" ht="28">
      <c r="A107" s="445"/>
      <c r="B107" s="446" t="s">
        <v>1765</v>
      </c>
      <c r="C107" s="468"/>
      <c r="D107" s="469"/>
      <c r="E107" s="366"/>
      <c r="F107" s="429" t="s">
        <v>1765</v>
      </c>
      <c r="G107" s="386"/>
      <c r="H107" s="387"/>
    </row>
    <row r="108" spans="1:8">
      <c r="A108" s="445"/>
      <c r="B108" s="453" t="s">
        <v>1766</v>
      </c>
      <c r="C108" s="468"/>
      <c r="D108" s="469"/>
      <c r="E108" s="366"/>
      <c r="F108" s="430" t="s">
        <v>1766</v>
      </c>
      <c r="G108" s="386"/>
      <c r="H108" s="387"/>
    </row>
    <row r="109" spans="1:8">
      <c r="A109" s="450" t="s">
        <v>20</v>
      </c>
      <c r="B109" s="345" t="s">
        <v>1767</v>
      </c>
      <c r="C109" s="344" t="s">
        <v>918</v>
      </c>
      <c r="D109" s="343"/>
      <c r="E109" s="371" t="s">
        <v>20</v>
      </c>
      <c r="F109" s="502" t="s">
        <v>1764</v>
      </c>
      <c r="G109" s="519"/>
      <c r="H109" s="520"/>
    </row>
    <row r="110" spans="1:8">
      <c r="A110" s="450" t="s">
        <v>25</v>
      </c>
      <c r="B110" s="345"/>
      <c r="C110" s="344"/>
      <c r="D110" s="343"/>
      <c r="E110" s="371" t="s">
        <v>25</v>
      </c>
      <c r="F110" s="502" t="s">
        <v>1764</v>
      </c>
      <c r="G110" s="519"/>
      <c r="H110" s="520"/>
    </row>
    <row r="111" spans="1:8">
      <c r="A111" s="450" t="s">
        <v>26</v>
      </c>
      <c r="B111" s="345"/>
      <c r="C111" s="344"/>
      <c r="D111" s="343"/>
      <c r="E111" s="371" t="s">
        <v>26</v>
      </c>
      <c r="F111" s="502" t="s">
        <v>1764</v>
      </c>
      <c r="G111" s="519"/>
      <c r="H111" s="520"/>
    </row>
    <row r="112" spans="1:8">
      <c r="A112" s="450" t="s">
        <v>27</v>
      </c>
      <c r="B112" s="345"/>
      <c r="C112" s="344"/>
      <c r="D112" s="343"/>
      <c r="E112" s="371" t="s">
        <v>27</v>
      </c>
      <c r="F112" s="502" t="s">
        <v>1764</v>
      </c>
      <c r="G112" s="519"/>
      <c r="H112" s="520"/>
    </row>
    <row r="113" spans="1:8">
      <c r="A113" s="450" t="s">
        <v>28</v>
      </c>
      <c r="B113" s="345"/>
      <c r="C113" s="344"/>
      <c r="D113" s="343"/>
      <c r="E113" s="371" t="s">
        <v>28</v>
      </c>
      <c r="F113" s="502" t="s">
        <v>1764</v>
      </c>
      <c r="G113" s="519"/>
      <c r="H113" s="520"/>
    </row>
    <row r="114" spans="1:8">
      <c r="A114" s="342"/>
      <c r="B114" s="340"/>
      <c r="C114" s="339"/>
      <c r="D114" s="338"/>
      <c r="E114" s="342"/>
      <c r="F114"/>
      <c r="G114"/>
      <c r="H114"/>
    </row>
    <row r="115" spans="1:8">
      <c r="A115" s="445">
        <v>5</v>
      </c>
      <c r="B115" s="446" t="s">
        <v>1768</v>
      </c>
      <c r="C115" s="468"/>
      <c r="D115" s="469"/>
      <c r="E115" s="407">
        <v>5</v>
      </c>
      <c r="F115" s="408" t="s">
        <v>1768</v>
      </c>
      <c r="G115" s="409"/>
      <c r="H115" s="410"/>
    </row>
    <row r="116" spans="1:8" ht="112">
      <c r="A116" s="454">
        <v>5.0999999999999996</v>
      </c>
      <c r="B116" s="455" t="s">
        <v>1769</v>
      </c>
      <c r="C116" s="464"/>
      <c r="D116" s="465"/>
      <c r="E116" s="374">
        <v>5.0999999999999996</v>
      </c>
      <c r="F116" s="380" t="s">
        <v>1769</v>
      </c>
      <c r="G116" s="384"/>
      <c r="H116" s="385"/>
    </row>
    <row r="117" spans="1:8" ht="70">
      <c r="A117" s="450" t="s">
        <v>20</v>
      </c>
      <c r="B117" s="830" t="s">
        <v>1770</v>
      </c>
      <c r="C117" s="344" t="s">
        <v>918</v>
      </c>
      <c r="D117" s="343" t="s">
        <v>1771</v>
      </c>
      <c r="E117" s="371" t="s">
        <v>20</v>
      </c>
      <c r="F117" s="358" t="str">
        <f t="shared" ref="F117:H121" si="12">B117</f>
        <v xml:space="preserve">In the ‘Tilhill Group Certification Scheme The Rules’ document it is stated ‘There is no particular limit to the size of the Scheme as the intention has always been, since 1999, for the management capacity of the Scheme to grow to match the growth of the membership. Present Scheme capacity is for 150 Group Members and 300 Resource Manager Members’ but at time of audit there were 62 Group members and 322 Resource Manager members.  It was clear during audit that management capacity had grown to match the growth of membership, with no evidence of under resourcing but the Rules had not been reviewed to reflect. </v>
      </c>
      <c r="G117" s="358" t="str">
        <f t="shared" si="12"/>
        <v>Y</v>
      </c>
      <c r="H117" s="358" t="str">
        <f t="shared" si="12"/>
        <v>Obs 2024.15</v>
      </c>
    </row>
    <row r="118" spans="1:8">
      <c r="A118" s="450" t="s">
        <v>25</v>
      </c>
      <c r="B118" s="345"/>
      <c r="C118" s="344"/>
      <c r="D118" s="343"/>
      <c r="E118" s="371" t="s">
        <v>25</v>
      </c>
      <c r="F118" s="358">
        <f t="shared" si="12"/>
        <v>0</v>
      </c>
      <c r="G118" s="358">
        <f t="shared" si="12"/>
        <v>0</v>
      </c>
      <c r="H118" s="358">
        <f t="shared" si="12"/>
        <v>0</v>
      </c>
    </row>
    <row r="119" spans="1:8">
      <c r="A119" s="450" t="s">
        <v>26</v>
      </c>
      <c r="B119" s="345"/>
      <c r="C119" s="344"/>
      <c r="D119" s="343"/>
      <c r="E119" s="371" t="s">
        <v>26</v>
      </c>
      <c r="F119" s="358">
        <f t="shared" si="12"/>
        <v>0</v>
      </c>
      <c r="G119" s="358">
        <f t="shared" si="12"/>
        <v>0</v>
      </c>
      <c r="H119" s="358">
        <f t="shared" si="12"/>
        <v>0</v>
      </c>
    </row>
    <row r="120" spans="1:8">
      <c r="A120" s="450" t="s">
        <v>27</v>
      </c>
      <c r="B120" s="345"/>
      <c r="C120" s="344"/>
      <c r="D120" s="343"/>
      <c r="E120" s="371" t="s">
        <v>27</v>
      </c>
      <c r="F120" s="358">
        <f t="shared" si="12"/>
        <v>0</v>
      </c>
      <c r="G120" s="358">
        <f t="shared" si="12"/>
        <v>0</v>
      </c>
      <c r="H120" s="358">
        <f t="shared" si="12"/>
        <v>0</v>
      </c>
    </row>
    <row r="121" spans="1:8">
      <c r="A121" s="450" t="s">
        <v>28</v>
      </c>
      <c r="B121" s="345"/>
      <c r="C121" s="344"/>
      <c r="D121" s="343"/>
      <c r="E121" s="371" t="s">
        <v>28</v>
      </c>
      <c r="F121" s="358">
        <f t="shared" si="12"/>
        <v>0</v>
      </c>
      <c r="G121" s="358">
        <f t="shared" si="12"/>
        <v>0</v>
      </c>
      <c r="H121" s="358">
        <f t="shared" si="12"/>
        <v>0</v>
      </c>
    </row>
    <row r="122" spans="1:8">
      <c r="A122" s="342"/>
      <c r="B122" s="340"/>
      <c r="C122" s="339"/>
      <c r="D122" s="338"/>
      <c r="E122" s="342"/>
      <c r="F122"/>
      <c r="G122"/>
      <c r="H122"/>
    </row>
    <row r="123" spans="1:8" ht="28">
      <c r="A123" s="445">
        <v>5.2</v>
      </c>
      <c r="B123" s="446" t="s">
        <v>1772</v>
      </c>
      <c r="C123" s="468"/>
      <c r="D123" s="469"/>
      <c r="E123" s="366">
        <v>5.2</v>
      </c>
      <c r="F123" s="367" t="s">
        <v>1772</v>
      </c>
      <c r="G123" s="386"/>
      <c r="H123" s="387"/>
    </row>
    <row r="124" spans="1:8" ht="42">
      <c r="A124" s="450" t="s">
        <v>20</v>
      </c>
      <c r="B124" s="345" t="s">
        <v>1773</v>
      </c>
      <c r="C124" s="344" t="s">
        <v>918</v>
      </c>
      <c r="D124" s="343"/>
      <c r="E124" s="371" t="s">
        <v>20</v>
      </c>
      <c r="F124" s="358" t="str">
        <f t="shared" ref="F124:H128" si="13">B124</f>
        <v>Group management system summarised in The Rules, which also state Members Steering Group (MSG) comprises up to six Group Members who act to represent Members’ interests in reviewing significant changes to the Scheme Rules periodically and arbitrating on unresolved disputes between Members and the Certification Manager. Any Group Member may offer to join the MSG: if the MSG capacity is exceeded then a vote will be conducted by email.</v>
      </c>
      <c r="G124" s="358" t="str">
        <f t="shared" si="13"/>
        <v>Y</v>
      </c>
      <c r="H124" s="358">
        <f t="shared" si="13"/>
        <v>0</v>
      </c>
    </row>
    <row r="125" spans="1:8">
      <c r="A125" s="450" t="s">
        <v>25</v>
      </c>
      <c r="B125" s="345"/>
      <c r="C125" s="344"/>
      <c r="D125" s="343"/>
      <c r="E125" s="371" t="s">
        <v>25</v>
      </c>
      <c r="F125" s="358">
        <f t="shared" si="13"/>
        <v>0</v>
      </c>
      <c r="G125" s="358">
        <f t="shared" si="13"/>
        <v>0</v>
      </c>
      <c r="H125" s="358">
        <f t="shared" si="13"/>
        <v>0</v>
      </c>
    </row>
    <row r="126" spans="1:8">
      <c r="A126" s="450" t="s">
        <v>26</v>
      </c>
      <c r="B126" s="345"/>
      <c r="C126" s="344"/>
      <c r="D126" s="343"/>
      <c r="E126" s="371" t="s">
        <v>26</v>
      </c>
      <c r="F126" s="358">
        <f t="shared" si="13"/>
        <v>0</v>
      </c>
      <c r="G126" s="358">
        <f t="shared" si="13"/>
        <v>0</v>
      </c>
      <c r="H126" s="358">
        <f t="shared" si="13"/>
        <v>0</v>
      </c>
    </row>
    <row r="127" spans="1:8">
      <c r="A127" s="450" t="s">
        <v>27</v>
      </c>
      <c r="B127" s="345"/>
      <c r="C127" s="344"/>
      <c r="D127" s="343"/>
      <c r="E127" s="371" t="s">
        <v>27</v>
      </c>
      <c r="F127" s="358">
        <f t="shared" si="13"/>
        <v>0</v>
      </c>
      <c r="G127" s="358">
        <f t="shared" si="13"/>
        <v>0</v>
      </c>
      <c r="H127" s="358">
        <f t="shared" si="13"/>
        <v>0</v>
      </c>
    </row>
    <row r="128" spans="1:8">
      <c r="A128" s="450" t="s">
        <v>28</v>
      </c>
      <c r="B128" s="345"/>
      <c r="C128" s="344"/>
      <c r="D128" s="343"/>
      <c r="E128" s="371" t="s">
        <v>28</v>
      </c>
      <c r="F128" s="358">
        <f t="shared" si="13"/>
        <v>0</v>
      </c>
      <c r="G128" s="358">
        <f t="shared" si="13"/>
        <v>0</v>
      </c>
      <c r="H128" s="358">
        <f t="shared" si="13"/>
        <v>0</v>
      </c>
    </row>
    <row r="129" spans="1:8">
      <c r="A129" s="342"/>
      <c r="B129" s="340"/>
      <c r="C129" s="339"/>
      <c r="D129" s="338"/>
      <c r="E129" s="503"/>
      <c r="F129" s="504"/>
      <c r="G129" s="505"/>
      <c r="H129" s="506"/>
    </row>
    <row r="130" spans="1:8" ht="15">
      <c r="A130" s="470">
        <v>6</v>
      </c>
      <c r="B130" s="459" t="s">
        <v>1774</v>
      </c>
      <c r="C130" s="471"/>
      <c r="D130" s="472"/>
      <c r="E130" s="507"/>
      <c r="F130" s="507"/>
      <c r="G130" s="507"/>
      <c r="H130" s="507"/>
    </row>
    <row r="131" spans="1:8" ht="15">
      <c r="A131" s="445">
        <v>6.1</v>
      </c>
      <c r="B131" s="446" t="s">
        <v>1775</v>
      </c>
      <c r="C131" s="468"/>
      <c r="D131" s="469"/>
      <c r="E131" s="508"/>
      <c r="F131" s="508"/>
      <c r="G131" s="508"/>
      <c r="H131" s="508"/>
    </row>
    <row r="132" spans="1:8">
      <c r="A132" s="450" t="s">
        <v>20</v>
      </c>
      <c r="B132" s="345" t="s">
        <v>1776</v>
      </c>
      <c r="C132" s="344" t="s">
        <v>651</v>
      </c>
      <c r="D132" s="343"/>
      <c r="E132" s="507"/>
      <c r="F132" s="507"/>
      <c r="G132" s="507"/>
      <c r="H132" s="507"/>
    </row>
    <row r="133" spans="1:8">
      <c r="A133" s="450" t="s">
        <v>25</v>
      </c>
      <c r="B133" s="345"/>
      <c r="C133" s="344"/>
      <c r="D133" s="343"/>
      <c r="E133" s="507"/>
      <c r="F133" s="507"/>
      <c r="G133" s="507"/>
      <c r="H133" s="507"/>
    </row>
    <row r="134" spans="1:8">
      <c r="A134" s="450" t="s">
        <v>26</v>
      </c>
      <c r="B134" s="345"/>
      <c r="C134" s="344"/>
      <c r="D134" s="343"/>
      <c r="E134" s="507"/>
      <c r="F134" s="507"/>
      <c r="G134" s="507"/>
      <c r="H134" s="507"/>
    </row>
    <row r="135" spans="1:8">
      <c r="A135" s="450" t="s">
        <v>27</v>
      </c>
      <c r="B135" s="345"/>
      <c r="C135" s="344"/>
      <c r="D135" s="343"/>
      <c r="E135" s="507"/>
      <c r="F135" s="507"/>
      <c r="G135" s="507"/>
      <c r="H135" s="507"/>
    </row>
    <row r="136" spans="1:8">
      <c r="A136" s="450" t="s">
        <v>28</v>
      </c>
      <c r="B136" s="345"/>
      <c r="C136" s="344"/>
      <c r="D136" s="343"/>
      <c r="E136" s="507"/>
      <c r="F136" s="507"/>
      <c r="G136" s="507"/>
      <c r="H136" s="507"/>
    </row>
    <row r="137" spans="1:8">
      <c r="A137" s="342"/>
      <c r="B137" s="340"/>
      <c r="C137" s="339"/>
      <c r="D137" s="338"/>
      <c r="E137" s="507"/>
      <c r="F137" s="507"/>
      <c r="G137" s="507"/>
      <c r="H137" s="507"/>
    </row>
    <row r="138" spans="1:8" ht="28">
      <c r="A138" s="445">
        <v>6.2</v>
      </c>
      <c r="B138" s="446" t="s">
        <v>1777</v>
      </c>
      <c r="C138" s="468"/>
      <c r="D138" s="469"/>
      <c r="E138" s="507"/>
      <c r="F138" s="507"/>
      <c r="G138" s="507"/>
      <c r="H138" s="507"/>
    </row>
    <row r="139" spans="1:8">
      <c r="A139" s="450" t="s">
        <v>20</v>
      </c>
      <c r="B139" s="345" t="s">
        <v>1778</v>
      </c>
      <c r="C139" s="344" t="s">
        <v>651</v>
      </c>
      <c r="D139" s="343"/>
      <c r="E139" s="507"/>
      <c r="F139" s="507"/>
      <c r="G139" s="507"/>
      <c r="H139" s="507"/>
    </row>
    <row r="140" spans="1:8">
      <c r="A140" s="450" t="s">
        <v>25</v>
      </c>
      <c r="B140" s="345"/>
      <c r="C140" s="344"/>
      <c r="D140" s="343"/>
      <c r="E140" s="507"/>
      <c r="F140" s="507"/>
      <c r="G140" s="507"/>
      <c r="H140" s="507"/>
    </row>
    <row r="141" spans="1:8">
      <c r="A141" s="450" t="s">
        <v>26</v>
      </c>
      <c r="B141" s="345"/>
      <c r="C141" s="344"/>
      <c r="D141" s="343"/>
      <c r="E141" s="507"/>
      <c r="F141" s="507"/>
      <c r="G141" s="507"/>
      <c r="H141" s="507"/>
    </row>
    <row r="142" spans="1:8">
      <c r="A142" s="450" t="s">
        <v>27</v>
      </c>
      <c r="B142" s="345"/>
      <c r="C142" s="344"/>
      <c r="D142" s="343"/>
      <c r="E142" s="507"/>
      <c r="F142" s="507"/>
      <c r="G142" s="507"/>
      <c r="H142" s="507"/>
    </row>
    <row r="143" spans="1:8">
      <c r="A143" s="450" t="s">
        <v>28</v>
      </c>
      <c r="B143" s="345"/>
      <c r="C143" s="344"/>
      <c r="D143" s="343"/>
      <c r="E143" s="507"/>
      <c r="F143" s="507"/>
      <c r="G143" s="507"/>
      <c r="H143" s="507"/>
    </row>
    <row r="144" spans="1:8">
      <c r="A144" s="342"/>
      <c r="B144" s="340"/>
      <c r="C144" s="339"/>
      <c r="D144" s="338"/>
      <c r="E144" s="507"/>
      <c r="F144" s="507"/>
      <c r="G144" s="507"/>
      <c r="H144" s="507"/>
    </row>
    <row r="145" spans="1:8" ht="15">
      <c r="A145" s="473"/>
      <c r="B145" s="474" t="s">
        <v>1779</v>
      </c>
      <c r="C145" s="475"/>
      <c r="D145" s="476"/>
      <c r="E145" s="407"/>
      <c r="F145" s="394" t="s">
        <v>1779</v>
      </c>
      <c r="G145" s="409"/>
      <c r="H145" s="410"/>
    </row>
    <row r="146" spans="1:8" ht="15">
      <c r="A146" s="470">
        <v>7</v>
      </c>
      <c r="B146" s="459" t="s">
        <v>1780</v>
      </c>
      <c r="C146" s="471"/>
      <c r="D146" s="472"/>
      <c r="E146" s="411">
        <v>6</v>
      </c>
      <c r="F146" s="394" t="s">
        <v>1780</v>
      </c>
      <c r="G146" s="412"/>
      <c r="H146" s="413"/>
    </row>
    <row r="147" spans="1:8" ht="28">
      <c r="A147" s="445">
        <v>7.1</v>
      </c>
      <c r="B147" s="446" t="s">
        <v>1781</v>
      </c>
      <c r="C147" s="468"/>
      <c r="D147" s="469"/>
      <c r="E147" s="366">
        <v>6.1</v>
      </c>
      <c r="F147" s="367" t="s">
        <v>1782</v>
      </c>
      <c r="G147" s="386"/>
      <c r="H147" s="387"/>
    </row>
    <row r="148" spans="1:8" ht="42">
      <c r="A148" s="450" t="s">
        <v>20</v>
      </c>
      <c r="B148" s="817" t="s">
        <v>1783</v>
      </c>
      <c r="C148" s="344" t="s">
        <v>918</v>
      </c>
      <c r="D148" s="343"/>
      <c r="E148" s="371" t="s">
        <v>20</v>
      </c>
      <c r="F148" s="358" t="str">
        <f t="shared" ref="F148:H152" si="14">B148</f>
        <v xml:space="preserve"> There is a clear procedure for evaluating new members and for checking that existing members continue to meet requirements.  New members are assessed using the 'Acceptance Audit Checklist' and existing members are periodically checked, frequency depending on whether resource - managed or group members. Acceptance audit and 'recertification audit' checklists seen for members forming this year's audit sample.</v>
      </c>
      <c r="G148" s="358" t="str">
        <f t="shared" si="14"/>
        <v>Y</v>
      </c>
      <c r="H148" s="358">
        <f t="shared" si="14"/>
        <v>0</v>
      </c>
    </row>
    <row r="149" spans="1:8">
      <c r="A149" s="450" t="s">
        <v>25</v>
      </c>
      <c r="B149" s="345"/>
      <c r="C149" s="344"/>
      <c r="D149" s="343"/>
      <c r="E149" s="371" t="s">
        <v>25</v>
      </c>
      <c r="F149" s="358">
        <f t="shared" si="14"/>
        <v>0</v>
      </c>
      <c r="G149" s="358">
        <f t="shared" si="14"/>
        <v>0</v>
      </c>
      <c r="H149" s="358">
        <f t="shared" si="14"/>
        <v>0</v>
      </c>
    </row>
    <row r="150" spans="1:8">
      <c r="A150" s="450" t="s">
        <v>26</v>
      </c>
      <c r="B150" s="345"/>
      <c r="C150" s="344"/>
      <c r="D150" s="343"/>
      <c r="E150" s="371" t="s">
        <v>26</v>
      </c>
      <c r="F150" s="358">
        <f t="shared" si="14"/>
        <v>0</v>
      </c>
      <c r="G150" s="358">
        <f t="shared" si="14"/>
        <v>0</v>
      </c>
      <c r="H150" s="358">
        <f t="shared" si="14"/>
        <v>0</v>
      </c>
    </row>
    <row r="151" spans="1:8">
      <c r="A151" s="450" t="s">
        <v>27</v>
      </c>
      <c r="B151" s="345"/>
      <c r="C151" s="344"/>
      <c r="D151" s="343"/>
      <c r="E151" s="371" t="s">
        <v>27</v>
      </c>
      <c r="F151" s="358">
        <f t="shared" si="14"/>
        <v>0</v>
      </c>
      <c r="G151" s="358">
        <f t="shared" si="14"/>
        <v>0</v>
      </c>
      <c r="H151" s="358">
        <f t="shared" si="14"/>
        <v>0</v>
      </c>
    </row>
    <row r="152" spans="1:8">
      <c r="A152" s="450" t="s">
        <v>28</v>
      </c>
      <c r="B152" s="345"/>
      <c r="C152" s="344"/>
      <c r="D152" s="343"/>
      <c r="E152" s="371" t="s">
        <v>28</v>
      </c>
      <c r="F152" s="358">
        <f t="shared" si="14"/>
        <v>0</v>
      </c>
      <c r="G152" s="358">
        <f t="shared" si="14"/>
        <v>0</v>
      </c>
      <c r="H152" s="358">
        <f t="shared" si="14"/>
        <v>0</v>
      </c>
    </row>
    <row r="153" spans="1:8" ht="28">
      <c r="A153" s="445"/>
      <c r="B153" s="446" t="s">
        <v>1784</v>
      </c>
      <c r="C153" s="468"/>
      <c r="D153" s="469"/>
      <c r="E153" s="366"/>
      <c r="F153" s="367" t="s">
        <v>1785</v>
      </c>
      <c r="G153" s="386"/>
      <c r="H153" s="387"/>
    </row>
    <row r="154" spans="1:8">
      <c r="A154" s="450" t="s">
        <v>20</v>
      </c>
      <c r="B154" s="345" t="s">
        <v>1786</v>
      </c>
      <c r="C154" s="344" t="s">
        <v>918</v>
      </c>
      <c r="D154" s="343"/>
      <c r="E154" s="371" t="s">
        <v>20</v>
      </c>
      <c r="F154" s="358" t="str">
        <f t="shared" ref="F154:H158" si="15">B154</f>
        <v>Field evaluation undertaken for all applicants whether SLIMF or non-SLIMF - described in the Rules and confirmed to conform with Clause 7.1</v>
      </c>
      <c r="G154" s="358" t="str">
        <f t="shared" si="15"/>
        <v>Y</v>
      </c>
      <c r="H154" s="358">
        <f t="shared" si="15"/>
        <v>0</v>
      </c>
    </row>
    <row r="155" spans="1:8">
      <c r="A155" s="450" t="s">
        <v>25</v>
      </c>
      <c r="B155" s="345"/>
      <c r="C155" s="344"/>
      <c r="D155" s="343"/>
      <c r="E155" s="371" t="s">
        <v>25</v>
      </c>
      <c r="F155" s="358">
        <f t="shared" si="15"/>
        <v>0</v>
      </c>
      <c r="G155" s="358">
        <f t="shared" si="15"/>
        <v>0</v>
      </c>
      <c r="H155" s="358">
        <f t="shared" si="15"/>
        <v>0</v>
      </c>
    </row>
    <row r="156" spans="1:8">
      <c r="A156" s="450" t="s">
        <v>26</v>
      </c>
      <c r="B156" s="345"/>
      <c r="C156" s="344"/>
      <c r="D156" s="343"/>
      <c r="E156" s="371" t="s">
        <v>26</v>
      </c>
      <c r="F156" s="358">
        <f t="shared" si="15"/>
        <v>0</v>
      </c>
      <c r="G156" s="358">
        <f t="shared" si="15"/>
        <v>0</v>
      </c>
      <c r="H156" s="358">
        <f t="shared" si="15"/>
        <v>0</v>
      </c>
    </row>
    <row r="157" spans="1:8">
      <c r="A157" s="450" t="s">
        <v>27</v>
      </c>
      <c r="B157" s="345"/>
      <c r="C157" s="344"/>
      <c r="D157" s="343"/>
      <c r="E157" s="371" t="s">
        <v>27</v>
      </c>
      <c r="F157" s="358">
        <f t="shared" si="15"/>
        <v>0</v>
      </c>
      <c r="G157" s="358">
        <f t="shared" si="15"/>
        <v>0</v>
      </c>
      <c r="H157" s="358">
        <f t="shared" si="15"/>
        <v>0</v>
      </c>
    </row>
    <row r="158" spans="1:8">
      <c r="A158" s="450" t="s">
        <v>28</v>
      </c>
      <c r="B158" s="345"/>
      <c r="C158" s="344"/>
      <c r="D158" s="343"/>
      <c r="E158" s="371" t="s">
        <v>28</v>
      </c>
      <c r="F158" s="358">
        <f t="shared" si="15"/>
        <v>0</v>
      </c>
      <c r="G158" s="358">
        <f t="shared" si="15"/>
        <v>0</v>
      </c>
      <c r="H158" s="358">
        <f t="shared" si="15"/>
        <v>0</v>
      </c>
    </row>
    <row r="159" spans="1:8" ht="28">
      <c r="A159" s="445"/>
      <c r="B159" s="446" t="s">
        <v>1787</v>
      </c>
      <c r="C159" s="468"/>
      <c r="D159" s="469"/>
      <c r="E159" s="366"/>
      <c r="F159" s="367" t="s">
        <v>1788</v>
      </c>
      <c r="G159" s="386"/>
      <c r="H159" s="387"/>
    </row>
    <row r="160" spans="1:8">
      <c r="A160" s="450" t="s">
        <v>20</v>
      </c>
      <c r="B160" s="345" t="s">
        <v>1789</v>
      </c>
      <c r="C160" s="344" t="s">
        <v>918</v>
      </c>
      <c r="D160" s="343"/>
      <c r="E160" s="371" t="s">
        <v>20</v>
      </c>
      <c r="F160" s="358" t="str">
        <f t="shared" ref="F160:H164" si="16">B160</f>
        <v>Group Entity manages only one FM Group Scheme.</v>
      </c>
      <c r="G160" s="358" t="str">
        <f t="shared" si="16"/>
        <v>Y</v>
      </c>
      <c r="H160" s="358">
        <f t="shared" si="16"/>
        <v>0</v>
      </c>
    </row>
    <row r="161" spans="1:8">
      <c r="A161" s="450" t="s">
        <v>25</v>
      </c>
      <c r="B161" s="345"/>
      <c r="C161" s="344"/>
      <c r="D161" s="343"/>
      <c r="E161" s="371" t="s">
        <v>25</v>
      </c>
      <c r="F161" s="358">
        <f t="shared" si="16"/>
        <v>0</v>
      </c>
      <c r="G161" s="358">
        <f t="shared" si="16"/>
        <v>0</v>
      </c>
      <c r="H161" s="358">
        <f t="shared" si="16"/>
        <v>0</v>
      </c>
    </row>
    <row r="162" spans="1:8">
      <c r="A162" s="450" t="s">
        <v>26</v>
      </c>
      <c r="B162" s="345"/>
      <c r="C162" s="344"/>
      <c r="D162" s="343"/>
      <c r="E162" s="371" t="s">
        <v>26</v>
      </c>
      <c r="F162" s="358">
        <f t="shared" si="16"/>
        <v>0</v>
      </c>
      <c r="G162" s="358">
        <f t="shared" si="16"/>
        <v>0</v>
      </c>
      <c r="H162" s="358">
        <f t="shared" si="16"/>
        <v>0</v>
      </c>
    </row>
    <row r="163" spans="1:8">
      <c r="A163" s="450" t="s">
        <v>27</v>
      </c>
      <c r="B163" s="345"/>
      <c r="C163" s="344"/>
      <c r="D163" s="343"/>
      <c r="E163" s="371" t="s">
        <v>27</v>
      </c>
      <c r="F163" s="358">
        <f t="shared" si="16"/>
        <v>0</v>
      </c>
      <c r="G163" s="358">
        <f t="shared" si="16"/>
        <v>0</v>
      </c>
      <c r="H163" s="358">
        <f t="shared" si="16"/>
        <v>0</v>
      </c>
    </row>
    <row r="164" spans="1:8">
      <c r="A164" s="450" t="s">
        <v>28</v>
      </c>
      <c r="B164" s="345"/>
      <c r="C164" s="344"/>
      <c r="D164" s="343"/>
      <c r="E164" s="371" t="s">
        <v>28</v>
      </c>
      <c r="F164" s="358">
        <f t="shared" si="16"/>
        <v>0</v>
      </c>
      <c r="G164" s="358">
        <f t="shared" si="16"/>
        <v>0</v>
      </c>
      <c r="H164" s="358">
        <f t="shared" si="16"/>
        <v>0</v>
      </c>
    </row>
    <row r="165" spans="1:8">
      <c r="A165" s="342"/>
      <c r="B165" s="340"/>
      <c r="C165" s="339"/>
      <c r="D165" s="338"/>
      <c r="E165" s="342"/>
      <c r="F165"/>
      <c r="G165"/>
      <c r="H165"/>
    </row>
    <row r="166" spans="1:8">
      <c r="A166" s="454">
        <v>8</v>
      </c>
      <c r="B166" s="455"/>
      <c r="C166" s="456"/>
      <c r="D166" s="457"/>
      <c r="E166" s="414">
        <v>7</v>
      </c>
      <c r="F166" s="398" t="s">
        <v>1790</v>
      </c>
      <c r="G166" s="415"/>
      <c r="H166" s="416"/>
    </row>
    <row r="167" spans="1:8" ht="196">
      <c r="A167" s="454">
        <v>8.1</v>
      </c>
      <c r="B167" s="455" t="s">
        <v>1791</v>
      </c>
      <c r="C167" s="456"/>
      <c r="D167" s="457"/>
      <c r="E167" s="374">
        <v>7.1</v>
      </c>
      <c r="F167" s="380" t="s">
        <v>1792</v>
      </c>
      <c r="G167" s="381"/>
      <c r="H167" s="382"/>
    </row>
    <row r="168" spans="1:8" ht="28">
      <c r="A168" s="454"/>
      <c r="B168" s="455" t="s">
        <v>1793</v>
      </c>
      <c r="C168" s="456"/>
      <c r="D168" s="457"/>
      <c r="E168" s="374"/>
      <c r="F168" s="380" t="s">
        <v>1794</v>
      </c>
      <c r="G168" s="381"/>
      <c r="H168" s="382"/>
    </row>
    <row r="169" spans="1:8">
      <c r="A169" s="454"/>
      <c r="B169" s="455" t="s">
        <v>1795</v>
      </c>
      <c r="C169" s="456"/>
      <c r="D169" s="457"/>
      <c r="E169" s="374"/>
      <c r="F169" s="380" t="s">
        <v>1796</v>
      </c>
      <c r="G169" s="381"/>
      <c r="H169" s="382"/>
    </row>
    <row r="170" spans="1:8" ht="42">
      <c r="A170" s="450" t="s">
        <v>20</v>
      </c>
      <c r="B170" s="345" t="s">
        <v>1797</v>
      </c>
      <c r="C170" s="344" t="s">
        <v>918</v>
      </c>
      <c r="D170" s="343"/>
      <c r="E170" s="371" t="s">
        <v>20</v>
      </c>
      <c r="F170" s="358" t="str">
        <f t="shared" ref="F170:H174" si="17">B170</f>
        <v xml:space="preserve">Most of this information is clearly stated within 'The Rules'.  Information on costs is provided in a separate document 'Tilhill Certification Scheme Price Guide' -  2024 version seen.  Both these documents are provided to members.  In the Rules under External Audits it states "The CB, FSC and PEFC have the right to access Members’ woodlands and documentation for the purpose of evaluation and monitoring. </v>
      </c>
      <c r="G170" s="358" t="str">
        <f t="shared" si="17"/>
        <v>Y</v>
      </c>
      <c r="H170" s="358">
        <f t="shared" si="17"/>
        <v>0</v>
      </c>
    </row>
    <row r="171" spans="1:8">
      <c r="A171" s="450" t="s">
        <v>25</v>
      </c>
      <c r="B171" s="345"/>
      <c r="C171" s="344"/>
      <c r="D171" s="343"/>
      <c r="E171" s="371" t="s">
        <v>25</v>
      </c>
      <c r="F171" s="358">
        <f t="shared" si="17"/>
        <v>0</v>
      </c>
      <c r="G171" s="358">
        <f t="shared" si="17"/>
        <v>0</v>
      </c>
      <c r="H171" s="358">
        <f t="shared" si="17"/>
        <v>0</v>
      </c>
    </row>
    <row r="172" spans="1:8">
      <c r="A172" s="450" t="s">
        <v>26</v>
      </c>
      <c r="B172" s="345"/>
      <c r="C172" s="344"/>
      <c r="D172" s="343"/>
      <c r="E172" s="371" t="s">
        <v>26</v>
      </c>
      <c r="F172" s="358">
        <f t="shared" si="17"/>
        <v>0</v>
      </c>
      <c r="G172" s="358">
        <f t="shared" si="17"/>
        <v>0</v>
      </c>
      <c r="H172" s="358">
        <f t="shared" si="17"/>
        <v>0</v>
      </c>
    </row>
    <row r="173" spans="1:8">
      <c r="A173" s="450" t="s">
        <v>27</v>
      </c>
      <c r="B173" s="345"/>
      <c r="C173" s="344"/>
      <c r="D173" s="343"/>
      <c r="E173" s="371" t="s">
        <v>27</v>
      </c>
      <c r="F173" s="358">
        <f t="shared" si="17"/>
        <v>0</v>
      </c>
      <c r="G173" s="358">
        <f t="shared" si="17"/>
        <v>0</v>
      </c>
      <c r="H173" s="358">
        <f t="shared" si="17"/>
        <v>0</v>
      </c>
    </row>
    <row r="174" spans="1:8">
      <c r="A174" s="450" t="s">
        <v>28</v>
      </c>
      <c r="B174" s="345"/>
      <c r="C174" s="344"/>
      <c r="D174" s="343"/>
      <c r="E174" s="371" t="s">
        <v>28</v>
      </c>
      <c r="F174" s="358">
        <f t="shared" si="17"/>
        <v>0</v>
      </c>
      <c r="G174" s="358">
        <f t="shared" si="17"/>
        <v>0</v>
      </c>
      <c r="H174" s="358">
        <f t="shared" si="17"/>
        <v>0</v>
      </c>
    </row>
    <row r="175" spans="1:8">
      <c r="A175" s="342"/>
      <c r="B175" s="340"/>
      <c r="C175" s="339"/>
      <c r="D175" s="338"/>
      <c r="E175" s="342"/>
      <c r="F175"/>
      <c r="G175"/>
      <c r="H175"/>
    </row>
    <row r="176" spans="1:8" ht="15.5">
      <c r="A176" s="470">
        <v>9</v>
      </c>
      <c r="B176" s="459" t="s">
        <v>1798</v>
      </c>
      <c r="C176" s="477"/>
      <c r="D176" s="478"/>
      <c r="E176" s="411">
        <v>8</v>
      </c>
      <c r="F176" s="394" t="s">
        <v>1798</v>
      </c>
      <c r="G176" s="417"/>
      <c r="H176" s="418"/>
    </row>
    <row r="177" spans="1:8" ht="182">
      <c r="A177" s="445">
        <v>9.1</v>
      </c>
      <c r="B177" s="455" t="s">
        <v>1799</v>
      </c>
      <c r="C177" s="456"/>
      <c r="D177" s="457"/>
      <c r="E177" s="366">
        <v>8.1</v>
      </c>
      <c r="F177" s="380" t="s">
        <v>1800</v>
      </c>
      <c r="G177" s="381"/>
      <c r="H177" s="382"/>
    </row>
    <row r="178" spans="1:8" ht="42">
      <c r="A178" s="445"/>
      <c r="B178" s="460" t="s">
        <v>1801</v>
      </c>
      <c r="C178" s="456"/>
      <c r="D178" s="457"/>
      <c r="E178" s="366"/>
      <c r="F178" s="383" t="s">
        <v>1802</v>
      </c>
      <c r="G178" s="381"/>
      <c r="H178" s="382"/>
    </row>
    <row r="179" spans="1:8">
      <c r="A179" s="450" t="s">
        <v>20</v>
      </c>
      <c r="B179" s="345" t="s">
        <v>1803</v>
      </c>
      <c r="C179" s="344" t="s">
        <v>918</v>
      </c>
      <c r="D179" s="346"/>
      <c r="E179" s="371" t="s">
        <v>20</v>
      </c>
      <c r="F179" s="358" t="str">
        <f t="shared" ref="F179:H183" si="18">B179</f>
        <v>On joining Group &amp; RM members provided with Tilhill The Rules which includes all the above.</v>
      </c>
      <c r="G179" s="358" t="str">
        <f t="shared" si="18"/>
        <v>Y</v>
      </c>
      <c r="H179" s="358">
        <f t="shared" si="18"/>
        <v>0</v>
      </c>
    </row>
    <row r="180" spans="1:8">
      <c r="A180" s="450" t="s">
        <v>25</v>
      </c>
      <c r="B180" s="345"/>
      <c r="C180" s="344"/>
      <c r="D180" s="343"/>
      <c r="E180" s="371" t="s">
        <v>25</v>
      </c>
      <c r="F180" s="358">
        <f t="shared" si="18"/>
        <v>0</v>
      </c>
      <c r="G180" s="358">
        <f t="shared" si="18"/>
        <v>0</v>
      </c>
      <c r="H180" s="358">
        <f t="shared" si="18"/>
        <v>0</v>
      </c>
    </row>
    <row r="181" spans="1:8">
      <c r="A181" s="450" t="s">
        <v>26</v>
      </c>
      <c r="B181" s="345"/>
      <c r="C181" s="344"/>
      <c r="D181" s="343"/>
      <c r="E181" s="371" t="s">
        <v>26</v>
      </c>
      <c r="F181" s="358">
        <f t="shared" si="18"/>
        <v>0</v>
      </c>
      <c r="G181" s="358">
        <f t="shared" si="18"/>
        <v>0</v>
      </c>
      <c r="H181" s="358">
        <f t="shared" si="18"/>
        <v>0</v>
      </c>
    </row>
    <row r="182" spans="1:8">
      <c r="A182" s="450" t="s">
        <v>27</v>
      </c>
      <c r="B182" s="345"/>
      <c r="C182" s="344"/>
      <c r="D182" s="343"/>
      <c r="E182" s="371" t="s">
        <v>27</v>
      </c>
      <c r="F182" s="358">
        <f t="shared" si="18"/>
        <v>0</v>
      </c>
      <c r="G182" s="358">
        <f t="shared" si="18"/>
        <v>0</v>
      </c>
      <c r="H182" s="358">
        <f t="shared" si="18"/>
        <v>0</v>
      </c>
    </row>
    <row r="183" spans="1:8">
      <c r="A183" s="450" t="s">
        <v>28</v>
      </c>
      <c r="B183" s="345"/>
      <c r="C183" s="344"/>
      <c r="D183" s="343"/>
      <c r="E183" s="371" t="s">
        <v>28</v>
      </c>
      <c r="F183" s="358">
        <f t="shared" si="18"/>
        <v>0</v>
      </c>
      <c r="G183" s="358">
        <f t="shared" si="18"/>
        <v>0</v>
      </c>
      <c r="H183" s="358">
        <f t="shared" si="18"/>
        <v>0</v>
      </c>
    </row>
    <row r="184" spans="1:8">
      <c r="A184" s="342"/>
      <c r="B184" s="340"/>
      <c r="C184" s="339"/>
      <c r="D184" s="338"/>
      <c r="E184" s="342"/>
      <c r="F184"/>
      <c r="G184"/>
      <c r="H184"/>
    </row>
    <row r="185" spans="1:8">
      <c r="A185" s="479">
        <v>10</v>
      </c>
      <c r="B185" s="480" t="s">
        <v>1804</v>
      </c>
      <c r="C185" s="481"/>
      <c r="D185" s="482"/>
      <c r="E185" s="419">
        <v>9</v>
      </c>
      <c r="F185" s="420" t="s">
        <v>1804</v>
      </c>
      <c r="G185" s="421"/>
      <c r="H185" s="422"/>
    </row>
    <row r="186" spans="1:8" ht="28">
      <c r="A186" s="483"/>
      <c r="B186" s="431" t="s">
        <v>1805</v>
      </c>
      <c r="C186" s="432"/>
      <c r="D186" s="484"/>
      <c r="E186" s="375">
        <v>9.1</v>
      </c>
      <c r="F186" s="360" t="s">
        <v>1806</v>
      </c>
      <c r="G186" s="361"/>
      <c r="H186" s="388"/>
    </row>
    <row r="187" spans="1:8" ht="112">
      <c r="A187" s="483"/>
      <c r="B187" s="431" t="s">
        <v>1807</v>
      </c>
      <c r="C187" s="432"/>
      <c r="D187" s="484"/>
      <c r="E187" s="375"/>
      <c r="F187" s="360" t="s">
        <v>1807</v>
      </c>
      <c r="G187" s="361"/>
      <c r="H187" s="388"/>
    </row>
    <row r="188" spans="1:8">
      <c r="A188" s="483"/>
      <c r="B188" s="485" t="s">
        <v>1808</v>
      </c>
      <c r="C188" s="432"/>
      <c r="D188" s="484"/>
      <c r="E188" s="375"/>
      <c r="F188" s="389" t="s">
        <v>1808</v>
      </c>
      <c r="G188" s="361"/>
      <c r="H188" s="388"/>
    </row>
    <row r="189" spans="1:8" ht="140">
      <c r="A189" s="483"/>
      <c r="B189" s="431" t="s">
        <v>1809</v>
      </c>
      <c r="C189" s="432"/>
      <c r="D189" s="484"/>
      <c r="E189" s="375"/>
      <c r="F189" s="360" t="s">
        <v>1810</v>
      </c>
      <c r="G189" s="361"/>
      <c r="H189" s="388"/>
    </row>
    <row r="190" spans="1:8" ht="28">
      <c r="A190" s="486"/>
      <c r="B190" s="487" t="s">
        <v>1811</v>
      </c>
      <c r="C190" s="488"/>
      <c r="D190" s="489"/>
      <c r="E190" s="376"/>
      <c r="F190" s="390" t="s">
        <v>1812</v>
      </c>
      <c r="G190" s="391"/>
      <c r="H190" s="392"/>
    </row>
    <row r="191" spans="1:8" ht="84">
      <c r="A191" s="449" t="s">
        <v>20</v>
      </c>
      <c r="B191" s="818" t="s">
        <v>1813</v>
      </c>
      <c r="C191" s="344" t="s">
        <v>918</v>
      </c>
      <c r="D191" s="356"/>
      <c r="E191" s="370" t="s">
        <v>20</v>
      </c>
      <c r="F191" s="358" t="str">
        <f t="shared" ref="F191:H195" si="19">B191</f>
        <v xml:space="preserve">Details relating to a above are held within the 'Master Register' page on Sharepoint for each site include unique code, forest name, area, manager, forest type, grid reference, longitude / latitude; also date of entry into scheme and exit date if relevant - site list with this information can be seen on Tab 7 Site list.  In addition to this, site by site records are held, which include information regarding b-f above.  Annual management summaries are collated centrally for each site, summarising harvesting volumes, pesticide use, cull records and monitoring. Records of internal audits seen for all sites visited. Areas checked for all sites visited ( including Inwood) and also checked for Glenavon and confirmed to  correspond with other area records held.   Records held for at least five years. </v>
      </c>
      <c r="G191" s="358" t="str">
        <f t="shared" si="19"/>
        <v>Y</v>
      </c>
      <c r="H191" s="358">
        <f t="shared" si="19"/>
        <v>0</v>
      </c>
    </row>
    <row r="192" spans="1:8">
      <c r="A192" s="450" t="s">
        <v>25</v>
      </c>
      <c r="B192" s="345"/>
      <c r="C192" s="344"/>
      <c r="D192" s="343"/>
      <c r="E192" s="371" t="s">
        <v>25</v>
      </c>
      <c r="F192" s="358">
        <f t="shared" si="19"/>
        <v>0</v>
      </c>
      <c r="G192" s="358">
        <f t="shared" si="19"/>
        <v>0</v>
      </c>
      <c r="H192" s="358">
        <f t="shared" si="19"/>
        <v>0</v>
      </c>
    </row>
    <row r="193" spans="1:8">
      <c r="A193" s="450" t="s">
        <v>26</v>
      </c>
      <c r="B193" s="345"/>
      <c r="C193" s="344"/>
      <c r="D193" s="343"/>
      <c r="E193" s="371" t="s">
        <v>26</v>
      </c>
      <c r="F193" s="358">
        <f t="shared" si="19"/>
        <v>0</v>
      </c>
      <c r="G193" s="358">
        <f t="shared" si="19"/>
        <v>0</v>
      </c>
      <c r="H193" s="358">
        <f t="shared" si="19"/>
        <v>0</v>
      </c>
    </row>
    <row r="194" spans="1:8">
      <c r="A194" s="450" t="s">
        <v>27</v>
      </c>
      <c r="B194" s="345"/>
      <c r="C194" s="344"/>
      <c r="D194" s="343"/>
      <c r="E194" s="371" t="s">
        <v>27</v>
      </c>
      <c r="F194" s="358">
        <f t="shared" si="19"/>
        <v>0</v>
      </c>
      <c r="G194" s="358">
        <f t="shared" si="19"/>
        <v>0</v>
      </c>
      <c r="H194" s="358">
        <f t="shared" si="19"/>
        <v>0</v>
      </c>
    </row>
    <row r="195" spans="1:8">
      <c r="A195" s="450" t="s">
        <v>28</v>
      </c>
      <c r="B195" s="345"/>
      <c r="C195" s="344"/>
      <c r="D195" s="343"/>
      <c r="E195" s="371" t="s">
        <v>28</v>
      </c>
      <c r="F195" s="358">
        <f t="shared" si="19"/>
        <v>0</v>
      </c>
      <c r="G195" s="358">
        <f t="shared" si="19"/>
        <v>0</v>
      </c>
      <c r="H195" s="358">
        <f t="shared" si="19"/>
        <v>0</v>
      </c>
    </row>
    <row r="196" spans="1:8">
      <c r="A196" s="342"/>
      <c r="B196" s="340"/>
      <c r="C196" s="339"/>
      <c r="D196" s="338"/>
      <c r="E196" s="342"/>
      <c r="F196"/>
      <c r="G196"/>
      <c r="H196"/>
    </row>
    <row r="197" spans="1:8">
      <c r="A197" s="454">
        <v>10.199999999999999</v>
      </c>
      <c r="B197" s="455" t="s">
        <v>1814</v>
      </c>
      <c r="C197" s="456"/>
      <c r="D197" s="457"/>
      <c r="E197" s="374">
        <v>9.1999999999999993</v>
      </c>
      <c r="F197" s="380" t="s">
        <v>1814</v>
      </c>
      <c r="G197" s="381"/>
      <c r="H197" s="382"/>
    </row>
    <row r="198" spans="1:8">
      <c r="A198" s="450" t="s">
        <v>20</v>
      </c>
      <c r="B198" s="345" t="s">
        <v>1815</v>
      </c>
      <c r="C198" s="344" t="s">
        <v>918</v>
      </c>
      <c r="D198" s="343"/>
      <c r="E198" s="371" t="s">
        <v>20</v>
      </c>
      <c r="F198" s="358" t="str">
        <f t="shared" ref="F198:H202" si="20">B198</f>
        <v>Stated in section responsibility of members in Tilhill The Rules.</v>
      </c>
      <c r="G198" s="358" t="str">
        <f t="shared" si="20"/>
        <v>Y</v>
      </c>
      <c r="H198" s="358">
        <f t="shared" si="20"/>
        <v>0</v>
      </c>
    </row>
    <row r="199" spans="1:8">
      <c r="A199" s="450" t="s">
        <v>25</v>
      </c>
      <c r="B199" s="345"/>
      <c r="C199" s="344"/>
      <c r="D199" s="343"/>
      <c r="E199" s="371" t="s">
        <v>25</v>
      </c>
      <c r="F199" s="358">
        <f t="shared" si="20"/>
        <v>0</v>
      </c>
      <c r="G199" s="358">
        <f t="shared" si="20"/>
        <v>0</v>
      </c>
      <c r="H199" s="358">
        <f t="shared" si="20"/>
        <v>0</v>
      </c>
    </row>
    <row r="200" spans="1:8">
      <c r="A200" s="450" t="s">
        <v>26</v>
      </c>
      <c r="B200" s="345"/>
      <c r="C200" s="344"/>
      <c r="D200" s="343"/>
      <c r="E200" s="371" t="s">
        <v>26</v>
      </c>
      <c r="F200" s="358">
        <f t="shared" si="20"/>
        <v>0</v>
      </c>
      <c r="G200" s="358">
        <f t="shared" si="20"/>
        <v>0</v>
      </c>
      <c r="H200" s="358">
        <f t="shared" si="20"/>
        <v>0</v>
      </c>
    </row>
    <row r="201" spans="1:8">
      <c r="A201" s="450" t="s">
        <v>27</v>
      </c>
      <c r="B201" s="345"/>
      <c r="C201" s="344"/>
      <c r="D201" s="343"/>
      <c r="E201" s="371" t="s">
        <v>27</v>
      </c>
      <c r="F201" s="358">
        <f t="shared" si="20"/>
        <v>0</v>
      </c>
      <c r="G201" s="358">
        <f t="shared" si="20"/>
        <v>0</v>
      </c>
      <c r="H201" s="358">
        <f t="shared" si="20"/>
        <v>0</v>
      </c>
    </row>
    <row r="202" spans="1:8">
      <c r="A202" s="450" t="s">
        <v>28</v>
      </c>
      <c r="B202" s="345"/>
      <c r="C202" s="344"/>
      <c r="D202" s="343"/>
      <c r="E202" s="371" t="s">
        <v>28</v>
      </c>
      <c r="F202" s="358">
        <f t="shared" si="20"/>
        <v>0</v>
      </c>
      <c r="G202" s="358">
        <f t="shared" si="20"/>
        <v>0</v>
      </c>
      <c r="H202" s="358">
        <f t="shared" si="20"/>
        <v>0</v>
      </c>
    </row>
    <row r="203" spans="1:8">
      <c r="A203" s="342"/>
      <c r="B203" s="340"/>
      <c r="C203" s="339"/>
      <c r="D203" s="338"/>
      <c r="E203" s="503"/>
      <c r="F203" s="504"/>
      <c r="G203" s="505"/>
      <c r="H203" s="506"/>
    </row>
    <row r="204" spans="1:8" ht="28">
      <c r="A204" s="445">
        <v>10.3</v>
      </c>
      <c r="B204" s="446" t="s">
        <v>1816</v>
      </c>
      <c r="C204" s="451"/>
      <c r="D204" s="452"/>
      <c r="E204" s="503"/>
      <c r="F204" s="504"/>
      <c r="G204" s="505"/>
      <c r="H204" s="506"/>
    </row>
    <row r="205" spans="1:8" ht="42">
      <c r="A205" s="445"/>
      <c r="B205" s="460" t="s">
        <v>1817</v>
      </c>
      <c r="C205" s="456"/>
      <c r="D205" s="457"/>
      <c r="E205" s="507"/>
      <c r="F205" s="507"/>
      <c r="G205" s="507"/>
      <c r="H205" s="507"/>
    </row>
    <row r="206" spans="1:8">
      <c r="A206" s="450" t="s">
        <v>20</v>
      </c>
      <c r="B206" s="348" t="s">
        <v>1818</v>
      </c>
      <c r="C206" s="347" t="s">
        <v>918</v>
      </c>
      <c r="D206" s="346"/>
      <c r="E206" s="507"/>
      <c r="F206" s="507"/>
      <c r="G206" s="507"/>
      <c r="H206" s="507"/>
    </row>
    <row r="207" spans="1:8">
      <c r="A207" s="450" t="s">
        <v>25</v>
      </c>
      <c r="B207" s="345"/>
      <c r="C207" s="344"/>
      <c r="D207" s="343"/>
      <c r="E207" s="507"/>
      <c r="F207" s="507"/>
      <c r="G207" s="507"/>
      <c r="H207" s="507"/>
    </row>
    <row r="208" spans="1:8">
      <c r="A208" s="450" t="s">
        <v>26</v>
      </c>
      <c r="B208" s="345"/>
      <c r="C208" s="344"/>
      <c r="D208" s="343"/>
      <c r="E208" s="507"/>
      <c r="F208" s="507"/>
      <c r="G208" s="507"/>
      <c r="H208" s="507"/>
    </row>
    <row r="209" spans="1:12">
      <c r="A209" s="450" t="s">
        <v>27</v>
      </c>
      <c r="B209" s="345"/>
      <c r="C209" s="344"/>
      <c r="D209" s="343"/>
      <c r="E209" s="507"/>
      <c r="F209" s="507"/>
      <c r="G209" s="507"/>
      <c r="H209" s="507"/>
      <c r="I209"/>
      <c r="J209"/>
      <c r="K209"/>
      <c r="L209"/>
    </row>
    <row r="210" spans="1:12">
      <c r="A210" s="450" t="s">
        <v>28</v>
      </c>
      <c r="B210" s="345"/>
      <c r="C210" s="344"/>
      <c r="D210" s="343"/>
      <c r="E210" s="507"/>
      <c r="F210" s="507"/>
      <c r="G210" s="507"/>
      <c r="H210" s="507"/>
      <c r="I210"/>
      <c r="J210"/>
      <c r="K210"/>
      <c r="L210"/>
    </row>
    <row r="211" spans="1:12">
      <c r="A211" s="342"/>
      <c r="B211" s="340"/>
      <c r="C211" s="339"/>
      <c r="D211" s="338"/>
      <c r="E211" s="507"/>
      <c r="F211" s="507"/>
      <c r="G211" s="507"/>
      <c r="H211" s="507"/>
      <c r="I211"/>
      <c r="J211"/>
      <c r="K211"/>
      <c r="L211"/>
    </row>
    <row r="212" spans="1:12">
      <c r="A212" s="454">
        <v>11</v>
      </c>
      <c r="B212" s="455" t="s">
        <v>1819</v>
      </c>
      <c r="C212" s="456"/>
      <c r="D212" s="457"/>
      <c r="E212" s="414">
        <v>10</v>
      </c>
      <c r="F212" s="398" t="s">
        <v>1819</v>
      </c>
      <c r="G212" s="415"/>
      <c r="H212" s="416"/>
      <c r="I212"/>
      <c r="J212"/>
      <c r="K212"/>
      <c r="L212"/>
    </row>
    <row r="213" spans="1:12" ht="98">
      <c r="A213" s="454">
        <v>11.1</v>
      </c>
      <c r="B213" s="455" t="s">
        <v>1820</v>
      </c>
      <c r="C213" s="456"/>
      <c r="D213" s="457"/>
      <c r="E213" s="374">
        <v>10.1</v>
      </c>
      <c r="F213" s="380" t="s">
        <v>1821</v>
      </c>
      <c r="G213" s="381"/>
      <c r="H213" s="382"/>
      <c r="I213" s="353"/>
      <c r="J213" s="355"/>
      <c r="K213" s="355"/>
      <c r="L213" s="354"/>
    </row>
    <row r="214" spans="1:12" ht="196">
      <c r="A214" s="923" t="s">
        <v>20</v>
      </c>
      <c r="B214" s="924" t="s">
        <v>1822</v>
      </c>
      <c r="C214" s="925" t="s">
        <v>1392</v>
      </c>
      <c r="D214" s="926" t="s">
        <v>1823</v>
      </c>
      <c r="E214" s="923" t="s">
        <v>20</v>
      </c>
      <c r="F214" s="924" t="s">
        <v>1822</v>
      </c>
      <c r="G214" s="925" t="s">
        <v>1392</v>
      </c>
      <c r="H214" s="926" t="s">
        <v>1823</v>
      </c>
      <c r="I214"/>
      <c r="J214"/>
      <c r="K214"/>
      <c r="L214"/>
    </row>
    <row r="215" spans="1:12">
      <c r="A215" s="450" t="s">
        <v>25</v>
      </c>
      <c r="B215" s="345"/>
      <c r="C215" s="344"/>
      <c r="D215" s="343"/>
      <c r="E215" s="371" t="s">
        <v>25</v>
      </c>
      <c r="F215" s="358">
        <f t="shared" ref="F215:H218" si="21">B215</f>
        <v>0</v>
      </c>
      <c r="G215" s="358">
        <f t="shared" si="21"/>
        <v>0</v>
      </c>
      <c r="H215" s="358">
        <f t="shared" si="21"/>
        <v>0</v>
      </c>
      <c r="I215"/>
      <c r="J215" s="350"/>
      <c r="K215" s="351"/>
      <c r="L215" s="351"/>
    </row>
    <row r="216" spans="1:12">
      <c r="A216" s="450" t="s">
        <v>26</v>
      </c>
      <c r="B216" s="345"/>
      <c r="C216" s="344"/>
      <c r="D216" s="343"/>
      <c r="E216" s="371" t="s">
        <v>26</v>
      </c>
      <c r="F216" s="358">
        <f t="shared" si="21"/>
        <v>0</v>
      </c>
      <c r="G216" s="358">
        <f t="shared" si="21"/>
        <v>0</v>
      </c>
      <c r="H216" s="358">
        <f t="shared" si="21"/>
        <v>0</v>
      </c>
      <c r="I216"/>
      <c r="J216" s="352"/>
      <c r="K216" s="352"/>
      <c r="L216" s="351"/>
    </row>
    <row r="217" spans="1:12">
      <c r="A217" s="450" t="s">
        <v>27</v>
      </c>
      <c r="B217" s="345"/>
      <c r="C217" s="344"/>
      <c r="D217" s="343"/>
      <c r="E217" s="371" t="s">
        <v>27</v>
      </c>
      <c r="F217" s="358">
        <f t="shared" si="21"/>
        <v>0</v>
      </c>
      <c r="G217" s="358">
        <f t="shared" si="21"/>
        <v>0</v>
      </c>
      <c r="H217" s="358">
        <f t="shared" si="21"/>
        <v>0</v>
      </c>
      <c r="I217"/>
      <c r="J217" s="350"/>
      <c r="K217" s="351"/>
      <c r="L217" s="351"/>
    </row>
    <row r="218" spans="1:12">
      <c r="A218" s="450" t="s">
        <v>28</v>
      </c>
      <c r="B218" s="345"/>
      <c r="C218" s="344"/>
      <c r="D218" s="343"/>
      <c r="E218" s="371" t="s">
        <v>28</v>
      </c>
      <c r="F218" s="358">
        <f t="shared" si="21"/>
        <v>0</v>
      </c>
      <c r="G218" s="358">
        <f t="shared" si="21"/>
        <v>0</v>
      </c>
      <c r="H218" s="358">
        <f t="shared" si="21"/>
        <v>0</v>
      </c>
      <c r="I218"/>
      <c r="J218" s="350"/>
      <c r="K218" s="351"/>
      <c r="L218" s="351"/>
    </row>
    <row r="219" spans="1:12">
      <c r="A219" s="342"/>
      <c r="B219" s="340"/>
      <c r="C219" s="339"/>
      <c r="D219" s="338"/>
      <c r="E219" s="342"/>
      <c r="F219" s="345">
        <f>B219</f>
        <v>0</v>
      </c>
      <c r="G219"/>
      <c r="H219"/>
      <c r="I219"/>
      <c r="J219" s="350"/>
      <c r="K219" s="350"/>
      <c r="L219" s="349"/>
    </row>
    <row r="220" spans="1:12" ht="28">
      <c r="A220" s="445">
        <v>11.2</v>
      </c>
      <c r="B220" s="446" t="s">
        <v>1824</v>
      </c>
      <c r="C220" s="451"/>
      <c r="D220" s="452"/>
      <c r="E220" s="366">
        <v>10.199999999999999</v>
      </c>
      <c r="F220" s="367" t="s">
        <v>1825</v>
      </c>
      <c r="G220" s="372"/>
      <c r="H220" s="373"/>
      <c r="I220"/>
      <c r="J220"/>
      <c r="K220"/>
      <c r="L220"/>
    </row>
    <row r="221" spans="1:12" ht="42">
      <c r="A221" s="445"/>
      <c r="B221" s="460" t="s">
        <v>1826</v>
      </c>
      <c r="C221" s="456"/>
      <c r="D221" s="457"/>
      <c r="E221" s="366"/>
      <c r="F221" s="383" t="s">
        <v>1827</v>
      </c>
      <c r="G221" s="381"/>
      <c r="H221" s="382"/>
      <c r="I221"/>
      <c r="J221"/>
      <c r="K221"/>
      <c r="L221"/>
    </row>
    <row r="222" spans="1:12" ht="42">
      <c r="A222" s="450" t="s">
        <v>20</v>
      </c>
      <c r="B222" s="345" t="s">
        <v>1828</v>
      </c>
      <c r="C222" s="344" t="s">
        <v>918</v>
      </c>
      <c r="D222" s="346"/>
      <c r="E222" s="371" t="s">
        <v>20</v>
      </c>
      <c r="F222" s="358" t="str">
        <f t="shared" ref="F222:H226" si="22">B222</f>
        <v>Standard templates are in place for Acceptance audit, Reassessment audit and Surveillance audit, each focussing on a different combination of UKWAS sections. In the header on each page of the internal audit document there is a statement " This checklist should be used alongside the UKWAS as some clauses are abbreviated and summarised for brevity."</v>
      </c>
      <c r="G222" s="358" t="str">
        <f t="shared" si="22"/>
        <v>Y</v>
      </c>
      <c r="H222" s="358">
        <f t="shared" si="22"/>
        <v>0</v>
      </c>
      <c r="I222"/>
      <c r="J222"/>
      <c r="K222"/>
      <c r="L222"/>
    </row>
    <row r="223" spans="1:12">
      <c r="A223" s="450" t="s">
        <v>25</v>
      </c>
      <c r="B223" s="345"/>
      <c r="C223" s="344"/>
      <c r="D223" s="343"/>
      <c r="E223" s="371" t="s">
        <v>25</v>
      </c>
      <c r="F223" s="358">
        <f t="shared" si="22"/>
        <v>0</v>
      </c>
      <c r="G223" s="358">
        <f t="shared" si="22"/>
        <v>0</v>
      </c>
      <c r="H223" s="358">
        <f t="shared" si="22"/>
        <v>0</v>
      </c>
      <c r="I223"/>
      <c r="J223"/>
      <c r="K223"/>
      <c r="L223"/>
    </row>
    <row r="224" spans="1:12">
      <c r="A224" s="450" t="s">
        <v>26</v>
      </c>
      <c r="B224" s="345"/>
      <c r="C224" s="344"/>
      <c r="D224" s="343"/>
      <c r="E224" s="371" t="s">
        <v>26</v>
      </c>
      <c r="F224" s="358">
        <f t="shared" si="22"/>
        <v>0</v>
      </c>
      <c r="G224" s="358">
        <f t="shared" si="22"/>
        <v>0</v>
      </c>
      <c r="H224" s="358">
        <f t="shared" si="22"/>
        <v>0</v>
      </c>
      <c r="I224"/>
      <c r="J224"/>
      <c r="K224"/>
      <c r="L224"/>
    </row>
    <row r="225" spans="1:8">
      <c r="A225" s="450" t="s">
        <v>27</v>
      </c>
      <c r="B225" s="345"/>
      <c r="C225" s="344"/>
      <c r="D225" s="343"/>
      <c r="E225" s="371" t="s">
        <v>27</v>
      </c>
      <c r="F225" s="358">
        <f t="shared" si="22"/>
        <v>0</v>
      </c>
      <c r="G225" s="358">
        <f t="shared" si="22"/>
        <v>0</v>
      </c>
      <c r="H225" s="358">
        <f t="shared" si="22"/>
        <v>0</v>
      </c>
    </row>
    <row r="226" spans="1:8">
      <c r="A226" s="450" t="s">
        <v>28</v>
      </c>
      <c r="B226" s="345"/>
      <c r="C226" s="344"/>
      <c r="D226" s="343"/>
      <c r="E226" s="371" t="s">
        <v>28</v>
      </c>
      <c r="F226" s="358">
        <f t="shared" si="22"/>
        <v>0</v>
      </c>
      <c r="G226" s="358">
        <f t="shared" si="22"/>
        <v>0</v>
      </c>
      <c r="H226" s="358">
        <f t="shared" si="22"/>
        <v>0</v>
      </c>
    </row>
    <row r="227" spans="1:8">
      <c r="A227" s="342"/>
      <c r="B227" s="340"/>
      <c r="C227" s="339"/>
      <c r="D227" s="338"/>
      <c r="E227" s="342"/>
      <c r="F227"/>
      <c r="G227"/>
      <c r="H227"/>
    </row>
    <row r="228" spans="1:8" ht="28">
      <c r="A228" s="454">
        <v>11.3</v>
      </c>
      <c r="B228" s="455" t="s">
        <v>1829</v>
      </c>
      <c r="C228" s="456"/>
      <c r="D228" s="457"/>
      <c r="E228" s="374">
        <v>10.3</v>
      </c>
      <c r="F228" s="380" t="s">
        <v>1829</v>
      </c>
      <c r="G228" s="381"/>
      <c r="H228" s="382"/>
    </row>
    <row r="229" spans="1:8">
      <c r="A229" s="450" t="s">
        <v>20</v>
      </c>
      <c r="B229" s="345" t="s">
        <v>1830</v>
      </c>
      <c r="C229" s="344" t="s">
        <v>918</v>
      </c>
      <c r="D229" s="343"/>
      <c r="E229" s="371" t="s">
        <v>20</v>
      </c>
      <c r="F229" s="358" t="str">
        <f t="shared" ref="F229:H233" si="23">B229</f>
        <v>All members are considered to be active management units</v>
      </c>
      <c r="G229" s="358" t="str">
        <f t="shared" si="23"/>
        <v>Y</v>
      </c>
      <c r="H229" s="358">
        <f t="shared" si="23"/>
        <v>0</v>
      </c>
    </row>
    <row r="230" spans="1:8">
      <c r="A230" s="450" t="s">
        <v>25</v>
      </c>
      <c r="B230" s="345"/>
      <c r="C230" s="344"/>
      <c r="D230" s="343"/>
      <c r="E230" s="371" t="s">
        <v>25</v>
      </c>
      <c r="F230" s="358">
        <f t="shared" si="23"/>
        <v>0</v>
      </c>
      <c r="G230" s="358">
        <f t="shared" si="23"/>
        <v>0</v>
      </c>
      <c r="H230" s="358">
        <f t="shared" si="23"/>
        <v>0</v>
      </c>
    </row>
    <row r="231" spans="1:8">
      <c r="A231" s="450" t="s">
        <v>26</v>
      </c>
      <c r="B231" s="345"/>
      <c r="C231" s="344"/>
      <c r="D231" s="343"/>
      <c r="E231" s="371" t="s">
        <v>26</v>
      </c>
      <c r="F231" s="358">
        <f t="shared" si="23"/>
        <v>0</v>
      </c>
      <c r="G231" s="358">
        <f t="shared" si="23"/>
        <v>0</v>
      </c>
      <c r="H231" s="358">
        <f t="shared" si="23"/>
        <v>0</v>
      </c>
    </row>
    <row r="232" spans="1:8">
      <c r="A232" s="450" t="s">
        <v>27</v>
      </c>
      <c r="B232" s="345"/>
      <c r="C232" s="344"/>
      <c r="D232" s="343"/>
      <c r="E232" s="371" t="s">
        <v>27</v>
      </c>
      <c r="F232" s="358">
        <f t="shared" si="23"/>
        <v>0</v>
      </c>
      <c r="G232" s="358">
        <f t="shared" si="23"/>
        <v>0</v>
      </c>
      <c r="H232" s="358">
        <f t="shared" si="23"/>
        <v>0</v>
      </c>
    </row>
    <row r="233" spans="1:8">
      <c r="A233" s="450" t="s">
        <v>28</v>
      </c>
      <c r="B233" s="345"/>
      <c r="C233" s="344"/>
      <c r="D233" s="343"/>
      <c r="E233" s="371" t="s">
        <v>28</v>
      </c>
      <c r="F233" s="358">
        <f t="shared" si="23"/>
        <v>0</v>
      </c>
      <c r="G233" s="358">
        <f t="shared" si="23"/>
        <v>0</v>
      </c>
      <c r="H233" s="358">
        <f t="shared" si="23"/>
        <v>0</v>
      </c>
    </row>
    <row r="234" spans="1:8">
      <c r="A234" s="342"/>
      <c r="B234" s="340"/>
      <c r="C234" s="339"/>
      <c r="D234" s="338"/>
      <c r="E234" s="342"/>
      <c r="F234"/>
      <c r="G234"/>
      <c r="H234"/>
    </row>
    <row r="235" spans="1:8" ht="224">
      <c r="A235" s="490" t="s">
        <v>1831</v>
      </c>
      <c r="B235" s="491" t="s">
        <v>1832</v>
      </c>
      <c r="C235" s="492"/>
      <c r="D235" s="493"/>
      <c r="E235" s="377">
        <v>10.4</v>
      </c>
      <c r="F235" s="427" t="s">
        <v>1833</v>
      </c>
      <c r="G235" s="427"/>
      <c r="H235" s="428"/>
    </row>
    <row r="236" spans="1:8" ht="336">
      <c r="A236" s="341"/>
      <c r="B236" s="511" t="s">
        <v>1834</v>
      </c>
      <c r="C236" s="511" t="s">
        <v>1835</v>
      </c>
      <c r="D236" s="511" t="s">
        <v>1836</v>
      </c>
      <c r="E236" s="426"/>
      <c r="F236" s="427" t="s">
        <v>1837</v>
      </c>
      <c r="G236" s="427"/>
      <c r="H236" s="427"/>
    </row>
    <row r="237" spans="1:8" ht="58">
      <c r="A237" s="341"/>
      <c r="B237" s="512" t="s">
        <v>1838</v>
      </c>
      <c r="C237" s="513" t="s">
        <v>1839</v>
      </c>
      <c r="D237" s="514" t="s">
        <v>1840</v>
      </c>
      <c r="E237" s="509"/>
      <c r="F237" s="510"/>
      <c r="G237" s="510"/>
      <c r="H237" s="510"/>
    </row>
    <row r="238" spans="1:8">
      <c r="A238" s="341"/>
      <c r="B238" s="350" t="s">
        <v>1841</v>
      </c>
      <c r="C238" s="351">
        <v>49</v>
      </c>
      <c r="D238" s="819">
        <f>ROUNDUP(SQRT(C238),0)</f>
        <v>7</v>
      </c>
      <c r="E238" s="515"/>
      <c r="F238" s="515"/>
      <c r="G238" s="515"/>
      <c r="H238" s="515"/>
    </row>
    <row r="239" spans="1:8" ht="42">
      <c r="A239" s="341"/>
      <c r="B239" s="352" t="s">
        <v>1842</v>
      </c>
      <c r="C239" s="352">
        <v>335</v>
      </c>
      <c r="D239" s="819">
        <f>ROUNDUP(0.6*SQRT(C239),0)</f>
        <v>11</v>
      </c>
      <c r="E239" s="515"/>
      <c r="F239" s="515"/>
      <c r="G239" s="515"/>
      <c r="H239" s="515"/>
    </row>
    <row r="240" spans="1:8">
      <c r="A240" s="341"/>
      <c r="B240" s="350" t="s">
        <v>1843</v>
      </c>
      <c r="C240" s="351">
        <v>0</v>
      </c>
      <c r="D240" s="819">
        <f>ROUNDUP(0.1*SQRT(C240),0)</f>
        <v>0</v>
      </c>
      <c r="E240" s="515"/>
      <c r="F240" s="515"/>
      <c r="G240" s="515"/>
      <c r="H240" s="515"/>
    </row>
    <row r="241" spans="1:8" ht="84">
      <c r="A241" s="341"/>
      <c r="B241" s="350" t="s">
        <v>1844</v>
      </c>
      <c r="C241" s="351">
        <v>322</v>
      </c>
      <c r="D241" s="352" t="s">
        <v>1845</v>
      </c>
      <c r="E241" s="515"/>
      <c r="F241" s="515"/>
      <c r="G241" s="515"/>
      <c r="H241" s="515"/>
    </row>
    <row r="242" spans="1:8" ht="42">
      <c r="A242" s="450" t="s">
        <v>20</v>
      </c>
      <c r="B242" s="348" t="s">
        <v>1846</v>
      </c>
      <c r="C242" s="347" t="s">
        <v>918</v>
      </c>
      <c r="D242" s="346"/>
      <c r="E242" s="371" t="s">
        <v>20</v>
      </c>
      <c r="F242" s="358" t="str">
        <f t="shared" ref="F242:H246" si="24">B242</f>
        <v>Specified in The Rules that Resource Manager Members will, in general, be visited for audit on the basis of a 20% sample of the RM Register that includes those Members required to undergo a recertification audit. Group Members will, in general, be visited annually, with scope for a reduced frequency where high levels of compliance are recorded or where management activity is low.' Internal audit records seen to confirm this intensity</v>
      </c>
      <c r="G242" s="358" t="str">
        <f t="shared" si="24"/>
        <v>Y</v>
      </c>
      <c r="H242" s="358">
        <f t="shared" si="24"/>
        <v>0</v>
      </c>
    </row>
    <row r="243" spans="1:8">
      <c r="A243" s="450" t="s">
        <v>25</v>
      </c>
      <c r="B243" s="345"/>
      <c r="C243" s="344"/>
      <c r="D243" s="343"/>
      <c r="E243" s="371" t="s">
        <v>25</v>
      </c>
      <c r="F243" s="358">
        <f t="shared" si="24"/>
        <v>0</v>
      </c>
      <c r="G243" s="358">
        <f t="shared" si="24"/>
        <v>0</v>
      </c>
      <c r="H243" s="358">
        <f t="shared" si="24"/>
        <v>0</v>
      </c>
    </row>
    <row r="244" spans="1:8">
      <c r="A244" s="450" t="s">
        <v>26</v>
      </c>
      <c r="B244" s="348"/>
      <c r="C244" s="347"/>
      <c r="D244" s="346"/>
      <c r="E244" s="371" t="s">
        <v>26</v>
      </c>
      <c r="F244" s="358">
        <f t="shared" si="24"/>
        <v>0</v>
      </c>
      <c r="G244" s="358">
        <f t="shared" si="24"/>
        <v>0</v>
      </c>
      <c r="H244" s="358">
        <f t="shared" si="24"/>
        <v>0</v>
      </c>
    </row>
    <row r="245" spans="1:8">
      <c r="A245" s="450" t="s">
        <v>27</v>
      </c>
      <c r="B245" s="348"/>
      <c r="C245" s="347"/>
      <c r="D245" s="346"/>
      <c r="E245" s="371" t="s">
        <v>27</v>
      </c>
      <c r="F245" s="358">
        <f t="shared" si="24"/>
        <v>0</v>
      </c>
      <c r="G245" s="358">
        <f t="shared" si="24"/>
        <v>0</v>
      </c>
      <c r="H245" s="358">
        <f t="shared" si="24"/>
        <v>0</v>
      </c>
    </row>
    <row r="246" spans="1:8">
      <c r="A246" s="450" t="s">
        <v>28</v>
      </c>
      <c r="B246" s="345"/>
      <c r="C246" s="344"/>
      <c r="D246" s="343"/>
      <c r="E246" s="371" t="s">
        <v>28</v>
      </c>
      <c r="F246" s="358">
        <f t="shared" si="24"/>
        <v>0</v>
      </c>
      <c r="G246" s="358">
        <f t="shared" si="24"/>
        <v>0</v>
      </c>
      <c r="H246" s="358">
        <f t="shared" si="24"/>
        <v>0</v>
      </c>
    </row>
    <row r="247" spans="1:8">
      <c r="A247" s="342"/>
      <c r="B247" s="340"/>
      <c r="C247" s="339"/>
      <c r="D247" s="338"/>
      <c r="E247" s="342"/>
      <c r="F247"/>
      <c r="G247"/>
      <c r="H247"/>
    </row>
    <row r="248" spans="1:8" ht="28">
      <c r="A248" s="454">
        <v>11.6</v>
      </c>
      <c r="B248" s="455" t="s">
        <v>1847</v>
      </c>
      <c r="C248" s="456"/>
      <c r="D248" s="457"/>
      <c r="E248" s="374">
        <v>10.5</v>
      </c>
      <c r="F248" s="380" t="s">
        <v>1847</v>
      </c>
      <c r="G248" s="381"/>
      <c r="H248" s="382"/>
    </row>
    <row r="249" spans="1:8">
      <c r="A249" s="450" t="s">
        <v>20</v>
      </c>
      <c r="B249" s="345" t="s">
        <v>1848</v>
      </c>
      <c r="C249" s="344" t="s">
        <v>918</v>
      </c>
      <c r="D249" s="343"/>
      <c r="E249" s="371" t="s">
        <v>20</v>
      </c>
      <c r="F249" s="358" t="str">
        <f t="shared" ref="F249:H253" si="25">B249</f>
        <v>No inactive management units</v>
      </c>
      <c r="G249" s="358" t="str">
        <f t="shared" si="25"/>
        <v>Y</v>
      </c>
      <c r="H249" s="358">
        <f t="shared" si="25"/>
        <v>0</v>
      </c>
    </row>
    <row r="250" spans="1:8">
      <c r="A250" s="450" t="s">
        <v>25</v>
      </c>
      <c r="B250" s="345"/>
      <c r="C250" s="344"/>
      <c r="D250" s="343"/>
      <c r="E250" s="371" t="s">
        <v>25</v>
      </c>
      <c r="F250" s="358">
        <f t="shared" si="25"/>
        <v>0</v>
      </c>
      <c r="G250" s="358">
        <f t="shared" si="25"/>
        <v>0</v>
      </c>
      <c r="H250" s="358">
        <f t="shared" si="25"/>
        <v>0</v>
      </c>
    </row>
    <row r="251" spans="1:8">
      <c r="A251" s="450" t="s">
        <v>26</v>
      </c>
      <c r="B251" s="345"/>
      <c r="C251" s="344"/>
      <c r="D251" s="343"/>
      <c r="E251" s="371" t="s">
        <v>26</v>
      </c>
      <c r="F251" s="358">
        <f t="shared" si="25"/>
        <v>0</v>
      </c>
      <c r="G251" s="358">
        <f t="shared" si="25"/>
        <v>0</v>
      </c>
      <c r="H251" s="358">
        <f t="shared" si="25"/>
        <v>0</v>
      </c>
    </row>
    <row r="252" spans="1:8">
      <c r="A252" s="450" t="s">
        <v>27</v>
      </c>
      <c r="B252" s="345"/>
      <c r="C252" s="344"/>
      <c r="D252" s="343"/>
      <c r="E252" s="371" t="s">
        <v>27</v>
      </c>
      <c r="F252" s="358">
        <f t="shared" si="25"/>
        <v>0</v>
      </c>
      <c r="G252" s="358">
        <f t="shared" si="25"/>
        <v>0</v>
      </c>
      <c r="H252" s="358">
        <f t="shared" si="25"/>
        <v>0</v>
      </c>
    </row>
    <row r="253" spans="1:8">
      <c r="A253" s="450" t="s">
        <v>28</v>
      </c>
      <c r="B253" s="345"/>
      <c r="C253" s="344"/>
      <c r="D253" s="343"/>
      <c r="E253" s="371" t="s">
        <v>28</v>
      </c>
      <c r="F253" s="358">
        <f t="shared" si="25"/>
        <v>0</v>
      </c>
      <c r="G253" s="358">
        <f t="shared" si="25"/>
        <v>0</v>
      </c>
      <c r="H253" s="358">
        <f t="shared" si="25"/>
        <v>0</v>
      </c>
    </row>
    <row r="254" spans="1:8">
      <c r="A254" s="342"/>
      <c r="B254" s="340"/>
      <c r="C254" s="339"/>
      <c r="D254" s="338"/>
      <c r="E254" s="342"/>
      <c r="F254"/>
      <c r="G254"/>
      <c r="H254"/>
    </row>
    <row r="255" spans="1:8" ht="28">
      <c r="A255" s="454">
        <v>11.7</v>
      </c>
      <c r="B255" s="455" t="s">
        <v>1849</v>
      </c>
      <c r="C255" s="456"/>
      <c r="D255" s="457"/>
      <c r="E255" s="374">
        <v>10.6</v>
      </c>
      <c r="F255" s="380" t="s">
        <v>1850</v>
      </c>
      <c r="G255" s="381"/>
      <c r="H255" s="382"/>
    </row>
    <row r="256" spans="1:8" ht="42">
      <c r="A256" s="450" t="s">
        <v>20</v>
      </c>
      <c r="B256" s="348" t="s">
        <v>1851</v>
      </c>
      <c r="C256" s="344" t="s">
        <v>918</v>
      </c>
      <c r="D256" s="343"/>
      <c r="E256" s="371" t="s">
        <v>20</v>
      </c>
      <c r="F256" s="358" t="str">
        <f t="shared" ref="F256:H260" si="26">B256</f>
        <v>The Rules state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v>
      </c>
      <c r="G256" s="358" t="str">
        <f t="shared" si="26"/>
        <v>Y</v>
      </c>
      <c r="H256" s="358">
        <f t="shared" si="26"/>
        <v>0</v>
      </c>
    </row>
    <row r="257" spans="1:8">
      <c r="A257" s="450" t="s">
        <v>25</v>
      </c>
      <c r="B257" s="345"/>
      <c r="C257" s="344"/>
      <c r="D257" s="343"/>
      <c r="E257" s="371" t="s">
        <v>25</v>
      </c>
      <c r="F257" s="358">
        <f t="shared" si="26"/>
        <v>0</v>
      </c>
      <c r="G257" s="358">
        <f t="shared" si="26"/>
        <v>0</v>
      </c>
      <c r="H257" s="358">
        <f t="shared" si="26"/>
        <v>0</v>
      </c>
    </row>
    <row r="258" spans="1:8">
      <c r="A258" s="450" t="s">
        <v>26</v>
      </c>
      <c r="B258" s="345"/>
      <c r="C258" s="344"/>
      <c r="D258" s="343"/>
      <c r="E258" s="371" t="s">
        <v>26</v>
      </c>
      <c r="F258" s="358">
        <f t="shared" si="26"/>
        <v>0</v>
      </c>
      <c r="G258" s="358">
        <f t="shared" si="26"/>
        <v>0</v>
      </c>
      <c r="H258" s="358">
        <f t="shared" si="26"/>
        <v>0</v>
      </c>
    </row>
    <row r="259" spans="1:8">
      <c r="A259" s="450" t="s">
        <v>27</v>
      </c>
      <c r="B259" s="345"/>
      <c r="C259" s="344"/>
      <c r="D259" s="343"/>
      <c r="E259" s="371" t="s">
        <v>27</v>
      </c>
      <c r="F259" s="358">
        <f t="shared" si="26"/>
        <v>0</v>
      </c>
      <c r="G259" s="358">
        <f t="shared" si="26"/>
        <v>0</v>
      </c>
      <c r="H259" s="358">
        <f t="shared" si="26"/>
        <v>0</v>
      </c>
    </row>
    <row r="260" spans="1:8">
      <c r="A260" s="450" t="s">
        <v>28</v>
      </c>
      <c r="B260" s="345"/>
      <c r="C260" s="344"/>
      <c r="D260" s="343"/>
      <c r="E260" s="371" t="s">
        <v>28</v>
      </c>
      <c r="F260" s="358">
        <f t="shared" si="26"/>
        <v>0</v>
      </c>
      <c r="G260" s="358">
        <f t="shared" si="26"/>
        <v>0</v>
      </c>
      <c r="H260" s="358">
        <f t="shared" si="26"/>
        <v>0</v>
      </c>
    </row>
    <row r="261" spans="1:8">
      <c r="A261" s="342"/>
      <c r="B261" s="340"/>
      <c r="C261" s="339"/>
      <c r="D261" s="338"/>
      <c r="E261" s="342"/>
      <c r="F261"/>
      <c r="G261"/>
      <c r="H261"/>
    </row>
    <row r="262" spans="1:8" ht="28">
      <c r="A262" s="454">
        <v>11.8</v>
      </c>
      <c r="B262" s="455" t="s">
        <v>1852</v>
      </c>
      <c r="C262" s="456"/>
      <c r="D262" s="457"/>
      <c r="E262" s="374">
        <v>10.8</v>
      </c>
      <c r="F262" s="380" t="s">
        <v>1852</v>
      </c>
      <c r="G262" s="381"/>
      <c r="H262" s="382"/>
    </row>
    <row r="263" spans="1:8">
      <c r="A263" s="450" t="s">
        <v>20</v>
      </c>
      <c r="B263" s="345" t="s">
        <v>1853</v>
      </c>
      <c r="C263" s="344" t="s">
        <v>918</v>
      </c>
      <c r="D263" s="343"/>
      <c r="E263" s="371" t="s">
        <v>20</v>
      </c>
      <c r="F263" s="358" t="str">
        <f t="shared" ref="F263:H267" si="27">B263</f>
        <v>As stated above, sampling intensity is already higher than minimum sample requirements</v>
      </c>
      <c r="G263" s="358" t="str">
        <f t="shared" si="27"/>
        <v>Y</v>
      </c>
      <c r="H263" s="358">
        <f t="shared" si="27"/>
        <v>0</v>
      </c>
    </row>
    <row r="264" spans="1:8">
      <c r="A264" s="450" t="s">
        <v>25</v>
      </c>
      <c r="B264" s="345"/>
      <c r="C264" s="344"/>
      <c r="D264" s="343"/>
      <c r="E264" s="371" t="s">
        <v>25</v>
      </c>
      <c r="F264" s="358">
        <f t="shared" si="27"/>
        <v>0</v>
      </c>
      <c r="G264" s="358">
        <f t="shared" si="27"/>
        <v>0</v>
      </c>
      <c r="H264" s="358">
        <f t="shared" si="27"/>
        <v>0</v>
      </c>
    </row>
    <row r="265" spans="1:8">
      <c r="A265" s="450" t="s">
        <v>26</v>
      </c>
      <c r="B265" s="345"/>
      <c r="C265" s="344"/>
      <c r="D265" s="343"/>
      <c r="E265" s="371" t="s">
        <v>26</v>
      </c>
      <c r="F265" s="358">
        <f t="shared" si="27"/>
        <v>0</v>
      </c>
      <c r="G265" s="358">
        <f t="shared" si="27"/>
        <v>0</v>
      </c>
      <c r="H265" s="358">
        <f t="shared" si="27"/>
        <v>0</v>
      </c>
    </row>
    <row r="266" spans="1:8">
      <c r="A266" s="450" t="s">
        <v>27</v>
      </c>
      <c r="B266" s="345"/>
      <c r="C266" s="344"/>
      <c r="D266" s="343"/>
      <c r="E266" s="371" t="s">
        <v>27</v>
      </c>
      <c r="F266" s="358">
        <f t="shared" si="27"/>
        <v>0</v>
      </c>
      <c r="G266" s="358">
        <f t="shared" si="27"/>
        <v>0</v>
      </c>
      <c r="H266" s="358">
        <f t="shared" si="27"/>
        <v>0</v>
      </c>
    </row>
    <row r="267" spans="1:8">
      <c r="A267" s="450" t="s">
        <v>28</v>
      </c>
      <c r="B267" s="345"/>
      <c r="C267" s="344"/>
      <c r="D267" s="343"/>
      <c r="E267" s="371" t="s">
        <v>28</v>
      </c>
      <c r="F267" s="358">
        <f t="shared" si="27"/>
        <v>0</v>
      </c>
      <c r="G267" s="358">
        <f t="shared" si="27"/>
        <v>0</v>
      </c>
      <c r="H267" s="358">
        <f t="shared" si="27"/>
        <v>0</v>
      </c>
    </row>
    <row r="268" spans="1:8">
      <c r="A268" s="342"/>
      <c r="B268" s="340"/>
      <c r="C268" s="339"/>
      <c r="D268" s="338"/>
      <c r="E268" s="342"/>
      <c r="F268"/>
      <c r="G268"/>
      <c r="H268"/>
    </row>
    <row r="269" spans="1:8" ht="28">
      <c r="A269" s="454">
        <v>11.9</v>
      </c>
      <c r="B269" s="455" t="s">
        <v>1854</v>
      </c>
      <c r="C269" s="456"/>
      <c r="D269" s="457"/>
      <c r="E269" s="374">
        <v>10.9</v>
      </c>
      <c r="F269" s="380" t="s">
        <v>1854</v>
      </c>
      <c r="G269" s="381"/>
      <c r="H269" s="382"/>
    </row>
    <row r="270" spans="1:8">
      <c r="A270" s="450" t="s">
        <v>20</v>
      </c>
      <c r="B270" s="345" t="s">
        <v>1855</v>
      </c>
      <c r="C270" s="344" t="s">
        <v>918</v>
      </c>
      <c r="D270" s="343"/>
      <c r="E270" s="371" t="s">
        <v>20</v>
      </c>
      <c r="F270" s="358" t="str">
        <f t="shared" ref="F270:H274" si="28">B270</f>
        <v>This is factored in to the sample, though in the case of Group members these are visited annually regardless of external monitoring</v>
      </c>
      <c r="G270" s="358" t="str">
        <f t="shared" si="28"/>
        <v>Y</v>
      </c>
      <c r="H270" s="358">
        <f t="shared" si="28"/>
        <v>0</v>
      </c>
    </row>
    <row r="271" spans="1:8">
      <c r="A271" s="450" t="s">
        <v>25</v>
      </c>
      <c r="B271" s="345"/>
      <c r="C271" s="344"/>
      <c r="D271" s="343"/>
      <c r="E271" s="371" t="s">
        <v>25</v>
      </c>
      <c r="F271" s="358">
        <f t="shared" si="28"/>
        <v>0</v>
      </c>
      <c r="G271" s="358">
        <f t="shared" si="28"/>
        <v>0</v>
      </c>
      <c r="H271" s="358">
        <f t="shared" si="28"/>
        <v>0</v>
      </c>
    </row>
    <row r="272" spans="1:8">
      <c r="A272" s="450" t="s">
        <v>26</v>
      </c>
      <c r="B272" s="345"/>
      <c r="C272" s="344"/>
      <c r="D272" s="343"/>
      <c r="E272" s="371" t="s">
        <v>26</v>
      </c>
      <c r="F272" s="358">
        <f t="shared" si="28"/>
        <v>0</v>
      </c>
      <c r="G272" s="358">
        <f t="shared" si="28"/>
        <v>0</v>
      </c>
      <c r="H272" s="358">
        <f t="shared" si="28"/>
        <v>0</v>
      </c>
    </row>
    <row r="273" spans="1:8">
      <c r="A273" s="450" t="s">
        <v>27</v>
      </c>
      <c r="B273" s="345"/>
      <c r="C273" s="344"/>
      <c r="D273" s="343"/>
      <c r="E273" s="371" t="s">
        <v>27</v>
      </c>
      <c r="F273" s="358">
        <f t="shared" si="28"/>
        <v>0</v>
      </c>
      <c r="G273" s="358">
        <f t="shared" si="28"/>
        <v>0</v>
      </c>
      <c r="H273" s="358">
        <f t="shared" si="28"/>
        <v>0</v>
      </c>
    </row>
    <row r="274" spans="1:8">
      <c r="A274" s="450" t="s">
        <v>28</v>
      </c>
      <c r="B274" s="345"/>
      <c r="C274" s="344"/>
      <c r="D274" s="343"/>
      <c r="E274" s="371" t="s">
        <v>28</v>
      </c>
      <c r="F274" s="358">
        <f t="shared" si="28"/>
        <v>0</v>
      </c>
      <c r="G274" s="358">
        <f t="shared" si="28"/>
        <v>0</v>
      </c>
      <c r="H274" s="358">
        <f t="shared" si="28"/>
        <v>0</v>
      </c>
    </row>
    <row r="275" spans="1:8">
      <c r="A275" s="342"/>
      <c r="B275" s="340"/>
      <c r="C275" s="339"/>
      <c r="D275" s="338"/>
      <c r="E275" s="342"/>
      <c r="F275"/>
      <c r="G275"/>
      <c r="H275"/>
    </row>
    <row r="276" spans="1:8" ht="28">
      <c r="A276" s="494" t="s">
        <v>1856</v>
      </c>
      <c r="B276" s="455" t="s">
        <v>504</v>
      </c>
      <c r="C276" s="456"/>
      <c r="D276" s="457"/>
      <c r="E276" s="378" t="s">
        <v>1857</v>
      </c>
      <c r="F276" s="380" t="s">
        <v>504</v>
      </c>
      <c r="G276" s="381"/>
      <c r="H276" s="382"/>
    </row>
    <row r="277" spans="1:8" ht="28">
      <c r="A277" s="454"/>
      <c r="B277" s="460" t="s">
        <v>1858</v>
      </c>
      <c r="C277" s="456"/>
      <c r="D277" s="457"/>
      <c r="E277" s="374"/>
      <c r="F277" s="383" t="s">
        <v>1858</v>
      </c>
      <c r="G277" s="381"/>
      <c r="H277" s="382"/>
    </row>
    <row r="278" spans="1:8" ht="28">
      <c r="A278" s="450" t="s">
        <v>20</v>
      </c>
      <c r="B278" s="345" t="s">
        <v>1859</v>
      </c>
      <c r="C278" s="344" t="s">
        <v>918</v>
      </c>
      <c r="D278" s="343"/>
      <c r="E278" s="371" t="s">
        <v>20</v>
      </c>
      <c r="F278" s="358" t="str">
        <f t="shared" ref="F278:H282" si="29">B278</f>
        <v>Checked previous audits - all CARs raised in 2021 and 2022 had been closed and no 2023 audit CARS open beyond the 12 month deadline other than where members have been suspended for failing to close by deadline.</v>
      </c>
      <c r="G278" s="358" t="str">
        <f t="shared" si="29"/>
        <v>Y</v>
      </c>
      <c r="H278" s="358">
        <f t="shared" si="29"/>
        <v>0</v>
      </c>
    </row>
    <row r="279" spans="1:8">
      <c r="A279" s="450" t="s">
        <v>25</v>
      </c>
      <c r="B279" s="345"/>
      <c r="C279" s="344"/>
      <c r="D279" s="343"/>
      <c r="E279" s="371" t="s">
        <v>25</v>
      </c>
      <c r="F279" s="358">
        <f t="shared" si="29"/>
        <v>0</v>
      </c>
      <c r="G279" s="358">
        <f t="shared" si="29"/>
        <v>0</v>
      </c>
      <c r="H279" s="358">
        <f t="shared" si="29"/>
        <v>0</v>
      </c>
    </row>
    <row r="280" spans="1:8">
      <c r="A280" s="450" t="s">
        <v>26</v>
      </c>
      <c r="B280" s="345"/>
      <c r="C280" s="344"/>
      <c r="D280" s="343"/>
      <c r="E280" s="371" t="s">
        <v>26</v>
      </c>
      <c r="F280" s="358">
        <f t="shared" si="29"/>
        <v>0</v>
      </c>
      <c r="G280" s="358">
        <f t="shared" si="29"/>
        <v>0</v>
      </c>
      <c r="H280" s="358">
        <f t="shared" si="29"/>
        <v>0</v>
      </c>
    </row>
    <row r="281" spans="1:8">
      <c r="A281" s="450" t="s">
        <v>27</v>
      </c>
      <c r="B281" s="345"/>
      <c r="C281" s="344"/>
      <c r="D281" s="343"/>
      <c r="E281" s="371" t="s">
        <v>27</v>
      </c>
      <c r="F281" s="358">
        <f t="shared" si="29"/>
        <v>0</v>
      </c>
      <c r="G281" s="358">
        <f t="shared" si="29"/>
        <v>0</v>
      </c>
      <c r="H281" s="358">
        <f t="shared" si="29"/>
        <v>0</v>
      </c>
    </row>
    <row r="282" spans="1:8">
      <c r="A282" s="450" t="s">
        <v>28</v>
      </c>
      <c r="B282" s="345"/>
      <c r="C282" s="344"/>
      <c r="D282" s="343"/>
      <c r="E282" s="371" t="s">
        <v>28</v>
      </c>
      <c r="F282" s="358">
        <f t="shared" si="29"/>
        <v>0</v>
      </c>
      <c r="G282" s="358">
        <f t="shared" si="29"/>
        <v>0</v>
      </c>
      <c r="H282" s="358">
        <f t="shared" si="29"/>
        <v>0</v>
      </c>
    </row>
    <row r="283" spans="1:8">
      <c r="A283" s="342"/>
      <c r="B283" s="340"/>
      <c r="C283" s="339"/>
      <c r="D283" s="338"/>
      <c r="E283" s="342"/>
      <c r="F283"/>
      <c r="G283"/>
      <c r="H283"/>
    </row>
    <row r="284" spans="1:8" ht="15.5">
      <c r="A284" s="470">
        <v>12</v>
      </c>
      <c r="B284" s="459" t="s">
        <v>1860</v>
      </c>
      <c r="C284" s="477"/>
      <c r="D284" s="478"/>
      <c r="E284" s="411">
        <v>11</v>
      </c>
      <c r="F284" s="394" t="s">
        <v>1860</v>
      </c>
      <c r="G284" s="417"/>
      <c r="H284" s="418"/>
    </row>
    <row r="285" spans="1:8" ht="28">
      <c r="A285" s="445">
        <v>12.1</v>
      </c>
      <c r="B285" s="455" t="s">
        <v>1861</v>
      </c>
      <c r="C285" s="456"/>
      <c r="D285" s="457"/>
      <c r="E285" s="366">
        <v>11.1</v>
      </c>
      <c r="F285" s="380" t="s">
        <v>1862</v>
      </c>
      <c r="G285" s="381"/>
      <c r="H285" s="382"/>
    </row>
    <row r="286" spans="1:8">
      <c r="A286" s="450" t="s">
        <v>20</v>
      </c>
      <c r="B286" s="345" t="s">
        <v>1863</v>
      </c>
      <c r="C286" s="347" t="s">
        <v>918</v>
      </c>
      <c r="D286" s="346"/>
      <c r="E286" s="371" t="s">
        <v>20</v>
      </c>
      <c r="F286" s="358" t="str">
        <f t="shared" ref="F286:H290" si="30">B286</f>
        <v>The Rules section Chain of Custody. Sampled sales documentation at all sites where harvesting had been undertaken within the last 12 months</v>
      </c>
      <c r="G286" s="358" t="str">
        <f t="shared" si="30"/>
        <v>Y</v>
      </c>
      <c r="H286" s="358">
        <f t="shared" si="30"/>
        <v>0</v>
      </c>
    </row>
    <row r="287" spans="1:8">
      <c r="A287" s="450" t="s">
        <v>25</v>
      </c>
      <c r="B287" s="345"/>
      <c r="C287" s="344"/>
      <c r="D287" s="343"/>
      <c r="E287" s="371" t="s">
        <v>25</v>
      </c>
      <c r="F287" s="358">
        <f t="shared" si="30"/>
        <v>0</v>
      </c>
      <c r="G287" s="358">
        <f t="shared" si="30"/>
        <v>0</v>
      </c>
      <c r="H287" s="358">
        <f t="shared" si="30"/>
        <v>0</v>
      </c>
    </row>
    <row r="288" spans="1:8">
      <c r="A288" s="450" t="s">
        <v>26</v>
      </c>
      <c r="B288" s="345"/>
      <c r="C288" s="344"/>
      <c r="D288" s="343"/>
      <c r="E288" s="371" t="s">
        <v>26</v>
      </c>
      <c r="F288" s="358">
        <f t="shared" si="30"/>
        <v>0</v>
      </c>
      <c r="G288" s="358">
        <f t="shared" si="30"/>
        <v>0</v>
      </c>
      <c r="H288" s="358">
        <f t="shared" si="30"/>
        <v>0</v>
      </c>
    </row>
    <row r="289" spans="1:8">
      <c r="A289" s="450" t="s">
        <v>27</v>
      </c>
      <c r="B289" s="345"/>
      <c r="C289" s="344"/>
      <c r="D289" s="343"/>
      <c r="E289" s="371" t="s">
        <v>27</v>
      </c>
      <c r="F289" s="358">
        <f t="shared" si="30"/>
        <v>0</v>
      </c>
      <c r="G289" s="358">
        <f t="shared" si="30"/>
        <v>0</v>
      </c>
      <c r="H289" s="358">
        <f t="shared" si="30"/>
        <v>0</v>
      </c>
    </row>
    <row r="290" spans="1:8">
      <c r="A290" s="450" t="s">
        <v>28</v>
      </c>
      <c r="B290" s="345"/>
      <c r="C290" s="344"/>
      <c r="D290" s="343"/>
      <c r="E290" s="371" t="s">
        <v>28</v>
      </c>
      <c r="F290" s="358">
        <f t="shared" si="30"/>
        <v>0</v>
      </c>
      <c r="G290" s="358">
        <f t="shared" si="30"/>
        <v>0</v>
      </c>
      <c r="H290" s="358">
        <f t="shared" si="30"/>
        <v>0</v>
      </c>
    </row>
    <row r="291" spans="1:8">
      <c r="A291" s="342"/>
      <c r="B291" s="340"/>
      <c r="C291" s="339"/>
      <c r="D291" s="338"/>
      <c r="E291" s="342"/>
      <c r="F291"/>
      <c r="G291"/>
      <c r="H291"/>
    </row>
    <row r="292" spans="1:8" ht="28">
      <c r="A292" s="445">
        <v>12.2</v>
      </c>
      <c r="B292" s="446" t="s">
        <v>1864</v>
      </c>
      <c r="C292" s="451"/>
      <c r="D292" s="452"/>
      <c r="E292" s="366">
        <v>11.2</v>
      </c>
      <c r="F292" s="367" t="s">
        <v>1865</v>
      </c>
      <c r="G292" s="372"/>
      <c r="H292" s="373"/>
    </row>
    <row r="293" spans="1:8" ht="28">
      <c r="A293" s="450" t="s">
        <v>20</v>
      </c>
      <c r="B293" s="345" t="s">
        <v>1866</v>
      </c>
      <c r="C293" s="347" t="s">
        <v>918</v>
      </c>
      <c r="D293" s="346"/>
      <c r="E293" s="371" t="s">
        <v>20</v>
      </c>
      <c r="F293" s="358" t="str">
        <f t="shared" ref="F293:H297" si="31">B293</f>
        <v>The Rules section Chain of Custody. Sampled sales documentation at all sites where harvesting had been undertaken within the last 12 months. All documentation included correct certificate code and claim.</v>
      </c>
      <c r="G293" s="358" t="str">
        <f t="shared" si="31"/>
        <v>Y</v>
      </c>
      <c r="H293" s="358">
        <f t="shared" si="31"/>
        <v>0</v>
      </c>
    </row>
    <row r="294" spans="1:8">
      <c r="A294" s="450" t="s">
        <v>25</v>
      </c>
      <c r="B294" s="345"/>
      <c r="C294" s="344"/>
      <c r="D294" s="343"/>
      <c r="E294" s="371" t="s">
        <v>25</v>
      </c>
      <c r="F294" s="358">
        <f t="shared" si="31"/>
        <v>0</v>
      </c>
      <c r="G294" s="358">
        <f t="shared" si="31"/>
        <v>0</v>
      </c>
      <c r="H294" s="358">
        <f t="shared" si="31"/>
        <v>0</v>
      </c>
    </row>
    <row r="295" spans="1:8">
      <c r="A295" s="450" t="s">
        <v>26</v>
      </c>
      <c r="B295" s="345"/>
      <c r="C295" s="344"/>
      <c r="D295" s="343"/>
      <c r="E295" s="371" t="s">
        <v>26</v>
      </c>
      <c r="F295" s="358">
        <f t="shared" si="31"/>
        <v>0</v>
      </c>
      <c r="G295" s="358">
        <f t="shared" si="31"/>
        <v>0</v>
      </c>
      <c r="H295" s="358">
        <f t="shared" si="31"/>
        <v>0</v>
      </c>
    </row>
    <row r="296" spans="1:8">
      <c r="A296" s="450" t="s">
        <v>27</v>
      </c>
      <c r="B296" s="345"/>
      <c r="C296" s="344"/>
      <c r="D296" s="343"/>
      <c r="E296" s="371" t="s">
        <v>27</v>
      </c>
      <c r="F296" s="358">
        <f t="shared" si="31"/>
        <v>0</v>
      </c>
      <c r="G296" s="358">
        <f t="shared" si="31"/>
        <v>0</v>
      </c>
      <c r="H296" s="358">
        <f t="shared" si="31"/>
        <v>0</v>
      </c>
    </row>
    <row r="297" spans="1:8">
      <c r="A297" s="450" t="s">
        <v>28</v>
      </c>
      <c r="B297" s="345"/>
      <c r="C297" s="344"/>
      <c r="D297" s="343"/>
      <c r="E297" s="371" t="s">
        <v>28</v>
      </c>
      <c r="F297" s="358">
        <f t="shared" si="31"/>
        <v>0</v>
      </c>
      <c r="G297" s="358">
        <f t="shared" si="31"/>
        <v>0</v>
      </c>
      <c r="H297" s="358">
        <f t="shared" si="31"/>
        <v>0</v>
      </c>
    </row>
    <row r="298" spans="1:8">
      <c r="A298" s="342"/>
      <c r="B298" s="340"/>
      <c r="C298" s="339"/>
      <c r="D298" s="338"/>
      <c r="E298" s="342"/>
      <c r="F298"/>
      <c r="G298"/>
      <c r="H298"/>
    </row>
    <row r="299" spans="1:8">
      <c r="A299" s="454">
        <v>12.3</v>
      </c>
      <c r="B299" s="455" t="s">
        <v>1867</v>
      </c>
      <c r="C299" s="456"/>
      <c r="D299" s="457"/>
      <c r="E299" s="374">
        <v>11.3</v>
      </c>
      <c r="F299" s="380" t="s">
        <v>1868</v>
      </c>
      <c r="G299" s="381"/>
      <c r="H299" s="382"/>
    </row>
    <row r="300" spans="1:8">
      <c r="A300" s="450" t="s">
        <v>20</v>
      </c>
      <c r="B300" s="345" t="s">
        <v>1869</v>
      </c>
      <c r="C300" s="344" t="s">
        <v>918</v>
      </c>
      <c r="D300" s="343"/>
      <c r="E300" s="371" t="s">
        <v>20</v>
      </c>
      <c r="F300" s="358" t="str">
        <f t="shared" ref="F300:H304" si="32">B300</f>
        <v>Trademark usage checked during audit and no usage noted which had not had prior approval</v>
      </c>
      <c r="G300" s="358" t="str">
        <f t="shared" si="32"/>
        <v>Y</v>
      </c>
      <c r="H300" s="358">
        <f t="shared" si="32"/>
        <v>0</v>
      </c>
    </row>
    <row r="301" spans="1:8">
      <c r="A301" s="450" t="s">
        <v>25</v>
      </c>
      <c r="B301" s="345"/>
      <c r="C301" s="344"/>
      <c r="D301" s="343"/>
      <c r="E301" s="371" t="s">
        <v>25</v>
      </c>
      <c r="F301" s="358">
        <f t="shared" si="32"/>
        <v>0</v>
      </c>
      <c r="G301" s="358">
        <f t="shared" si="32"/>
        <v>0</v>
      </c>
      <c r="H301" s="358">
        <f t="shared" si="32"/>
        <v>0</v>
      </c>
    </row>
    <row r="302" spans="1:8">
      <c r="A302" s="450" t="s">
        <v>26</v>
      </c>
      <c r="B302" s="345"/>
      <c r="C302" s="344"/>
      <c r="D302" s="343"/>
      <c r="E302" s="371" t="s">
        <v>26</v>
      </c>
      <c r="F302" s="358">
        <f t="shared" si="32"/>
        <v>0</v>
      </c>
      <c r="G302" s="358">
        <f t="shared" si="32"/>
        <v>0</v>
      </c>
      <c r="H302" s="358">
        <f t="shared" si="32"/>
        <v>0</v>
      </c>
    </row>
    <row r="303" spans="1:8">
      <c r="A303" s="450" t="s">
        <v>27</v>
      </c>
      <c r="B303" s="345"/>
      <c r="C303" s="344"/>
      <c r="D303" s="343"/>
      <c r="E303" s="371" t="s">
        <v>27</v>
      </c>
      <c r="F303" s="358">
        <f t="shared" si="32"/>
        <v>0</v>
      </c>
      <c r="G303" s="358">
        <f t="shared" si="32"/>
        <v>0</v>
      </c>
      <c r="H303" s="358">
        <f t="shared" si="32"/>
        <v>0</v>
      </c>
    </row>
    <row r="304" spans="1:8">
      <c r="A304" s="450" t="s">
        <v>28</v>
      </c>
      <c r="B304" s="345"/>
      <c r="C304" s="344"/>
      <c r="D304" s="343"/>
      <c r="E304" s="371" t="s">
        <v>28</v>
      </c>
      <c r="F304" s="358">
        <f t="shared" si="32"/>
        <v>0</v>
      </c>
      <c r="G304" s="358">
        <f t="shared" si="32"/>
        <v>0</v>
      </c>
      <c r="H304" s="358">
        <f t="shared" si="32"/>
        <v>0</v>
      </c>
    </row>
    <row r="305" spans="1:8">
      <c r="A305" s="342"/>
      <c r="B305" s="340"/>
      <c r="C305" s="339"/>
      <c r="D305" s="338"/>
      <c r="E305" s="342"/>
      <c r="F305"/>
      <c r="G305"/>
      <c r="H305"/>
    </row>
    <row r="306" spans="1:8">
      <c r="A306" s="445">
        <v>12.4</v>
      </c>
      <c r="B306" s="446" t="s">
        <v>1870</v>
      </c>
      <c r="C306" s="451"/>
      <c r="D306" s="452"/>
      <c r="E306" s="366">
        <v>11.4</v>
      </c>
      <c r="F306" s="367" t="s">
        <v>1871</v>
      </c>
      <c r="G306" s="372"/>
      <c r="H306" s="373"/>
    </row>
    <row r="307" spans="1:8" ht="42">
      <c r="A307" s="445"/>
      <c r="B307" s="460" t="s">
        <v>1872</v>
      </c>
      <c r="C307" s="456"/>
      <c r="D307" s="457"/>
      <c r="E307" s="366"/>
      <c r="F307" s="383" t="s">
        <v>1873</v>
      </c>
      <c r="G307" s="381"/>
      <c r="H307" s="382"/>
    </row>
    <row r="308" spans="1:8">
      <c r="A308" s="450" t="s">
        <v>20</v>
      </c>
      <c r="B308" s="348" t="s">
        <v>1874</v>
      </c>
      <c r="C308" s="347" t="s">
        <v>918</v>
      </c>
      <c r="D308" s="346"/>
      <c r="E308" s="371" t="s">
        <v>20</v>
      </c>
      <c r="F308" s="358" t="str">
        <f t="shared" ref="F308:H312" si="33">B308</f>
        <v>Confirmed no such certificates issued</v>
      </c>
      <c r="G308" s="358" t="str">
        <f t="shared" si="33"/>
        <v>Y</v>
      </c>
      <c r="H308" s="358">
        <f t="shared" si="33"/>
        <v>0</v>
      </c>
    </row>
    <row r="309" spans="1:8">
      <c r="A309" s="450" t="s">
        <v>25</v>
      </c>
      <c r="B309" s="345"/>
      <c r="C309" s="344"/>
      <c r="D309" s="343"/>
      <c r="E309" s="371" t="s">
        <v>25</v>
      </c>
      <c r="F309" s="358">
        <f t="shared" si="33"/>
        <v>0</v>
      </c>
      <c r="G309" s="358">
        <f t="shared" si="33"/>
        <v>0</v>
      </c>
      <c r="H309" s="358">
        <f t="shared" si="33"/>
        <v>0</v>
      </c>
    </row>
    <row r="310" spans="1:8">
      <c r="A310" s="450" t="s">
        <v>26</v>
      </c>
      <c r="B310" s="345"/>
      <c r="C310" s="344"/>
      <c r="D310" s="343"/>
      <c r="E310" s="371" t="s">
        <v>26</v>
      </c>
      <c r="F310" s="358">
        <f t="shared" si="33"/>
        <v>0</v>
      </c>
      <c r="G310" s="358">
        <f t="shared" si="33"/>
        <v>0</v>
      </c>
      <c r="H310" s="358">
        <f t="shared" si="33"/>
        <v>0</v>
      </c>
    </row>
    <row r="311" spans="1:8">
      <c r="A311" s="450" t="s">
        <v>27</v>
      </c>
      <c r="B311" s="345"/>
      <c r="C311" s="344"/>
      <c r="D311" s="343"/>
      <c r="E311" s="371" t="s">
        <v>27</v>
      </c>
      <c r="F311" s="358">
        <f t="shared" si="33"/>
        <v>0</v>
      </c>
      <c r="G311" s="358">
        <f t="shared" si="33"/>
        <v>0</v>
      </c>
      <c r="H311" s="358">
        <f t="shared" si="33"/>
        <v>0</v>
      </c>
    </row>
    <row r="312" spans="1:8">
      <c r="A312" s="450" t="s">
        <v>28</v>
      </c>
      <c r="B312" s="345"/>
      <c r="C312" s="344"/>
      <c r="D312" s="343"/>
      <c r="E312" s="371" t="s">
        <v>28</v>
      </c>
      <c r="F312" s="358">
        <f t="shared" si="33"/>
        <v>0</v>
      </c>
      <c r="G312" s="358">
        <f t="shared" si="33"/>
        <v>0</v>
      </c>
      <c r="H312" s="358">
        <f t="shared" si="33"/>
        <v>0</v>
      </c>
    </row>
    <row r="313" spans="1:8">
      <c r="A313" s="342"/>
      <c r="B313" s="340"/>
      <c r="C313" s="339"/>
      <c r="D313" s="338"/>
      <c r="E313" s="342"/>
      <c r="F313"/>
      <c r="G313"/>
      <c r="H313"/>
    </row>
    <row r="314" spans="1:8" ht="17.5">
      <c r="A314" s="473"/>
      <c r="B314" s="474" t="s">
        <v>1875</v>
      </c>
      <c r="C314" s="475"/>
      <c r="D314" s="476"/>
      <c r="E314" s="503"/>
      <c r="F314" s="518" t="s">
        <v>1876</v>
      </c>
      <c r="G314" s="505"/>
      <c r="H314" s="506"/>
    </row>
    <row r="315" spans="1:8" ht="28">
      <c r="A315" s="454" t="s">
        <v>1877</v>
      </c>
      <c r="B315" s="495" t="s">
        <v>1878</v>
      </c>
      <c r="C315" s="456"/>
      <c r="D315" s="457" t="s">
        <v>1879</v>
      </c>
      <c r="E315" s="342"/>
      <c r="F315"/>
      <c r="G315"/>
      <c r="H315"/>
    </row>
    <row r="316" spans="1:8">
      <c r="A316" s="450" t="s">
        <v>20</v>
      </c>
      <c r="B316" s="348" t="s">
        <v>1880</v>
      </c>
      <c r="C316" s="496"/>
      <c r="D316" s="497"/>
      <c r="E316" s="342"/>
      <c r="F316"/>
      <c r="G316"/>
      <c r="H316"/>
    </row>
    <row r="317" spans="1:8">
      <c r="A317" s="450" t="s">
        <v>25</v>
      </c>
      <c r="B317" s="348" t="s">
        <v>1881</v>
      </c>
      <c r="C317" s="498"/>
      <c r="D317" s="499"/>
      <c r="E317" s="342"/>
      <c r="F317"/>
      <c r="G317"/>
      <c r="H317"/>
    </row>
    <row r="318" spans="1:8">
      <c r="A318" s="450" t="s">
        <v>26</v>
      </c>
      <c r="B318" s="348" t="s">
        <v>1881</v>
      </c>
      <c r="C318" s="498"/>
      <c r="D318" s="499"/>
      <c r="E318" s="342"/>
      <c r="F318"/>
      <c r="G318"/>
      <c r="H318"/>
    </row>
    <row r="319" spans="1:8">
      <c r="A319" s="450" t="s">
        <v>27</v>
      </c>
      <c r="B319" s="348" t="s">
        <v>1881</v>
      </c>
      <c r="C319" s="498"/>
      <c r="D319" s="499"/>
      <c r="E319" s="342"/>
      <c r="F319"/>
      <c r="G319"/>
      <c r="H319"/>
    </row>
    <row r="320" spans="1:8">
      <c r="A320" s="450" t="s">
        <v>28</v>
      </c>
      <c r="B320" s="345" t="s">
        <v>1881</v>
      </c>
      <c r="C320" s="498"/>
      <c r="D320" s="499"/>
      <c r="E320" s="342"/>
      <c r="F320"/>
      <c r="G320"/>
      <c r="H320"/>
    </row>
    <row r="321" spans="1:5">
      <c r="A321" s="342"/>
      <c r="B321" s="340"/>
      <c r="C321" s="339"/>
      <c r="D321" s="338"/>
      <c r="E321" s="342"/>
    </row>
    <row r="322" spans="1:5">
      <c r="A322" s="445">
        <v>13</v>
      </c>
      <c r="B322" s="446" t="s">
        <v>1882</v>
      </c>
      <c r="C322" s="451"/>
      <c r="D322" s="452"/>
      <c r="E322" s="342"/>
    </row>
    <row r="323" spans="1:5">
      <c r="A323" s="445">
        <v>13.1</v>
      </c>
      <c r="B323" s="455" t="s">
        <v>1883</v>
      </c>
      <c r="C323" s="456"/>
      <c r="D323" s="457"/>
      <c r="E323" s="342"/>
    </row>
    <row r="324" spans="1:5" ht="98">
      <c r="A324" s="445"/>
      <c r="B324" s="460" t="s">
        <v>1884</v>
      </c>
      <c r="C324" s="456"/>
      <c r="D324" s="457"/>
      <c r="E324"/>
    </row>
    <row r="325" spans="1:5">
      <c r="A325" s="342"/>
      <c r="B325" s="340"/>
      <c r="C325" s="339"/>
      <c r="D325" s="338"/>
      <c r="E325"/>
    </row>
    <row r="326" spans="1:5" ht="28">
      <c r="A326" s="454">
        <v>13.2</v>
      </c>
      <c r="B326" s="455" t="s">
        <v>1885</v>
      </c>
      <c r="C326" s="456"/>
      <c r="D326" s="457"/>
      <c r="E326" s="342"/>
    </row>
    <row r="327" spans="1:5">
      <c r="A327" s="450" t="s">
        <v>20</v>
      </c>
      <c r="B327" s="345"/>
      <c r="C327" s="344"/>
      <c r="D327" s="343"/>
      <c r="E327"/>
    </row>
    <row r="328" spans="1:5">
      <c r="A328" s="450" t="s">
        <v>25</v>
      </c>
      <c r="B328" s="345"/>
      <c r="C328" s="344"/>
      <c r="D328" s="343"/>
      <c r="E328"/>
    </row>
    <row r="329" spans="1:5">
      <c r="A329" s="450" t="s">
        <v>26</v>
      </c>
      <c r="B329" s="345"/>
      <c r="C329" s="344"/>
      <c r="D329" s="343"/>
      <c r="E329"/>
    </row>
    <row r="330" spans="1:5">
      <c r="A330" s="450" t="s">
        <v>27</v>
      </c>
      <c r="B330" s="345"/>
      <c r="C330" s="344"/>
      <c r="D330" s="343"/>
      <c r="E330"/>
    </row>
    <row r="331" spans="1:5">
      <c r="A331" s="450" t="s">
        <v>28</v>
      </c>
      <c r="B331" s="345"/>
      <c r="C331" s="344"/>
      <c r="D331" s="343"/>
      <c r="E331"/>
    </row>
    <row r="332" spans="1:5">
      <c r="A332" s="342"/>
      <c r="B332" s="340"/>
      <c r="C332" s="339"/>
      <c r="D332" s="338"/>
      <c r="E332"/>
    </row>
    <row r="333" spans="1:5" ht="70">
      <c r="A333" s="445">
        <v>13.3</v>
      </c>
      <c r="B333" s="446" t="s">
        <v>1886</v>
      </c>
      <c r="C333" s="451"/>
      <c r="D333" s="452"/>
      <c r="E333" s="342"/>
    </row>
    <row r="334" spans="1:5">
      <c r="A334" s="450" t="s">
        <v>20</v>
      </c>
      <c r="B334" s="348"/>
      <c r="C334" s="347"/>
      <c r="D334" s="346"/>
      <c r="E334"/>
    </row>
    <row r="335" spans="1:5">
      <c r="A335" s="450" t="s">
        <v>25</v>
      </c>
      <c r="B335" s="345"/>
      <c r="C335" s="344"/>
      <c r="D335" s="343"/>
      <c r="E335"/>
    </row>
    <row r="336" spans="1:5">
      <c r="A336" s="450" t="s">
        <v>26</v>
      </c>
      <c r="B336" s="345"/>
      <c r="C336" s="344"/>
      <c r="D336" s="343"/>
      <c r="E336"/>
    </row>
    <row r="337" spans="1:4">
      <c r="A337" s="450" t="s">
        <v>27</v>
      </c>
      <c r="B337" s="345"/>
      <c r="C337" s="344"/>
      <c r="D337" s="343"/>
    </row>
    <row r="338" spans="1:4">
      <c r="A338" s="450" t="s">
        <v>28</v>
      </c>
      <c r="B338" s="345"/>
      <c r="C338" s="344"/>
      <c r="D338" s="343"/>
    </row>
    <row r="339" spans="1:4">
      <c r="A339" s="342"/>
      <c r="B339" s="340"/>
      <c r="C339" s="339"/>
      <c r="D339" s="338"/>
    </row>
    <row r="340" spans="1:4" ht="15.5">
      <c r="A340" s="470">
        <v>14</v>
      </c>
      <c r="B340" s="459" t="s">
        <v>1887</v>
      </c>
      <c r="C340" s="477"/>
      <c r="D340" s="478"/>
    </row>
    <row r="341" spans="1:4">
      <c r="A341" s="445">
        <v>14.1</v>
      </c>
      <c r="B341" s="455" t="s">
        <v>1888</v>
      </c>
      <c r="C341" s="500"/>
      <c r="D341" s="501"/>
    </row>
    <row r="342" spans="1:4">
      <c r="A342" s="450" t="s">
        <v>20</v>
      </c>
      <c r="B342" s="348"/>
      <c r="C342" s="347"/>
      <c r="D342" s="346"/>
    </row>
    <row r="343" spans="1:4">
      <c r="A343" s="450" t="s">
        <v>25</v>
      </c>
      <c r="B343" s="345"/>
      <c r="C343" s="344"/>
      <c r="D343" s="343"/>
    </row>
    <row r="344" spans="1:4">
      <c r="A344" s="450" t="s">
        <v>26</v>
      </c>
      <c r="B344" s="345"/>
      <c r="C344" s="344"/>
      <c r="D344" s="343"/>
    </row>
    <row r="345" spans="1:4">
      <c r="A345" s="450" t="s">
        <v>27</v>
      </c>
      <c r="B345" s="345"/>
      <c r="C345" s="344"/>
      <c r="D345" s="343"/>
    </row>
    <row r="346" spans="1:4">
      <c r="A346" s="450" t="s">
        <v>28</v>
      </c>
      <c r="B346" s="345"/>
      <c r="C346" s="344"/>
      <c r="D346" s="343"/>
    </row>
    <row r="347" spans="1:4">
      <c r="A347" s="342"/>
      <c r="B347" s="340"/>
      <c r="C347" s="339"/>
      <c r="D347" s="338"/>
    </row>
    <row r="348" spans="1:4" ht="42">
      <c r="A348" s="454">
        <v>14.2</v>
      </c>
      <c r="B348" s="455" t="s">
        <v>1889</v>
      </c>
      <c r="C348" s="456"/>
      <c r="D348" s="457"/>
    </row>
    <row r="349" spans="1:4">
      <c r="A349" s="450" t="s">
        <v>20</v>
      </c>
      <c r="B349" s="345"/>
      <c r="C349" s="344"/>
      <c r="D349" s="343"/>
    </row>
    <row r="350" spans="1:4">
      <c r="A350" s="450" t="s">
        <v>25</v>
      </c>
      <c r="B350" s="345"/>
      <c r="C350" s="344"/>
      <c r="D350" s="343"/>
    </row>
    <row r="351" spans="1:4">
      <c r="A351" s="450" t="s">
        <v>26</v>
      </c>
      <c r="B351" s="345"/>
      <c r="C351" s="344"/>
      <c r="D351" s="343"/>
    </row>
    <row r="352" spans="1:4">
      <c r="A352" s="450" t="s">
        <v>27</v>
      </c>
      <c r="B352" s="345"/>
      <c r="C352" s="344"/>
      <c r="D352" s="343"/>
    </row>
    <row r="353" spans="1:12">
      <c r="A353" s="450" t="s">
        <v>28</v>
      </c>
      <c r="B353" s="345"/>
      <c r="C353" s="344"/>
      <c r="D353" s="343"/>
      <c r="E353"/>
      <c r="F353"/>
      <c r="G353"/>
      <c r="H353"/>
      <c r="I353"/>
      <c r="J353"/>
      <c r="K353"/>
      <c r="L353"/>
    </row>
    <row r="354" spans="1:12">
      <c r="A354" s="342"/>
      <c r="B354" s="340"/>
      <c r="C354" s="339"/>
      <c r="D354" s="338"/>
      <c r="E354"/>
      <c r="F354"/>
      <c r="G354"/>
      <c r="H354"/>
      <c r="I354"/>
      <c r="J354"/>
      <c r="K354"/>
      <c r="L354"/>
    </row>
    <row r="355" spans="1:12" ht="15.5">
      <c r="A355" s="470">
        <v>15</v>
      </c>
      <c r="B355" s="459" t="s">
        <v>1890</v>
      </c>
      <c r="C355" s="477"/>
      <c r="D355" s="478"/>
      <c r="E355"/>
      <c r="F355"/>
      <c r="G355"/>
      <c r="H355"/>
      <c r="I355"/>
      <c r="J355"/>
      <c r="K355"/>
      <c r="L355"/>
    </row>
    <row r="356" spans="1:12">
      <c r="A356" s="445">
        <v>15.1</v>
      </c>
      <c r="B356" s="455" t="s">
        <v>1891</v>
      </c>
      <c r="C356" s="456"/>
      <c r="D356" s="457"/>
      <c r="E356"/>
      <c r="F356"/>
      <c r="G356"/>
      <c r="H356"/>
      <c r="I356"/>
      <c r="J356"/>
      <c r="K356"/>
      <c r="L356"/>
    </row>
    <row r="357" spans="1:12">
      <c r="A357" s="445"/>
      <c r="B357" s="455" t="s">
        <v>1892</v>
      </c>
      <c r="C357" s="456"/>
      <c r="D357" s="457"/>
      <c r="E357"/>
      <c r="F357"/>
      <c r="G357"/>
      <c r="H357"/>
      <c r="I357"/>
      <c r="J357"/>
      <c r="K357"/>
      <c r="L357"/>
    </row>
    <row r="358" spans="1:12" ht="28">
      <c r="A358" s="445"/>
      <c r="B358" s="455" t="s">
        <v>1893</v>
      </c>
      <c r="C358" s="456"/>
      <c r="D358" s="457"/>
      <c r="E358"/>
      <c r="F358"/>
      <c r="G358"/>
      <c r="H358"/>
      <c r="I358"/>
      <c r="J358"/>
      <c r="K358"/>
      <c r="L358"/>
    </row>
    <row r="359" spans="1:12">
      <c r="A359" s="450" t="s">
        <v>20</v>
      </c>
      <c r="B359" s="348"/>
      <c r="C359" s="347"/>
      <c r="D359" s="346"/>
      <c r="E359"/>
      <c r="F359"/>
      <c r="G359"/>
      <c r="H359"/>
      <c r="I359"/>
      <c r="J359"/>
      <c r="K359"/>
      <c r="L359"/>
    </row>
    <row r="360" spans="1:12">
      <c r="A360" s="450" t="s">
        <v>25</v>
      </c>
      <c r="B360" s="345"/>
      <c r="C360" s="344"/>
      <c r="D360" s="343"/>
      <c r="E360"/>
      <c r="F360"/>
      <c r="G360"/>
      <c r="H360"/>
      <c r="I360"/>
      <c r="J360"/>
      <c r="K360"/>
      <c r="L360"/>
    </row>
    <row r="361" spans="1:12">
      <c r="A361" s="450" t="s">
        <v>26</v>
      </c>
      <c r="B361" s="345"/>
      <c r="C361" s="344"/>
      <c r="D361" s="343"/>
      <c r="E361"/>
      <c r="F361"/>
      <c r="G361"/>
      <c r="H361"/>
      <c r="I361"/>
      <c r="J361"/>
      <c r="K361"/>
      <c r="L361"/>
    </row>
    <row r="362" spans="1:12">
      <c r="A362" s="450" t="s">
        <v>27</v>
      </c>
      <c r="B362" s="345"/>
      <c r="C362" s="344"/>
      <c r="D362" s="343"/>
      <c r="E362"/>
      <c r="F362"/>
      <c r="G362"/>
      <c r="H362"/>
      <c r="I362"/>
      <c r="J362"/>
      <c r="K362"/>
      <c r="L362"/>
    </row>
    <row r="363" spans="1:12">
      <c r="A363" s="450" t="s">
        <v>28</v>
      </c>
      <c r="B363" s="345"/>
      <c r="C363" s="344"/>
      <c r="D363" s="343"/>
      <c r="E363"/>
      <c r="F363"/>
      <c r="G363"/>
      <c r="H363"/>
      <c r="I363"/>
      <c r="J363"/>
      <c r="K363"/>
      <c r="L363"/>
    </row>
    <row r="364" spans="1:12">
      <c r="A364" s="342"/>
      <c r="B364" s="340"/>
      <c r="C364" s="339"/>
      <c r="D364" s="338"/>
      <c r="E364"/>
      <c r="F364"/>
      <c r="G364"/>
      <c r="H364"/>
      <c r="I364"/>
      <c r="J364"/>
      <c r="K364"/>
      <c r="L364"/>
    </row>
    <row r="365" spans="1:12" ht="28">
      <c r="A365" s="445">
        <v>15.2</v>
      </c>
      <c r="B365" s="446" t="s">
        <v>1894</v>
      </c>
      <c r="C365" s="451"/>
      <c r="D365" s="452"/>
      <c r="E365"/>
      <c r="F365"/>
      <c r="G365"/>
      <c r="H365"/>
      <c r="I365"/>
      <c r="J365"/>
      <c r="K365"/>
      <c r="L365"/>
    </row>
    <row r="366" spans="1:12">
      <c r="A366" s="450" t="s">
        <v>20</v>
      </c>
      <c r="B366" s="348"/>
      <c r="C366" s="347"/>
      <c r="D366" s="346"/>
      <c r="E366"/>
      <c r="F366"/>
      <c r="G366"/>
      <c r="H366"/>
      <c r="I366"/>
      <c r="J366"/>
      <c r="K366"/>
      <c r="L366"/>
    </row>
    <row r="367" spans="1:12">
      <c r="A367" s="450" t="s">
        <v>25</v>
      </c>
      <c r="B367" s="345"/>
      <c r="C367" s="344"/>
      <c r="D367" s="343"/>
      <c r="E367"/>
      <c r="F367"/>
      <c r="G367"/>
      <c r="H367"/>
      <c r="I367"/>
      <c r="J367"/>
      <c r="K367"/>
      <c r="L367" s="337" t="s">
        <v>1881</v>
      </c>
    </row>
    <row r="368" spans="1:12">
      <c r="A368" s="450" t="s">
        <v>26</v>
      </c>
      <c r="B368" s="345"/>
      <c r="C368" s="344"/>
      <c r="D368" s="343"/>
      <c r="E368"/>
      <c r="F368"/>
      <c r="G368"/>
      <c r="H368"/>
      <c r="I368"/>
      <c r="J368"/>
      <c r="K368"/>
      <c r="L368" s="337" t="s">
        <v>1895</v>
      </c>
    </row>
    <row r="369" spans="1:12">
      <c r="A369" s="450" t="s">
        <v>27</v>
      </c>
      <c r="B369" s="345"/>
      <c r="C369" s="344"/>
      <c r="D369" s="343"/>
      <c r="E369"/>
      <c r="F369"/>
      <c r="G369"/>
      <c r="H369"/>
      <c r="I369"/>
      <c r="J369"/>
      <c r="K369"/>
      <c r="L369" s="337" t="s">
        <v>1880</v>
      </c>
    </row>
    <row r="370" spans="1:12">
      <c r="A370" s="450" t="s">
        <v>28</v>
      </c>
      <c r="B370" s="345"/>
      <c r="C370" s="344"/>
      <c r="D370" s="343"/>
      <c r="E370"/>
      <c r="F370"/>
      <c r="G370"/>
      <c r="H370"/>
      <c r="I370"/>
      <c r="J370"/>
      <c r="K370"/>
      <c r="L370"/>
    </row>
    <row r="371" spans="1:12">
      <c r="A371" s="342"/>
      <c r="B371" s="340"/>
      <c r="C371" s="339"/>
      <c r="D371" s="338"/>
      <c r="E371"/>
      <c r="F371"/>
      <c r="G371"/>
      <c r="H371"/>
      <c r="I371"/>
      <c r="J371"/>
      <c r="K371"/>
      <c r="L371"/>
    </row>
    <row r="372" spans="1:12" ht="15.5">
      <c r="A372" s="461">
        <v>16</v>
      </c>
      <c r="B372" s="442" t="s">
        <v>1896</v>
      </c>
      <c r="C372" s="462"/>
      <c r="D372" s="463"/>
      <c r="E372"/>
      <c r="F372"/>
      <c r="G372"/>
      <c r="H372"/>
      <c r="I372"/>
      <c r="J372"/>
      <c r="K372"/>
      <c r="L372"/>
    </row>
    <row r="373" spans="1:12" ht="84">
      <c r="A373" s="454">
        <v>16.100000000000001</v>
      </c>
      <c r="B373" s="455" t="s">
        <v>1897</v>
      </c>
      <c r="C373" s="456"/>
      <c r="D373" s="457"/>
      <c r="E373"/>
      <c r="F373"/>
      <c r="G373"/>
      <c r="H373"/>
      <c r="I373"/>
      <c r="J373"/>
      <c r="K373"/>
      <c r="L373"/>
    </row>
    <row r="374" spans="1:12">
      <c r="A374" s="450" t="s">
        <v>20</v>
      </c>
      <c r="B374" s="345"/>
      <c r="C374" s="344"/>
      <c r="D374" s="343"/>
      <c r="E374"/>
      <c r="F374"/>
      <c r="G374"/>
      <c r="H374"/>
      <c r="I374"/>
      <c r="J374"/>
      <c r="K374"/>
      <c r="L374"/>
    </row>
    <row r="375" spans="1:12">
      <c r="A375" s="450" t="s">
        <v>25</v>
      </c>
      <c r="B375" s="345"/>
      <c r="C375" s="344"/>
      <c r="D375" s="343"/>
      <c r="E375"/>
      <c r="F375"/>
      <c r="G375"/>
      <c r="H375"/>
      <c r="I375"/>
      <c r="J375"/>
      <c r="K375"/>
      <c r="L375"/>
    </row>
    <row r="376" spans="1:12">
      <c r="A376" s="450" t="s">
        <v>26</v>
      </c>
      <c r="B376" s="345"/>
      <c r="C376" s="344"/>
      <c r="D376" s="343"/>
      <c r="E376"/>
      <c r="F376"/>
      <c r="G376"/>
      <c r="H376"/>
      <c r="I376"/>
      <c r="J376"/>
      <c r="K376"/>
      <c r="L376"/>
    </row>
    <row r="377" spans="1:12">
      <c r="A377" s="450" t="s">
        <v>27</v>
      </c>
      <c r="B377" s="345"/>
      <c r="C377" s="344"/>
      <c r="D377" s="343"/>
      <c r="E377"/>
      <c r="F377"/>
      <c r="G377"/>
      <c r="H377"/>
      <c r="I377"/>
      <c r="J377"/>
      <c r="K377"/>
      <c r="L377"/>
    </row>
    <row r="378" spans="1:12">
      <c r="A378" s="450" t="s">
        <v>28</v>
      </c>
      <c r="B378" s="345"/>
      <c r="C378" s="344"/>
      <c r="D378" s="343"/>
      <c r="E378"/>
      <c r="F378"/>
      <c r="G378"/>
      <c r="H378"/>
      <c r="I378"/>
      <c r="J378"/>
      <c r="K378"/>
      <c r="L378"/>
    </row>
    <row r="379" spans="1:12">
      <c r="A379" s="342"/>
      <c r="B379" s="340"/>
      <c r="C379" s="339"/>
      <c r="D379" s="338"/>
      <c r="E379"/>
      <c r="F379"/>
      <c r="G379"/>
      <c r="H379"/>
      <c r="I379"/>
      <c r="J379"/>
      <c r="K379"/>
      <c r="L379"/>
    </row>
    <row r="380" spans="1:12" ht="15.5">
      <c r="A380" s="470">
        <v>18</v>
      </c>
      <c r="B380" s="459" t="s">
        <v>1898</v>
      </c>
      <c r="C380" s="477"/>
      <c r="D380" s="478"/>
      <c r="E380"/>
      <c r="F380"/>
      <c r="G380"/>
      <c r="H380"/>
      <c r="I380"/>
      <c r="J380"/>
      <c r="K380"/>
      <c r="L380"/>
    </row>
    <row r="381" spans="1:12" ht="28">
      <c r="A381" s="445">
        <v>18.100000000000001</v>
      </c>
      <c r="B381" s="455" t="s">
        <v>1899</v>
      </c>
      <c r="C381" s="456"/>
      <c r="D381" s="457"/>
      <c r="E381"/>
      <c r="F381"/>
      <c r="G381"/>
      <c r="H381"/>
      <c r="I381"/>
      <c r="J381"/>
      <c r="K381"/>
      <c r="L381"/>
    </row>
    <row r="382" spans="1:12" ht="42">
      <c r="A382" s="445"/>
      <c r="B382" s="460" t="s">
        <v>1900</v>
      </c>
      <c r="C382" s="456"/>
      <c r="D382" s="457"/>
      <c r="E382"/>
      <c r="F382"/>
      <c r="G382"/>
      <c r="H382"/>
      <c r="I382"/>
      <c r="J382"/>
      <c r="K382"/>
      <c r="L382"/>
    </row>
    <row r="383" spans="1:12">
      <c r="A383" s="450" t="s">
        <v>20</v>
      </c>
      <c r="B383" s="348"/>
      <c r="C383" s="347"/>
      <c r="D383" s="346"/>
      <c r="E383"/>
      <c r="F383"/>
      <c r="G383"/>
      <c r="H383"/>
      <c r="I383"/>
      <c r="J383"/>
      <c r="K383"/>
      <c r="L383"/>
    </row>
    <row r="384" spans="1:12">
      <c r="A384" s="450" t="s">
        <v>25</v>
      </c>
      <c r="B384" s="345"/>
      <c r="C384" s="344"/>
      <c r="D384" s="343"/>
      <c r="E384"/>
      <c r="F384"/>
      <c r="G384"/>
      <c r="H384"/>
      <c r="I384"/>
      <c r="J384"/>
      <c r="K384"/>
      <c r="L384"/>
    </row>
    <row r="385" spans="1:4">
      <c r="A385" s="450" t="s">
        <v>26</v>
      </c>
      <c r="B385" s="345"/>
      <c r="C385" s="344"/>
      <c r="D385" s="343"/>
    </row>
    <row r="386" spans="1:4">
      <c r="A386" s="450" t="s">
        <v>27</v>
      </c>
      <c r="B386" s="345"/>
      <c r="C386" s="344"/>
      <c r="D386" s="343"/>
    </row>
    <row r="387" spans="1:4">
      <c r="A387" s="450" t="s">
        <v>28</v>
      </c>
      <c r="B387" s="345"/>
      <c r="C387" s="344"/>
      <c r="D387" s="343"/>
    </row>
    <row r="388" spans="1:4">
      <c r="A388" s="342"/>
      <c r="B388" s="340"/>
      <c r="C388" s="339"/>
      <c r="D388" s="338"/>
    </row>
    <row r="389" spans="1:4" ht="28">
      <c r="A389" s="445"/>
      <c r="B389" s="455" t="s">
        <v>1901</v>
      </c>
      <c r="C389" s="456"/>
      <c r="D389" s="457"/>
    </row>
    <row r="390" spans="1:4">
      <c r="A390" s="450" t="s">
        <v>20</v>
      </c>
      <c r="B390" s="348"/>
      <c r="C390" s="347"/>
      <c r="D390" s="346"/>
    </row>
    <row r="391" spans="1:4">
      <c r="A391" s="450" t="s">
        <v>25</v>
      </c>
      <c r="B391" s="345"/>
      <c r="C391" s="344"/>
      <c r="D391" s="343"/>
    </row>
    <row r="392" spans="1:4">
      <c r="A392" s="450" t="s">
        <v>26</v>
      </c>
      <c r="B392" s="345"/>
      <c r="C392" s="344"/>
      <c r="D392" s="343"/>
    </row>
    <row r="393" spans="1:4">
      <c r="A393" s="450" t="s">
        <v>27</v>
      </c>
      <c r="B393" s="345"/>
      <c r="C393" s="344"/>
      <c r="D393" s="343"/>
    </row>
    <row r="394" spans="1:4">
      <c r="A394" s="450" t="s">
        <v>28</v>
      </c>
      <c r="B394" s="345"/>
      <c r="C394" s="344"/>
      <c r="D394" s="343"/>
    </row>
    <row r="395" spans="1:4">
      <c r="A395" s="342"/>
      <c r="B395" s="340"/>
      <c r="C395" s="339"/>
      <c r="D395" s="338"/>
    </row>
    <row r="396" spans="1:4" ht="15.5">
      <c r="A396" s="461">
        <v>19</v>
      </c>
      <c r="B396" s="442" t="s">
        <v>1902</v>
      </c>
      <c r="C396" s="462"/>
      <c r="D396" s="463"/>
    </row>
    <row r="397" spans="1:4" ht="28">
      <c r="A397" s="454">
        <v>19.100000000000001</v>
      </c>
      <c r="B397" s="455" t="s">
        <v>1903</v>
      </c>
      <c r="C397" s="456"/>
      <c r="D397" s="457"/>
    </row>
    <row r="398" spans="1:4">
      <c r="A398" s="450" t="s">
        <v>20</v>
      </c>
      <c r="B398" s="345"/>
      <c r="C398" s="344"/>
      <c r="D398" s="343"/>
    </row>
    <row r="399" spans="1:4">
      <c r="A399" s="450" t="s">
        <v>25</v>
      </c>
      <c r="B399" s="345"/>
      <c r="C399" s="344"/>
      <c r="D399" s="343"/>
    </row>
    <row r="400" spans="1:4">
      <c r="A400" s="450" t="s">
        <v>26</v>
      </c>
      <c r="B400" s="345"/>
      <c r="C400" s="344"/>
      <c r="D400" s="343"/>
    </row>
    <row r="401" spans="1:4">
      <c r="A401" s="450" t="s">
        <v>27</v>
      </c>
      <c r="B401" s="345"/>
      <c r="C401" s="344"/>
      <c r="D401" s="343"/>
    </row>
    <row r="402" spans="1:4">
      <c r="A402" s="450" t="s">
        <v>28</v>
      </c>
      <c r="B402" s="345"/>
      <c r="C402" s="344"/>
      <c r="D402" s="343"/>
    </row>
    <row r="403" spans="1:4">
      <c r="A403" s="342"/>
      <c r="B403" s="340"/>
      <c r="C403" s="339"/>
      <c r="D403" s="338"/>
    </row>
    <row r="404" spans="1:4">
      <c r="A404" s="454">
        <v>19.2</v>
      </c>
      <c r="B404" s="455" t="s">
        <v>1904</v>
      </c>
      <c r="C404" s="456"/>
      <c r="D404" s="457"/>
    </row>
    <row r="405" spans="1:4">
      <c r="A405" s="450" t="s">
        <v>20</v>
      </c>
      <c r="B405" s="345"/>
      <c r="C405" s="344"/>
      <c r="D405" s="343"/>
    </row>
    <row r="406" spans="1:4">
      <c r="A406" s="450" t="s">
        <v>25</v>
      </c>
      <c r="B406" s="345"/>
      <c r="C406" s="344"/>
      <c r="D406" s="343"/>
    </row>
    <row r="407" spans="1:4">
      <c r="A407" s="450" t="s">
        <v>26</v>
      </c>
      <c r="B407" s="345"/>
      <c r="C407" s="344"/>
      <c r="D407" s="343"/>
    </row>
    <row r="408" spans="1:4">
      <c r="A408" s="450" t="s">
        <v>27</v>
      </c>
      <c r="B408" s="345"/>
      <c r="C408" s="344"/>
      <c r="D408" s="343"/>
    </row>
    <row r="409" spans="1:4">
      <c r="A409" s="450" t="s">
        <v>28</v>
      </c>
      <c r="B409" s="345"/>
      <c r="C409" s="344"/>
      <c r="D409" s="343"/>
    </row>
    <row r="410" spans="1:4">
      <c r="A410" s="342"/>
      <c r="B410" s="340"/>
      <c r="C410" s="339"/>
      <c r="D410" s="338"/>
    </row>
    <row r="411" spans="1:4" ht="28">
      <c r="A411" s="454">
        <v>19.3</v>
      </c>
      <c r="B411" s="455" t="s">
        <v>1905</v>
      </c>
      <c r="C411" s="456"/>
      <c r="D411" s="457"/>
    </row>
    <row r="412" spans="1:4">
      <c r="A412" s="450" t="s">
        <v>20</v>
      </c>
      <c r="B412" s="345"/>
      <c r="C412" s="344"/>
      <c r="D412" s="343"/>
    </row>
    <row r="413" spans="1:4">
      <c r="A413" s="450" t="s">
        <v>25</v>
      </c>
      <c r="B413" s="345"/>
      <c r="C413" s="344"/>
      <c r="D413" s="343"/>
    </row>
    <row r="414" spans="1:4">
      <c r="A414" s="450" t="s">
        <v>26</v>
      </c>
      <c r="B414" s="345"/>
      <c r="C414" s="344"/>
      <c r="D414" s="343"/>
    </row>
    <row r="415" spans="1:4">
      <c r="A415" s="450" t="s">
        <v>27</v>
      </c>
      <c r="B415" s="345"/>
      <c r="C415" s="344"/>
      <c r="D415" s="343"/>
    </row>
    <row r="416" spans="1:4">
      <c r="A416" s="450" t="s">
        <v>28</v>
      </c>
      <c r="B416" s="345"/>
      <c r="C416" s="344"/>
      <c r="D416" s="343"/>
    </row>
    <row r="417" spans="1:4">
      <c r="A417" s="342"/>
      <c r="B417" s="340"/>
      <c r="C417" s="339"/>
      <c r="D417" s="338"/>
    </row>
    <row r="418" spans="1:4">
      <c r="A418" s="454">
        <v>19.399999999999999</v>
      </c>
      <c r="B418" s="455" t="s">
        <v>1906</v>
      </c>
      <c r="C418" s="456"/>
      <c r="D418" s="457"/>
    </row>
    <row r="419" spans="1:4">
      <c r="A419" s="450" t="s">
        <v>20</v>
      </c>
      <c r="B419" s="345"/>
      <c r="C419" s="344"/>
      <c r="D419" s="343"/>
    </row>
    <row r="420" spans="1:4">
      <c r="A420" s="450" t="s">
        <v>25</v>
      </c>
      <c r="B420" s="345"/>
      <c r="C420" s="344"/>
      <c r="D420" s="343"/>
    </row>
    <row r="421" spans="1:4">
      <c r="A421" s="450" t="s">
        <v>26</v>
      </c>
      <c r="B421" s="345"/>
      <c r="C421" s="344"/>
      <c r="D421" s="343"/>
    </row>
    <row r="422" spans="1:4">
      <c r="A422" s="450" t="s">
        <v>27</v>
      </c>
      <c r="B422" s="345"/>
      <c r="C422" s="344"/>
      <c r="D422" s="343"/>
    </row>
    <row r="423" spans="1:4">
      <c r="A423" s="450" t="s">
        <v>28</v>
      </c>
      <c r="B423" s="345"/>
      <c r="C423" s="344"/>
      <c r="D423" s="343"/>
    </row>
    <row r="500" spans="14:14">
      <c r="N500" s="337" t="s">
        <v>1881</v>
      </c>
    </row>
    <row r="501" spans="14:14">
      <c r="N501" s="337" t="s">
        <v>1895</v>
      </c>
    </row>
    <row r="502" spans="14:14">
      <c r="N502" s="337" t="s">
        <v>1880</v>
      </c>
    </row>
  </sheetData>
  <protectedRanges>
    <protectedRange sqref="D238:D240" name="Range1_3_1"/>
  </protectedRanges>
  <mergeCells count="6">
    <mergeCell ref="A3:D3"/>
    <mergeCell ref="A4:D4"/>
    <mergeCell ref="A1:H1"/>
    <mergeCell ref="E5:H5"/>
    <mergeCell ref="E3:F3"/>
    <mergeCell ref="E4:F4"/>
  </mergeCells>
  <dataValidations count="2">
    <dataValidation type="list" allowBlank="1" showInputMessage="1" showErrorMessage="1" sqref="B317:B320" xr:uid="{300A726A-BD5B-464B-B441-A808700FA450}">
      <formula1>$H$517:$H$519</formula1>
    </dataValidation>
    <dataValidation type="list" allowBlank="1" showInputMessage="1" showErrorMessage="1" sqref="B316" xr:uid="{7A6F5D83-DDF2-49D3-9ADA-4D288285C182}">
      <formula1>$N$500:$N$503</formula1>
    </dataValidation>
  </dataValidations>
  <hyperlinks>
    <hyperlink ref="G3" r:id="rId1" xr:uid="{8C60F615-4B61-4EE3-B556-15E29FB45C5F}"/>
    <hyperlink ref="G4" r:id="rId2" xr:uid="{941C1105-E4ED-4816-B41D-5E040493893A}"/>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DFD03-74E6-4BA9-876C-A4FCE3E9E68B}">
  <dimension ref="A1:D39"/>
  <sheetViews>
    <sheetView workbookViewId="0">
      <selection activeCell="B17" sqref="B17"/>
    </sheetView>
  </sheetViews>
  <sheetFormatPr defaultRowHeight="14"/>
  <cols>
    <col min="2" max="2" width="78.1796875" customWidth="1"/>
  </cols>
  <sheetData>
    <row r="1" spans="1:4" s="164" customFormat="1">
      <c r="A1" s="160" t="s">
        <v>1907</v>
      </c>
      <c r="B1" s="161"/>
      <c r="C1" s="162"/>
      <c r="D1" s="163"/>
    </row>
    <row r="2" spans="1:4" s="164" customFormat="1" ht="49.5" customHeight="1">
      <c r="A2" s="1005" t="s">
        <v>1908</v>
      </c>
      <c r="B2" s="1011"/>
      <c r="C2" s="1011"/>
      <c r="D2" s="1011"/>
    </row>
    <row r="3" spans="1:4" s="164" customFormat="1" ht="28">
      <c r="A3" s="165" t="s">
        <v>1716</v>
      </c>
      <c r="B3" s="166" t="s">
        <v>1909</v>
      </c>
      <c r="C3" s="167" t="s">
        <v>911</v>
      </c>
      <c r="D3" s="166" t="s">
        <v>1718</v>
      </c>
    </row>
    <row r="4" spans="1:4" s="164" customFormat="1">
      <c r="A4" s="168">
        <v>1.1000000000000001</v>
      </c>
      <c r="B4" s="169" t="s">
        <v>1910</v>
      </c>
      <c r="C4" s="181"/>
      <c r="D4" s="182"/>
    </row>
    <row r="5" spans="1:4" s="164" customFormat="1">
      <c r="A5" s="170" t="s">
        <v>20</v>
      </c>
      <c r="B5" s="171"/>
      <c r="C5" s="172"/>
      <c r="D5" s="173"/>
    </row>
    <row r="6" spans="1:4" s="164" customFormat="1">
      <c r="A6" s="174" t="s">
        <v>25</v>
      </c>
      <c r="B6" s="175"/>
      <c r="C6" s="176"/>
      <c r="D6" s="177"/>
    </row>
    <row r="7" spans="1:4" s="164" customFormat="1">
      <c r="A7" s="174" t="s">
        <v>26</v>
      </c>
      <c r="B7" s="175"/>
      <c r="C7" s="176"/>
      <c r="D7" s="177"/>
    </row>
    <row r="8" spans="1:4" s="164" customFormat="1">
      <c r="A8" s="174" t="s">
        <v>27</v>
      </c>
      <c r="B8" s="175"/>
      <c r="C8" s="176"/>
      <c r="D8" s="177"/>
    </row>
    <row r="9" spans="1:4" s="164" customFormat="1">
      <c r="A9" s="174" t="s">
        <v>28</v>
      </c>
      <c r="B9" s="175"/>
      <c r="C9" s="176"/>
      <c r="D9" s="177"/>
    </row>
    <row r="10" spans="1:4" ht="28">
      <c r="A10" s="168">
        <v>1.2</v>
      </c>
      <c r="B10" s="169" t="s">
        <v>1911</v>
      </c>
      <c r="C10" s="181"/>
      <c r="D10" s="182"/>
    </row>
    <row r="11" spans="1:4">
      <c r="A11" s="170" t="s">
        <v>20</v>
      </c>
      <c r="B11" s="171"/>
      <c r="C11" s="172"/>
      <c r="D11" s="173"/>
    </row>
    <row r="12" spans="1:4">
      <c r="A12" s="174" t="s">
        <v>25</v>
      </c>
      <c r="B12" s="175"/>
      <c r="C12" s="176"/>
      <c r="D12" s="177"/>
    </row>
    <row r="13" spans="1:4">
      <c r="A13" s="174" t="s">
        <v>26</v>
      </c>
      <c r="B13" s="175"/>
      <c r="C13" s="176"/>
      <c r="D13" s="177"/>
    </row>
    <row r="14" spans="1:4">
      <c r="A14" s="174" t="s">
        <v>27</v>
      </c>
      <c r="B14" s="175"/>
      <c r="C14" s="176"/>
      <c r="D14" s="177"/>
    </row>
    <row r="15" spans="1:4">
      <c r="A15" s="174" t="s">
        <v>28</v>
      </c>
      <c r="B15" s="175"/>
      <c r="C15" s="176"/>
      <c r="D15" s="177"/>
    </row>
    <row r="16" spans="1:4" ht="30.75" customHeight="1">
      <c r="A16" s="168">
        <v>1.3</v>
      </c>
      <c r="B16" s="169" t="s">
        <v>1912</v>
      </c>
      <c r="C16" s="181"/>
      <c r="D16" s="182"/>
    </row>
    <row r="17" spans="1:4">
      <c r="A17" s="170" t="s">
        <v>20</v>
      </c>
      <c r="B17" s="171"/>
      <c r="C17" s="172"/>
      <c r="D17" s="173"/>
    </row>
    <row r="18" spans="1:4">
      <c r="A18" s="174" t="s">
        <v>25</v>
      </c>
      <c r="B18" s="175"/>
      <c r="C18" s="176"/>
      <c r="D18" s="177"/>
    </row>
    <row r="19" spans="1:4">
      <c r="A19" s="174" t="s">
        <v>26</v>
      </c>
      <c r="B19" s="175"/>
      <c r="C19" s="176"/>
      <c r="D19" s="177"/>
    </row>
    <row r="20" spans="1:4">
      <c r="A20" s="174" t="s">
        <v>27</v>
      </c>
      <c r="B20" s="175"/>
      <c r="C20" s="176"/>
      <c r="D20" s="177"/>
    </row>
    <row r="21" spans="1:4">
      <c r="A21" s="174" t="s">
        <v>28</v>
      </c>
      <c r="B21" s="175"/>
      <c r="C21" s="176"/>
      <c r="D21" s="177"/>
    </row>
    <row r="22" spans="1:4" ht="28">
      <c r="A22" s="168">
        <v>1.4</v>
      </c>
      <c r="B22" s="169" t="s">
        <v>1913</v>
      </c>
      <c r="C22" s="181"/>
      <c r="D22" s="182"/>
    </row>
    <row r="23" spans="1:4">
      <c r="A23" s="170" t="s">
        <v>20</v>
      </c>
      <c r="B23" s="171"/>
      <c r="C23" s="172"/>
      <c r="D23" s="173"/>
    </row>
    <row r="24" spans="1:4">
      <c r="A24" s="174" t="s">
        <v>25</v>
      </c>
      <c r="B24" s="175"/>
      <c r="C24" s="176"/>
      <c r="D24" s="177"/>
    </row>
    <row r="25" spans="1:4">
      <c r="A25" s="174" t="s">
        <v>26</v>
      </c>
      <c r="B25" s="175"/>
      <c r="C25" s="176"/>
      <c r="D25" s="177"/>
    </row>
    <row r="26" spans="1:4">
      <c r="A26" s="174" t="s">
        <v>27</v>
      </c>
      <c r="B26" s="175"/>
      <c r="C26" s="176"/>
      <c r="D26" s="177"/>
    </row>
    <row r="27" spans="1:4">
      <c r="A27" s="174" t="s">
        <v>28</v>
      </c>
      <c r="B27" s="175"/>
      <c r="C27" s="176"/>
      <c r="D27" s="177"/>
    </row>
    <row r="28" spans="1:4">
      <c r="A28" s="168">
        <v>1.5</v>
      </c>
      <c r="B28" s="169" t="s">
        <v>1914</v>
      </c>
      <c r="C28" s="181"/>
      <c r="D28" s="182"/>
    </row>
    <row r="29" spans="1:4">
      <c r="A29" s="170" t="s">
        <v>20</v>
      </c>
      <c r="B29" s="171"/>
      <c r="C29" s="172"/>
      <c r="D29" s="173"/>
    </row>
    <row r="30" spans="1:4">
      <c r="A30" s="174" t="s">
        <v>25</v>
      </c>
      <c r="B30" s="175"/>
      <c r="C30" s="176"/>
      <c r="D30" s="177"/>
    </row>
    <row r="31" spans="1:4">
      <c r="A31" s="174" t="s">
        <v>26</v>
      </c>
      <c r="B31" s="175"/>
      <c r="C31" s="176"/>
      <c r="D31" s="177"/>
    </row>
    <row r="32" spans="1:4">
      <c r="A32" s="174" t="s">
        <v>27</v>
      </c>
      <c r="B32" s="175"/>
      <c r="C32" s="176"/>
      <c r="D32" s="177"/>
    </row>
    <row r="33" spans="1:4">
      <c r="A33" s="174" t="s">
        <v>28</v>
      </c>
      <c r="B33" s="175"/>
      <c r="C33" s="176"/>
      <c r="D33" s="177"/>
    </row>
    <row r="34" spans="1:4" ht="182">
      <c r="A34" s="168">
        <v>1.1000000000000001</v>
      </c>
      <c r="B34" s="169" t="s">
        <v>1915</v>
      </c>
      <c r="C34" s="181"/>
      <c r="D34" s="182"/>
    </row>
    <row r="35" spans="1:4">
      <c r="A35" s="170" t="s">
        <v>20</v>
      </c>
      <c r="B35" s="171"/>
      <c r="C35" s="172"/>
      <c r="D35" s="173"/>
    </row>
    <row r="36" spans="1:4">
      <c r="A36" s="174" t="s">
        <v>25</v>
      </c>
      <c r="B36" s="175"/>
      <c r="C36" s="176"/>
      <c r="D36" s="177"/>
    </row>
    <row r="37" spans="1:4">
      <c r="A37" s="174" t="s">
        <v>26</v>
      </c>
      <c r="B37" s="175"/>
      <c r="C37" s="176"/>
      <c r="D37" s="177"/>
    </row>
    <row r="38" spans="1:4">
      <c r="A38" s="174" t="s">
        <v>27</v>
      </c>
      <c r="B38" s="175"/>
      <c r="C38" s="176"/>
      <c r="D38" s="177"/>
    </row>
    <row r="39" spans="1:4">
      <c r="A39" s="174" t="s">
        <v>28</v>
      </c>
      <c r="B39" s="175"/>
      <c r="C39" s="176"/>
      <c r="D39" s="177"/>
    </row>
  </sheetData>
  <mergeCells count="1">
    <mergeCell ref="A2:D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228EB-3BBE-4E77-9E4A-2967B5A02ED1}">
  <dimension ref="A1:AE646"/>
  <sheetViews>
    <sheetView view="pageBreakPreview" topLeftCell="A8" zoomScaleNormal="100" zoomScaleSheetLayoutView="100" workbookViewId="0">
      <pane xSplit="1" ySplit="3" topLeftCell="B11" activePane="bottomRight" state="frozen"/>
      <selection activeCell="A8" sqref="A8"/>
      <selection pane="topRight" activeCell="B8" sqref="B8"/>
      <selection pane="bottomLeft" activeCell="A11" sqref="A11"/>
      <selection pane="bottomRight" activeCell="A8" sqref="A8"/>
    </sheetView>
  </sheetViews>
  <sheetFormatPr defaultColWidth="8.81640625" defaultRowHeight="12.5"/>
  <cols>
    <col min="1" max="1" width="8" style="42" customWidth="1"/>
    <col min="2" max="2" width="12.1796875" style="42" customWidth="1"/>
    <col min="3" max="3" width="20.1796875" style="42" customWidth="1"/>
    <col min="4" max="4" width="11.81640625" style="42" customWidth="1"/>
    <col min="5" max="5" width="14.54296875" style="42" customWidth="1"/>
    <col min="6" max="6" width="12.1796875" style="42" customWidth="1"/>
    <col min="7" max="7" width="9.1796875" style="36" customWidth="1"/>
    <col min="8" max="8" width="22.7265625" style="42" bestFit="1" customWidth="1"/>
    <col min="9" max="9" width="7.81640625" style="42" customWidth="1"/>
    <col min="10" max="10" width="9.1796875" style="42" customWidth="1"/>
    <col min="11" max="11" width="5.1796875" style="42" customWidth="1"/>
    <col min="12" max="12" width="18.1796875" style="42" customWidth="1"/>
    <col min="13" max="13" width="31.26953125" style="42" bestFit="1" customWidth="1"/>
    <col min="14" max="14" width="13.1796875" style="42" customWidth="1"/>
    <col min="15" max="15" width="23.81640625" style="42" bestFit="1" customWidth="1"/>
    <col min="16" max="19" width="13.81640625" style="42" customWidth="1"/>
    <col min="20" max="20" width="18.1796875" style="42" customWidth="1"/>
    <col min="21" max="21" width="18.81640625" style="42" customWidth="1"/>
    <col min="22" max="22" width="28" style="42" customWidth="1"/>
    <col min="23" max="23" width="13.81640625" style="42" customWidth="1"/>
    <col min="24" max="16384" width="8.81640625" style="42"/>
  </cols>
  <sheetData>
    <row r="1" spans="1:31" s="606" customFormat="1" ht="25.5" hidden="1" customHeight="1">
      <c r="G1" s="227"/>
      <c r="L1" s="607" t="s">
        <v>1916</v>
      </c>
      <c r="U1" s="606" t="s">
        <v>1917</v>
      </c>
      <c r="V1" s="608" t="s">
        <v>1918</v>
      </c>
      <c r="W1" s="606" t="s">
        <v>1919</v>
      </c>
    </row>
    <row r="2" spans="1:31" s="606" customFormat="1" hidden="1">
      <c r="G2" s="227"/>
      <c r="L2" s="607" t="s">
        <v>1916</v>
      </c>
      <c r="U2" s="606" t="s">
        <v>1920</v>
      </c>
      <c r="V2" s="608" t="s">
        <v>150</v>
      </c>
      <c r="W2" s="606" t="s">
        <v>1921</v>
      </c>
    </row>
    <row r="3" spans="1:31" s="606" customFormat="1" hidden="1">
      <c r="G3" s="227"/>
      <c r="L3" s="607" t="s">
        <v>1916</v>
      </c>
      <c r="U3" s="606" t="s">
        <v>1922</v>
      </c>
      <c r="V3" s="608" t="s">
        <v>152</v>
      </c>
      <c r="W3" s="606" t="s">
        <v>1923</v>
      </c>
    </row>
    <row r="4" spans="1:31" s="606" customFormat="1" hidden="1">
      <c r="G4" s="227"/>
      <c r="L4" s="607" t="s">
        <v>1916</v>
      </c>
      <c r="U4" s="606" t="s">
        <v>1924</v>
      </c>
      <c r="V4" s="608" t="s">
        <v>153</v>
      </c>
    </row>
    <row r="5" spans="1:31" s="606" customFormat="1" hidden="1">
      <c r="G5" s="227"/>
      <c r="L5" s="607" t="s">
        <v>1916</v>
      </c>
      <c r="U5" s="606" t="s">
        <v>1925</v>
      </c>
      <c r="V5" s="608" t="s">
        <v>154</v>
      </c>
    </row>
    <row r="6" spans="1:31" s="606" customFormat="1" hidden="1">
      <c r="G6" s="227"/>
      <c r="L6" s="607" t="s">
        <v>1916</v>
      </c>
      <c r="V6" s="608" t="s">
        <v>155</v>
      </c>
    </row>
    <row r="7" spans="1:31" s="606" customFormat="1" hidden="1">
      <c r="G7" s="227"/>
      <c r="L7" s="607" t="s">
        <v>1916</v>
      </c>
      <c r="V7" s="608" t="s">
        <v>156</v>
      </c>
    </row>
    <row r="8" spans="1:31" s="184" customFormat="1" ht="27" customHeight="1" thickBot="1">
      <c r="A8" s="183" t="s">
        <v>1926</v>
      </c>
      <c r="B8" s="185"/>
      <c r="C8" s="183"/>
      <c r="D8" s="228"/>
      <c r="E8" s="228"/>
      <c r="F8" s="184" t="s">
        <v>1927</v>
      </c>
      <c r="L8" s="183" t="s">
        <v>1928</v>
      </c>
      <c r="M8" s="185"/>
      <c r="P8" s="185"/>
      <c r="Q8" s="185"/>
      <c r="R8" s="185"/>
      <c r="S8" s="185"/>
      <c r="T8" s="185"/>
      <c r="U8" s="185"/>
    </row>
    <row r="9" spans="1:31" s="184" customFormat="1" ht="40.5" customHeight="1" thickBot="1">
      <c r="A9" s="183"/>
      <c r="B9" s="229"/>
      <c r="C9" s="609" t="s">
        <v>1929</v>
      </c>
      <c r="D9" s="230"/>
      <c r="E9" s="231"/>
      <c r="F9" s="1012" t="s">
        <v>1930</v>
      </c>
      <c r="G9" s="1013"/>
      <c r="H9" s="1013"/>
      <c r="I9" s="1013"/>
      <c r="J9" s="1014"/>
      <c r="K9" s="232"/>
      <c r="L9" s="183" t="s">
        <v>1931</v>
      </c>
      <c r="M9" s="185"/>
      <c r="P9" s="185"/>
      <c r="Q9" s="185"/>
      <c r="R9" s="185"/>
      <c r="S9" s="185"/>
      <c r="T9" s="185"/>
      <c r="U9" s="183"/>
    </row>
    <row r="10" spans="1:31" s="183" customFormat="1" ht="26.25" customHeight="1" thickBot="1">
      <c r="A10" s="610"/>
      <c r="B10" s="229" t="s">
        <v>1932</v>
      </c>
      <c r="C10" s="611" t="s">
        <v>1933</v>
      </c>
      <c r="D10" s="612" t="s">
        <v>1934</v>
      </c>
      <c r="E10" s="612" t="s">
        <v>1935</v>
      </c>
      <c r="F10" s="613" t="s">
        <v>1936</v>
      </c>
      <c r="G10" s="613" t="s">
        <v>1937</v>
      </c>
      <c r="H10" s="613" t="s">
        <v>1938</v>
      </c>
      <c r="I10" s="613" t="s">
        <v>1939</v>
      </c>
      <c r="J10" s="614" t="s">
        <v>79</v>
      </c>
      <c r="K10" s="615" t="s">
        <v>1940</v>
      </c>
      <c r="L10" s="616" t="s">
        <v>1941</v>
      </c>
      <c r="M10" s="185" t="s">
        <v>1942</v>
      </c>
      <c r="N10" s="185" t="s">
        <v>187</v>
      </c>
      <c r="O10" s="185" t="s">
        <v>1943</v>
      </c>
      <c r="P10" s="185" t="s">
        <v>1838</v>
      </c>
      <c r="Q10" s="185" t="s">
        <v>1944</v>
      </c>
      <c r="R10" s="185" t="s">
        <v>1945</v>
      </c>
      <c r="S10" s="185" t="s">
        <v>1946</v>
      </c>
      <c r="T10" s="185" t="s">
        <v>1947</v>
      </c>
      <c r="V10" s="183" t="s">
        <v>1948</v>
      </c>
      <c r="W10" s="617" t="s">
        <v>1949</v>
      </c>
    </row>
    <row r="11" spans="1:31" s="79" customFormat="1" ht="25">
      <c r="A11" s="618" t="s">
        <v>1950</v>
      </c>
      <c r="B11" s="619" t="s">
        <v>1951</v>
      </c>
      <c r="C11" s="619" t="s">
        <v>1952</v>
      </c>
      <c r="D11" s="620">
        <v>36802</v>
      </c>
      <c r="E11" s="620" t="s">
        <v>651</v>
      </c>
      <c r="F11" s="621" t="s">
        <v>1953</v>
      </c>
      <c r="G11" s="621" t="s">
        <v>1954</v>
      </c>
      <c r="H11" s="621" t="s">
        <v>1955</v>
      </c>
      <c r="I11" s="621" t="s">
        <v>1956</v>
      </c>
      <c r="J11" s="621" t="s">
        <v>1957</v>
      </c>
      <c r="K11" s="621">
        <v>1</v>
      </c>
      <c r="L11" s="619" t="s">
        <v>1952</v>
      </c>
      <c r="M11" s="619" t="s">
        <v>1958</v>
      </c>
      <c r="N11" s="619" t="s">
        <v>1919</v>
      </c>
      <c r="O11" s="622">
        <v>6332.1</v>
      </c>
      <c r="P11" s="619" t="s">
        <v>1922</v>
      </c>
      <c r="Q11" s="619" t="s">
        <v>1959</v>
      </c>
      <c r="R11" s="619" t="s">
        <v>1949</v>
      </c>
      <c r="S11" s="78" t="s">
        <v>1960</v>
      </c>
      <c r="T11" s="78" t="s">
        <v>1961</v>
      </c>
      <c r="U11" s="78"/>
      <c r="V11" s="78"/>
      <c r="W11" s="78"/>
      <c r="X11" s="78"/>
      <c r="Y11" s="623"/>
      <c r="Z11" s="623"/>
    </row>
    <row r="12" spans="1:31" s="79" customFormat="1" ht="25">
      <c r="A12" s="618" t="s">
        <v>1950</v>
      </c>
      <c r="B12" s="619" t="s">
        <v>1962</v>
      </c>
      <c r="C12" s="619" t="s">
        <v>1963</v>
      </c>
      <c r="D12" s="620">
        <v>36802</v>
      </c>
      <c r="E12" s="620" t="s">
        <v>651</v>
      </c>
      <c r="F12" s="621" t="s">
        <v>1963</v>
      </c>
      <c r="G12" s="621" t="s">
        <v>1964</v>
      </c>
      <c r="H12" s="621" t="s">
        <v>1965</v>
      </c>
      <c r="I12" s="621" t="s">
        <v>1966</v>
      </c>
      <c r="J12" s="621" t="s">
        <v>1967</v>
      </c>
      <c r="K12" s="621">
        <v>1</v>
      </c>
      <c r="L12" s="619" t="s">
        <v>1963</v>
      </c>
      <c r="M12" s="619" t="s">
        <v>1968</v>
      </c>
      <c r="N12" s="619" t="s">
        <v>1919</v>
      </c>
      <c r="O12" s="622">
        <v>2669</v>
      </c>
      <c r="P12" s="619" t="s">
        <v>1922</v>
      </c>
      <c r="Q12" s="619" t="s">
        <v>1969</v>
      </c>
      <c r="R12" s="619" t="s">
        <v>1949</v>
      </c>
      <c r="S12" s="78" t="s">
        <v>1960</v>
      </c>
      <c r="T12" s="78" t="s">
        <v>1970</v>
      </c>
      <c r="U12" s="78"/>
      <c r="V12" s="78"/>
      <c r="W12" s="78"/>
      <c r="X12" s="78"/>
      <c r="Y12" s="623"/>
      <c r="Z12" s="623"/>
    </row>
    <row r="13" spans="1:31" s="79" customFormat="1" ht="25">
      <c r="A13" s="618" t="s">
        <v>1950</v>
      </c>
      <c r="B13" s="619" t="s">
        <v>1971</v>
      </c>
      <c r="C13" s="619" t="s">
        <v>1972</v>
      </c>
      <c r="D13" s="620">
        <v>36802</v>
      </c>
      <c r="E13" s="620" t="s">
        <v>651</v>
      </c>
      <c r="F13" s="621" t="s">
        <v>1973</v>
      </c>
      <c r="G13" s="621" t="s">
        <v>1974</v>
      </c>
      <c r="H13" s="621" t="s">
        <v>1975</v>
      </c>
      <c r="I13" s="621" t="s">
        <v>1976</v>
      </c>
      <c r="J13" s="621" t="s">
        <v>1967</v>
      </c>
      <c r="K13" s="621">
        <v>1</v>
      </c>
      <c r="L13" s="619" t="s">
        <v>1972</v>
      </c>
      <c r="M13" s="619" t="s">
        <v>1977</v>
      </c>
      <c r="N13" s="619" t="s">
        <v>1919</v>
      </c>
      <c r="O13" s="622">
        <v>2287.4</v>
      </c>
      <c r="P13" s="619" t="s">
        <v>1922</v>
      </c>
      <c r="Q13" s="619" t="s">
        <v>1978</v>
      </c>
      <c r="R13" s="619" t="s">
        <v>1949</v>
      </c>
      <c r="S13" s="78" t="s">
        <v>1960</v>
      </c>
      <c r="T13" s="78" t="s">
        <v>1979</v>
      </c>
      <c r="U13" s="78"/>
      <c r="V13" s="78"/>
      <c r="W13" s="78"/>
      <c r="X13" s="78"/>
      <c r="Y13" s="623"/>
      <c r="Z13" s="623"/>
    </row>
    <row r="14" spans="1:31" s="79" customFormat="1" ht="25">
      <c r="A14" s="618" t="s">
        <v>1950</v>
      </c>
      <c r="B14" s="619" t="s">
        <v>1980</v>
      </c>
      <c r="C14" s="619" t="s">
        <v>1981</v>
      </c>
      <c r="D14" s="620">
        <v>36802</v>
      </c>
      <c r="E14" s="620" t="s">
        <v>651</v>
      </c>
      <c r="F14" s="621" t="s">
        <v>1982</v>
      </c>
      <c r="G14" s="621" t="s">
        <v>1983</v>
      </c>
      <c r="H14" s="621" t="s">
        <v>1955</v>
      </c>
      <c r="I14" s="621" t="s">
        <v>1984</v>
      </c>
      <c r="J14" s="621" t="s">
        <v>1957</v>
      </c>
      <c r="K14" s="621">
        <v>1</v>
      </c>
      <c r="L14" s="619" t="s">
        <v>1981</v>
      </c>
      <c r="M14" s="619" t="s">
        <v>1985</v>
      </c>
      <c r="N14" s="619" t="s">
        <v>1919</v>
      </c>
      <c r="O14" s="622">
        <v>2475.98</v>
      </c>
      <c r="P14" s="619" t="s">
        <v>1922</v>
      </c>
      <c r="Q14" s="619" t="s">
        <v>1986</v>
      </c>
      <c r="R14" s="619" t="s">
        <v>1949</v>
      </c>
      <c r="S14" s="78" t="s">
        <v>1960</v>
      </c>
      <c r="T14" s="78" t="s">
        <v>1987</v>
      </c>
      <c r="U14" s="78"/>
      <c r="V14" s="78"/>
      <c r="W14" s="78"/>
      <c r="X14" s="78"/>
      <c r="Y14" s="623"/>
      <c r="Z14" s="623"/>
    </row>
    <row r="15" spans="1:31" s="79" customFormat="1" ht="62.5">
      <c r="A15" s="618" t="s">
        <v>1950</v>
      </c>
      <c r="B15" s="619" t="s">
        <v>1988</v>
      </c>
      <c r="C15" s="619" t="s">
        <v>1989</v>
      </c>
      <c r="D15" s="620">
        <v>36818</v>
      </c>
      <c r="E15" s="620" t="s">
        <v>651</v>
      </c>
      <c r="F15" s="621" t="s">
        <v>1982</v>
      </c>
      <c r="G15" s="621" t="s">
        <v>1990</v>
      </c>
      <c r="H15" s="621" t="s">
        <v>1991</v>
      </c>
      <c r="I15" s="621" t="s">
        <v>1992</v>
      </c>
      <c r="J15" s="621" t="s">
        <v>1957</v>
      </c>
      <c r="K15" s="621">
        <v>1</v>
      </c>
      <c r="L15" s="619" t="s">
        <v>1989</v>
      </c>
      <c r="M15" s="619" t="s">
        <v>1993</v>
      </c>
      <c r="N15" s="619" t="s">
        <v>1919</v>
      </c>
      <c r="O15" s="624">
        <v>3753.14</v>
      </c>
      <c r="P15" s="619" t="s">
        <v>1922</v>
      </c>
      <c r="Q15" s="619" t="s">
        <v>1994</v>
      </c>
      <c r="R15" s="619" t="s">
        <v>1949</v>
      </c>
      <c r="S15" s="78" t="s">
        <v>1960</v>
      </c>
      <c r="T15" s="78" t="s">
        <v>1995</v>
      </c>
      <c r="U15" s="78"/>
      <c r="V15" s="78"/>
      <c r="W15" s="78"/>
      <c r="X15" s="78"/>
      <c r="Y15" s="625"/>
      <c r="Z15" s="625"/>
      <c r="AA15" s="226"/>
      <c r="AB15" s="226"/>
      <c r="AC15" s="226"/>
      <c r="AD15" s="226"/>
      <c r="AE15" s="226"/>
    </row>
    <row r="16" spans="1:31" s="79" customFormat="1" ht="50">
      <c r="A16" s="618" t="s">
        <v>1950</v>
      </c>
      <c r="B16" s="619" t="s">
        <v>1996</v>
      </c>
      <c r="C16" s="619" t="s">
        <v>1997</v>
      </c>
      <c r="D16" s="620">
        <v>36882</v>
      </c>
      <c r="E16" s="620" t="s">
        <v>651</v>
      </c>
      <c r="F16" s="621" t="s">
        <v>1998</v>
      </c>
      <c r="G16" s="621" t="s">
        <v>1999</v>
      </c>
      <c r="H16" s="621" t="s">
        <v>2000</v>
      </c>
      <c r="I16" s="621" t="s">
        <v>2001</v>
      </c>
      <c r="J16" s="621" t="s">
        <v>1967</v>
      </c>
      <c r="K16" s="621">
        <v>1</v>
      </c>
      <c r="L16" s="619" t="s">
        <v>2002</v>
      </c>
      <c r="M16" s="619" t="s">
        <v>2003</v>
      </c>
      <c r="N16" s="619" t="s">
        <v>1919</v>
      </c>
      <c r="O16" s="622">
        <v>1840.9</v>
      </c>
      <c r="P16" s="619" t="s">
        <v>1922</v>
      </c>
      <c r="Q16" s="619" t="s">
        <v>2004</v>
      </c>
      <c r="R16" s="619" t="s">
        <v>1949</v>
      </c>
      <c r="S16" s="78" t="s">
        <v>1960</v>
      </c>
      <c r="T16" s="78" t="s">
        <v>1961</v>
      </c>
      <c r="U16" s="78"/>
      <c r="V16" s="78"/>
      <c r="W16" s="78"/>
      <c r="X16" s="78"/>
      <c r="Y16" s="623"/>
      <c r="Z16" s="623"/>
    </row>
    <row r="17" spans="1:31" s="79" customFormat="1" ht="37.5">
      <c r="A17" s="618" t="s">
        <v>1950</v>
      </c>
      <c r="B17" s="619" t="s">
        <v>2005</v>
      </c>
      <c r="C17" s="619" t="s">
        <v>2006</v>
      </c>
      <c r="D17" s="620">
        <v>36937</v>
      </c>
      <c r="E17" s="620" t="s">
        <v>651</v>
      </c>
      <c r="F17" s="621" t="s">
        <v>2007</v>
      </c>
      <c r="G17" s="621" t="s">
        <v>2008</v>
      </c>
      <c r="H17" s="621" t="s">
        <v>2009</v>
      </c>
      <c r="I17" s="621" t="s">
        <v>2010</v>
      </c>
      <c r="J17" s="621" t="s">
        <v>1957</v>
      </c>
      <c r="K17" s="621">
        <v>1</v>
      </c>
      <c r="L17" s="619" t="s">
        <v>2006</v>
      </c>
      <c r="M17" s="619" t="s">
        <v>2011</v>
      </c>
      <c r="N17" s="619" t="s">
        <v>1919</v>
      </c>
      <c r="O17" s="622">
        <v>7353.52</v>
      </c>
      <c r="P17" s="619" t="s">
        <v>1922</v>
      </c>
      <c r="Q17" s="619" t="s">
        <v>2012</v>
      </c>
      <c r="R17" s="619" t="s">
        <v>1949</v>
      </c>
      <c r="S17" s="78" t="s">
        <v>1960</v>
      </c>
      <c r="T17" s="78" t="s">
        <v>1961</v>
      </c>
      <c r="U17" s="78"/>
      <c r="V17" s="78"/>
      <c r="W17" s="78"/>
      <c r="X17" s="78"/>
      <c r="Y17" s="623"/>
      <c r="Z17" s="623"/>
    </row>
    <row r="18" spans="1:31" s="79" customFormat="1" ht="37.5">
      <c r="A18" s="618" t="s">
        <v>1950</v>
      </c>
      <c r="B18" s="619" t="s">
        <v>2013</v>
      </c>
      <c r="C18" s="619" t="s">
        <v>2009</v>
      </c>
      <c r="D18" s="620">
        <v>36937</v>
      </c>
      <c r="E18" s="620" t="s">
        <v>651</v>
      </c>
      <c r="F18" s="621" t="s">
        <v>2007</v>
      </c>
      <c r="G18" s="621" t="s">
        <v>2008</v>
      </c>
      <c r="H18" s="621" t="s">
        <v>2009</v>
      </c>
      <c r="I18" s="621" t="s">
        <v>2010</v>
      </c>
      <c r="J18" s="621" t="s">
        <v>1957</v>
      </c>
      <c r="K18" s="621">
        <v>1</v>
      </c>
      <c r="L18" s="619" t="s">
        <v>2009</v>
      </c>
      <c r="M18" s="619" t="s">
        <v>2014</v>
      </c>
      <c r="N18" s="619" t="s">
        <v>1919</v>
      </c>
      <c r="O18" s="622">
        <v>3501</v>
      </c>
      <c r="P18" s="619" t="s">
        <v>1922</v>
      </c>
      <c r="Q18" s="619" t="s">
        <v>2012</v>
      </c>
      <c r="R18" s="619" t="s">
        <v>1949</v>
      </c>
      <c r="S18" s="78" t="s">
        <v>1960</v>
      </c>
      <c r="T18" s="78" t="s">
        <v>2015</v>
      </c>
      <c r="U18" s="78"/>
      <c r="V18" s="78"/>
      <c r="W18" s="78"/>
      <c r="X18" s="78"/>
      <c r="Y18" s="625"/>
      <c r="Z18" s="625"/>
      <c r="AA18" s="226"/>
      <c r="AB18" s="226"/>
      <c r="AC18" s="226"/>
      <c r="AD18" s="226"/>
      <c r="AE18" s="226"/>
    </row>
    <row r="19" spans="1:31" s="79" customFormat="1" ht="37.5">
      <c r="A19" s="618" t="s">
        <v>1950</v>
      </c>
      <c r="B19" s="619" t="s">
        <v>2016</v>
      </c>
      <c r="C19" s="619" t="s">
        <v>2017</v>
      </c>
      <c r="D19" s="620">
        <v>37041</v>
      </c>
      <c r="E19" s="620" t="s">
        <v>651</v>
      </c>
      <c r="F19" s="621" t="s">
        <v>2018</v>
      </c>
      <c r="G19" s="621" t="s">
        <v>2019</v>
      </c>
      <c r="H19" s="621" t="s">
        <v>2020</v>
      </c>
      <c r="I19" s="621" t="s">
        <v>2021</v>
      </c>
      <c r="J19" s="621" t="s">
        <v>1957</v>
      </c>
      <c r="K19" s="621">
        <v>1</v>
      </c>
      <c r="L19" s="619" t="s">
        <v>2017</v>
      </c>
      <c r="M19" s="619" t="s">
        <v>2022</v>
      </c>
      <c r="N19" s="619" t="s">
        <v>1919</v>
      </c>
      <c r="O19" s="622">
        <v>1577</v>
      </c>
      <c r="P19" s="619" t="s">
        <v>1922</v>
      </c>
      <c r="Q19" s="619" t="s">
        <v>1959</v>
      </c>
      <c r="R19" s="619" t="s">
        <v>1949</v>
      </c>
      <c r="S19" s="78" t="s">
        <v>1960</v>
      </c>
      <c r="T19" s="78" t="s">
        <v>1961</v>
      </c>
      <c r="U19" s="78"/>
      <c r="V19" s="78"/>
      <c r="W19" s="78"/>
      <c r="X19" s="78"/>
      <c r="Y19" s="623"/>
      <c r="Z19" s="623"/>
    </row>
    <row r="20" spans="1:31" s="79" customFormat="1" ht="37.5">
      <c r="A20" s="618" t="s">
        <v>1950</v>
      </c>
      <c r="B20" s="619" t="s">
        <v>2023</v>
      </c>
      <c r="C20" s="619" t="s">
        <v>2024</v>
      </c>
      <c r="D20" s="620">
        <v>37161</v>
      </c>
      <c r="E20" s="620" t="s">
        <v>651</v>
      </c>
      <c r="F20" s="621" t="s">
        <v>2025</v>
      </c>
      <c r="G20" s="621" t="s">
        <v>2026</v>
      </c>
      <c r="H20" s="621" t="s">
        <v>2027</v>
      </c>
      <c r="I20" s="621" t="s">
        <v>2028</v>
      </c>
      <c r="J20" s="621" t="s">
        <v>1957</v>
      </c>
      <c r="K20" s="621">
        <v>1</v>
      </c>
      <c r="L20" s="619" t="s">
        <v>2024</v>
      </c>
      <c r="M20" s="619" t="s">
        <v>2029</v>
      </c>
      <c r="N20" s="619" t="s">
        <v>1919</v>
      </c>
      <c r="O20" s="622">
        <v>4786.5600000000004</v>
      </c>
      <c r="P20" s="619" t="s">
        <v>1922</v>
      </c>
      <c r="Q20" s="619" t="s">
        <v>2030</v>
      </c>
      <c r="R20" s="619" t="s">
        <v>1949</v>
      </c>
      <c r="S20" s="78" t="s">
        <v>1960</v>
      </c>
      <c r="T20" s="78" t="s">
        <v>2015</v>
      </c>
      <c r="U20" s="78"/>
      <c r="V20" s="78"/>
      <c r="W20" s="78"/>
      <c r="X20" s="78"/>
      <c r="Y20" s="623"/>
      <c r="Z20" s="623"/>
    </row>
    <row r="21" spans="1:31" s="79" customFormat="1" ht="50">
      <c r="A21" s="618" t="s">
        <v>1950</v>
      </c>
      <c r="B21" s="619" t="s">
        <v>2031</v>
      </c>
      <c r="C21" s="619" t="s">
        <v>2032</v>
      </c>
      <c r="D21" s="620">
        <v>37417</v>
      </c>
      <c r="E21" s="620" t="s">
        <v>651</v>
      </c>
      <c r="F21" s="621" t="s">
        <v>1982</v>
      </c>
      <c r="G21" s="621" t="s">
        <v>2033</v>
      </c>
      <c r="H21" s="621" t="s">
        <v>2034</v>
      </c>
      <c r="I21" s="621" t="s">
        <v>2035</v>
      </c>
      <c r="J21" s="621" t="s">
        <v>1957</v>
      </c>
      <c r="K21" s="621">
        <v>1</v>
      </c>
      <c r="L21" s="619" t="s">
        <v>2032</v>
      </c>
      <c r="M21" s="619" t="s">
        <v>2036</v>
      </c>
      <c r="N21" s="619" t="s">
        <v>1921</v>
      </c>
      <c r="O21" s="622">
        <v>3151</v>
      </c>
      <c r="P21" s="619" t="s">
        <v>1922</v>
      </c>
      <c r="Q21" s="619" t="s">
        <v>2037</v>
      </c>
      <c r="R21" s="619" t="s">
        <v>1949</v>
      </c>
      <c r="S21" s="78" t="s">
        <v>1960</v>
      </c>
      <c r="T21" s="78" t="s">
        <v>2038</v>
      </c>
      <c r="U21" s="78"/>
      <c r="V21" s="78"/>
      <c r="W21" s="78"/>
      <c r="X21" s="78"/>
      <c r="Y21" s="623"/>
      <c r="Z21" s="623"/>
    </row>
    <row r="22" spans="1:31" s="79" customFormat="1" ht="25">
      <c r="A22" s="618" t="s">
        <v>1950</v>
      </c>
      <c r="B22" s="619" t="s">
        <v>2039</v>
      </c>
      <c r="C22" s="619" t="s">
        <v>2040</v>
      </c>
      <c r="D22" s="620">
        <v>37441</v>
      </c>
      <c r="E22" s="620" t="s">
        <v>651</v>
      </c>
      <c r="F22" s="621" t="s">
        <v>2041</v>
      </c>
      <c r="G22" s="621" t="s">
        <v>2042</v>
      </c>
      <c r="H22" s="621" t="s">
        <v>2043</v>
      </c>
      <c r="I22" s="621" t="s">
        <v>2044</v>
      </c>
      <c r="J22" s="621" t="s">
        <v>1957</v>
      </c>
      <c r="K22" s="621">
        <v>1</v>
      </c>
      <c r="L22" s="619" t="s">
        <v>2040</v>
      </c>
      <c r="M22" s="619" t="s">
        <v>2045</v>
      </c>
      <c r="N22" s="619" t="s">
        <v>1919</v>
      </c>
      <c r="O22" s="622">
        <v>6394</v>
      </c>
      <c r="P22" s="619" t="s">
        <v>1922</v>
      </c>
      <c r="Q22" s="619" t="s">
        <v>2046</v>
      </c>
      <c r="R22" s="619" t="s">
        <v>1949</v>
      </c>
      <c r="S22" s="78" t="s">
        <v>1960</v>
      </c>
      <c r="T22" s="78" t="s">
        <v>2047</v>
      </c>
      <c r="U22" s="78"/>
      <c r="V22" s="78"/>
      <c r="W22" s="78"/>
      <c r="X22" s="78"/>
      <c r="Y22" s="623"/>
      <c r="Z22" s="623"/>
    </row>
    <row r="23" spans="1:31" s="79" customFormat="1" ht="25">
      <c r="A23" s="618" t="s">
        <v>1950</v>
      </c>
      <c r="B23" s="619" t="s">
        <v>2048</v>
      </c>
      <c r="C23" s="619" t="s">
        <v>2049</v>
      </c>
      <c r="D23" s="620">
        <v>37704</v>
      </c>
      <c r="E23" s="620" t="s">
        <v>651</v>
      </c>
      <c r="F23" s="621" t="s">
        <v>2050</v>
      </c>
      <c r="G23" s="621" t="s">
        <v>2051</v>
      </c>
      <c r="H23" s="621" t="s">
        <v>2052</v>
      </c>
      <c r="I23" s="621" t="s">
        <v>2053</v>
      </c>
      <c r="J23" s="621" t="s">
        <v>1957</v>
      </c>
      <c r="K23" s="621">
        <v>1</v>
      </c>
      <c r="L23" s="619" t="s">
        <v>2049</v>
      </c>
      <c r="M23" s="619" t="s">
        <v>2054</v>
      </c>
      <c r="N23" s="619" t="s">
        <v>1919</v>
      </c>
      <c r="O23" s="622">
        <v>872</v>
      </c>
      <c r="P23" s="619" t="s">
        <v>2055</v>
      </c>
      <c r="Q23" s="619" t="s">
        <v>2056</v>
      </c>
      <c r="R23" s="619" t="s">
        <v>1949</v>
      </c>
      <c r="S23" s="78" t="s">
        <v>1960</v>
      </c>
      <c r="T23" s="78" t="s">
        <v>2015</v>
      </c>
      <c r="U23" s="78"/>
      <c r="V23" s="78"/>
      <c r="W23" s="78"/>
      <c r="X23" s="78"/>
      <c r="Y23" s="623"/>
      <c r="Z23" s="623"/>
    </row>
    <row r="24" spans="1:31" s="79" customFormat="1" ht="25">
      <c r="A24" s="618" t="s">
        <v>1950</v>
      </c>
      <c r="B24" s="619" t="s">
        <v>2057</v>
      </c>
      <c r="C24" s="619" t="s">
        <v>2058</v>
      </c>
      <c r="D24" s="620">
        <v>37818</v>
      </c>
      <c r="E24" s="620" t="s">
        <v>651</v>
      </c>
      <c r="F24" s="621" t="s">
        <v>2059</v>
      </c>
      <c r="G24" s="621" t="s">
        <v>2060</v>
      </c>
      <c r="H24" s="621" t="s">
        <v>2061</v>
      </c>
      <c r="I24" s="621" t="s">
        <v>2062</v>
      </c>
      <c r="J24" s="621" t="s">
        <v>1957</v>
      </c>
      <c r="K24" s="621">
        <v>1</v>
      </c>
      <c r="L24" s="619" t="s">
        <v>2058</v>
      </c>
      <c r="M24" s="619" t="s">
        <v>2063</v>
      </c>
      <c r="N24" s="619" t="s">
        <v>1919</v>
      </c>
      <c r="O24" s="622">
        <v>3426</v>
      </c>
      <c r="P24" s="619" t="s">
        <v>1922</v>
      </c>
      <c r="Q24" s="619" t="s">
        <v>2064</v>
      </c>
      <c r="R24" s="619" t="s">
        <v>1949</v>
      </c>
      <c r="S24" s="78" t="s">
        <v>1960</v>
      </c>
      <c r="T24" s="78" t="s">
        <v>2065</v>
      </c>
      <c r="U24" s="78"/>
      <c r="V24" s="78"/>
      <c r="W24" s="78"/>
      <c r="X24" s="78"/>
      <c r="Y24" s="623"/>
      <c r="Z24" s="623"/>
    </row>
    <row r="25" spans="1:31" s="79" customFormat="1" ht="25">
      <c r="A25" s="618" t="s">
        <v>1950</v>
      </c>
      <c r="B25" s="619" t="s">
        <v>2066</v>
      </c>
      <c r="C25" s="619" t="s">
        <v>2067</v>
      </c>
      <c r="D25" s="620">
        <v>38103</v>
      </c>
      <c r="E25" s="620" t="s">
        <v>651</v>
      </c>
      <c r="F25" s="621" t="s">
        <v>2068</v>
      </c>
      <c r="G25" s="621" t="s">
        <v>2069</v>
      </c>
      <c r="H25" s="621" t="s">
        <v>2070</v>
      </c>
      <c r="I25" s="621" t="s">
        <v>2071</v>
      </c>
      <c r="J25" s="621" t="s">
        <v>1967</v>
      </c>
      <c r="K25" s="621">
        <v>1</v>
      </c>
      <c r="L25" s="619" t="s">
        <v>2067</v>
      </c>
      <c r="M25" s="619" t="s">
        <v>2072</v>
      </c>
      <c r="N25" s="619" t="s">
        <v>1919</v>
      </c>
      <c r="O25" s="622">
        <v>1054.51</v>
      </c>
      <c r="P25" s="619" t="s">
        <v>1922</v>
      </c>
      <c r="Q25" s="619" t="s">
        <v>2073</v>
      </c>
      <c r="R25" s="619" t="s">
        <v>1949</v>
      </c>
      <c r="S25" s="78" t="s">
        <v>1960</v>
      </c>
      <c r="T25" s="78" t="s">
        <v>2074</v>
      </c>
      <c r="U25" s="78"/>
      <c r="V25" s="78"/>
      <c r="W25" s="78"/>
      <c r="X25" s="78"/>
      <c r="Y25" s="623"/>
      <c r="Z25" s="623"/>
    </row>
    <row r="26" spans="1:31" s="79" customFormat="1" ht="25">
      <c r="A26" s="618" t="s">
        <v>1950</v>
      </c>
      <c r="B26" s="619" t="s">
        <v>2075</v>
      </c>
      <c r="C26" s="619" t="s">
        <v>2076</v>
      </c>
      <c r="D26" s="620">
        <v>38700</v>
      </c>
      <c r="E26" s="620" t="s">
        <v>651</v>
      </c>
      <c r="F26" s="621" t="s">
        <v>2077</v>
      </c>
      <c r="G26" s="621" t="s">
        <v>2078</v>
      </c>
      <c r="H26" s="621" t="s">
        <v>2079</v>
      </c>
      <c r="I26" s="621" t="s">
        <v>2080</v>
      </c>
      <c r="J26" s="621" t="s">
        <v>1967</v>
      </c>
      <c r="K26" s="621">
        <v>1</v>
      </c>
      <c r="L26" s="619" t="s">
        <v>2076</v>
      </c>
      <c r="M26" s="619" t="s">
        <v>2081</v>
      </c>
      <c r="N26" s="619" t="s">
        <v>1919</v>
      </c>
      <c r="O26" s="622">
        <v>1207</v>
      </c>
      <c r="P26" s="619" t="s">
        <v>1922</v>
      </c>
      <c r="Q26" s="619" t="s">
        <v>2082</v>
      </c>
      <c r="R26" s="619" t="s">
        <v>1949</v>
      </c>
      <c r="S26" s="78" t="s">
        <v>1960</v>
      </c>
      <c r="T26" s="78" t="s">
        <v>1970</v>
      </c>
      <c r="U26" s="78"/>
      <c r="V26" s="78"/>
      <c r="W26" s="78"/>
      <c r="X26" s="78"/>
      <c r="Y26" s="623"/>
      <c r="Z26" s="623"/>
    </row>
    <row r="27" spans="1:31" s="79" customFormat="1" ht="37.5">
      <c r="A27" s="618" t="s">
        <v>1950</v>
      </c>
      <c r="B27" s="619" t="s">
        <v>2083</v>
      </c>
      <c r="C27" s="619" t="s">
        <v>2084</v>
      </c>
      <c r="D27" s="620">
        <v>38700</v>
      </c>
      <c r="E27" s="620" t="s">
        <v>651</v>
      </c>
      <c r="F27" s="621" t="s">
        <v>2085</v>
      </c>
      <c r="G27" s="621" t="s">
        <v>2086</v>
      </c>
      <c r="H27" s="621" t="s">
        <v>2087</v>
      </c>
      <c r="I27" s="621" t="s">
        <v>2088</v>
      </c>
      <c r="J27" s="621" t="s">
        <v>2089</v>
      </c>
      <c r="K27" s="621">
        <v>1</v>
      </c>
      <c r="L27" s="619" t="s">
        <v>2084</v>
      </c>
      <c r="M27" s="619" t="s">
        <v>2090</v>
      </c>
      <c r="N27" s="619" t="s">
        <v>1919</v>
      </c>
      <c r="O27" s="622">
        <v>827.35</v>
      </c>
      <c r="P27" s="619" t="s">
        <v>2055</v>
      </c>
      <c r="Q27" s="619" t="s">
        <v>2091</v>
      </c>
      <c r="R27" s="619" t="s">
        <v>1949</v>
      </c>
      <c r="S27" s="78" t="s">
        <v>1960</v>
      </c>
      <c r="T27" s="78"/>
      <c r="U27" s="78"/>
      <c r="V27" s="78"/>
      <c r="W27" s="78"/>
      <c r="X27" s="78"/>
      <c r="Y27" s="623"/>
      <c r="Z27" s="623"/>
    </row>
    <row r="28" spans="1:31" s="79" customFormat="1" ht="25">
      <c r="A28" s="618" t="s">
        <v>1950</v>
      </c>
      <c r="B28" s="619" t="s">
        <v>2092</v>
      </c>
      <c r="C28" s="619" t="s">
        <v>2093</v>
      </c>
      <c r="D28" s="620">
        <v>38898</v>
      </c>
      <c r="E28" s="620" t="s">
        <v>651</v>
      </c>
      <c r="F28" s="621" t="s">
        <v>2094</v>
      </c>
      <c r="G28" s="621" t="s">
        <v>2095</v>
      </c>
      <c r="H28" s="621" t="s">
        <v>2096</v>
      </c>
      <c r="I28" s="621" t="s">
        <v>2097</v>
      </c>
      <c r="J28" s="621" t="s">
        <v>1967</v>
      </c>
      <c r="K28" s="621">
        <v>1</v>
      </c>
      <c r="L28" s="619" t="s">
        <v>2093</v>
      </c>
      <c r="M28" s="619" t="s">
        <v>2098</v>
      </c>
      <c r="N28" s="619" t="s">
        <v>1919</v>
      </c>
      <c r="O28" s="622">
        <v>949</v>
      </c>
      <c r="P28" s="619" t="s">
        <v>2055</v>
      </c>
      <c r="Q28" s="619" t="s">
        <v>2099</v>
      </c>
      <c r="R28" s="619" t="s">
        <v>1949</v>
      </c>
      <c r="S28" s="78" t="s">
        <v>1960</v>
      </c>
      <c r="T28" s="78"/>
      <c r="U28" s="78"/>
      <c r="V28" s="78"/>
      <c r="W28" s="78"/>
      <c r="X28" s="78"/>
      <c r="Y28" s="623"/>
      <c r="Z28" s="623"/>
    </row>
    <row r="29" spans="1:31" s="79" customFormat="1" ht="37.5">
      <c r="A29" s="618" t="s">
        <v>1950</v>
      </c>
      <c r="B29" s="619" t="s">
        <v>2100</v>
      </c>
      <c r="C29" s="626" t="s">
        <v>2101</v>
      </c>
      <c r="D29" s="627">
        <v>39013</v>
      </c>
      <c r="E29" s="627" t="s">
        <v>651</v>
      </c>
      <c r="F29" s="628" t="s">
        <v>1982</v>
      </c>
      <c r="G29" s="628" t="s">
        <v>2102</v>
      </c>
      <c r="H29" s="628" t="s">
        <v>2103</v>
      </c>
      <c r="I29" s="628" t="s">
        <v>2104</v>
      </c>
      <c r="J29" s="628" t="s">
        <v>1957</v>
      </c>
      <c r="K29" s="628">
        <v>1</v>
      </c>
      <c r="L29" s="626" t="s">
        <v>2105</v>
      </c>
      <c r="M29" s="626" t="s">
        <v>2106</v>
      </c>
      <c r="N29" s="626" t="s">
        <v>1919</v>
      </c>
      <c r="O29" s="629">
        <v>3473.86</v>
      </c>
      <c r="P29" s="626" t="s">
        <v>1922</v>
      </c>
      <c r="Q29" s="619" t="s">
        <v>2107</v>
      </c>
      <c r="R29" s="619" t="s">
        <v>1949</v>
      </c>
      <c r="S29" s="78" t="s">
        <v>1960</v>
      </c>
      <c r="T29" s="78"/>
      <c r="U29" s="78"/>
      <c r="V29" s="78"/>
      <c r="W29" s="78"/>
      <c r="X29" s="78"/>
      <c r="Y29" s="623"/>
      <c r="Z29" s="623"/>
    </row>
    <row r="30" spans="1:31" s="79" customFormat="1" ht="25">
      <c r="A30" s="618" t="s">
        <v>1950</v>
      </c>
      <c r="B30" s="619" t="s">
        <v>2108</v>
      </c>
      <c r="C30" s="619" t="s">
        <v>2109</v>
      </c>
      <c r="D30" s="620">
        <v>39013</v>
      </c>
      <c r="E30" s="620" t="s">
        <v>651</v>
      </c>
      <c r="F30" s="621" t="s">
        <v>2110</v>
      </c>
      <c r="G30" s="621" t="s">
        <v>2111</v>
      </c>
      <c r="H30" s="621" t="s">
        <v>2052</v>
      </c>
      <c r="I30" s="621" t="s">
        <v>2112</v>
      </c>
      <c r="J30" s="621" t="s">
        <v>1957</v>
      </c>
      <c r="K30" s="621">
        <v>1</v>
      </c>
      <c r="L30" s="619" t="s">
        <v>2109</v>
      </c>
      <c r="M30" s="619" t="s">
        <v>2113</v>
      </c>
      <c r="N30" s="619" t="s">
        <v>1919</v>
      </c>
      <c r="O30" s="622">
        <v>410.55</v>
      </c>
      <c r="P30" s="619" t="s">
        <v>2114</v>
      </c>
      <c r="Q30" s="619" t="s">
        <v>2107</v>
      </c>
      <c r="R30" s="619" t="s">
        <v>1949</v>
      </c>
      <c r="S30" s="78" t="s">
        <v>1960</v>
      </c>
      <c r="T30" s="78"/>
      <c r="U30" s="78"/>
      <c r="V30" s="78"/>
      <c r="W30" s="78"/>
      <c r="X30" s="78"/>
      <c r="Y30" s="623"/>
      <c r="Z30" s="623"/>
    </row>
    <row r="31" spans="1:31" s="79" customFormat="1" ht="25">
      <c r="A31" s="618" t="s">
        <v>1950</v>
      </c>
      <c r="B31" s="619" t="s">
        <v>2115</v>
      </c>
      <c r="C31" s="619" t="s">
        <v>2116</v>
      </c>
      <c r="D31" s="620">
        <v>39093</v>
      </c>
      <c r="E31" s="620" t="s">
        <v>651</v>
      </c>
      <c r="F31" s="621" t="s">
        <v>2117</v>
      </c>
      <c r="G31" s="621" t="s">
        <v>2118</v>
      </c>
      <c r="H31" s="621" t="s">
        <v>2119</v>
      </c>
      <c r="I31" s="621" t="s">
        <v>2120</v>
      </c>
      <c r="J31" s="621" t="s">
        <v>1967</v>
      </c>
      <c r="K31" s="621">
        <v>1</v>
      </c>
      <c r="L31" s="619" t="s">
        <v>2116</v>
      </c>
      <c r="M31" s="619" t="s">
        <v>2121</v>
      </c>
      <c r="N31" s="619" t="s">
        <v>1919</v>
      </c>
      <c r="O31" s="622">
        <v>863</v>
      </c>
      <c r="P31" s="619" t="s">
        <v>2055</v>
      </c>
      <c r="Q31" s="619" t="s">
        <v>2122</v>
      </c>
      <c r="R31" s="619" t="s">
        <v>1949</v>
      </c>
      <c r="S31" s="78" t="s">
        <v>1960</v>
      </c>
      <c r="T31" s="78"/>
      <c r="U31" s="78"/>
      <c r="V31" s="78"/>
      <c r="W31" s="78"/>
      <c r="X31" s="78"/>
      <c r="Y31" s="623"/>
      <c r="Z31" s="623"/>
    </row>
    <row r="32" spans="1:31" s="79" customFormat="1" ht="25">
      <c r="A32" s="618" t="s">
        <v>1950</v>
      </c>
      <c r="B32" s="619" t="s">
        <v>2123</v>
      </c>
      <c r="C32" s="619" t="s">
        <v>2124</v>
      </c>
      <c r="D32" s="620">
        <v>39100</v>
      </c>
      <c r="E32" s="620" t="s">
        <v>651</v>
      </c>
      <c r="F32" s="621" t="s">
        <v>1953</v>
      </c>
      <c r="G32" s="621" t="s">
        <v>1954</v>
      </c>
      <c r="H32" s="621" t="s">
        <v>1955</v>
      </c>
      <c r="I32" s="621" t="s">
        <v>2125</v>
      </c>
      <c r="J32" s="621" t="s">
        <v>1957</v>
      </c>
      <c r="K32" s="621">
        <v>1</v>
      </c>
      <c r="L32" s="619" t="s">
        <v>2124</v>
      </c>
      <c r="M32" s="619" t="s">
        <v>2126</v>
      </c>
      <c r="N32" s="619" t="s">
        <v>1919</v>
      </c>
      <c r="O32" s="622">
        <v>3946</v>
      </c>
      <c r="P32" s="619" t="s">
        <v>1922</v>
      </c>
      <c r="Q32" s="619" t="s">
        <v>1959</v>
      </c>
      <c r="R32" s="619" t="s">
        <v>1949</v>
      </c>
      <c r="S32" s="78" t="s">
        <v>1960</v>
      </c>
      <c r="T32" s="78"/>
      <c r="U32" s="78"/>
      <c r="V32" s="78"/>
      <c r="W32" s="78"/>
      <c r="X32" s="78"/>
      <c r="Y32" s="625"/>
      <c r="Z32" s="625"/>
      <c r="AA32" s="226"/>
      <c r="AB32" s="226"/>
      <c r="AC32" s="226"/>
      <c r="AD32" s="226"/>
      <c r="AE32" s="226"/>
    </row>
    <row r="33" spans="1:31" s="79" customFormat="1" ht="37.5">
      <c r="A33" s="618" t="s">
        <v>1950</v>
      </c>
      <c r="B33" s="619" t="s">
        <v>2127</v>
      </c>
      <c r="C33" s="619" t="s">
        <v>2128</v>
      </c>
      <c r="D33" s="620">
        <v>39139</v>
      </c>
      <c r="E33" s="620" t="s">
        <v>651</v>
      </c>
      <c r="F33" s="621" t="s">
        <v>2128</v>
      </c>
      <c r="G33" s="621" t="s">
        <v>2129</v>
      </c>
      <c r="H33" s="621" t="s">
        <v>2130</v>
      </c>
      <c r="I33" s="621" t="s">
        <v>2131</v>
      </c>
      <c r="J33" s="621" t="s">
        <v>1967</v>
      </c>
      <c r="K33" s="621">
        <v>1</v>
      </c>
      <c r="L33" s="619" t="s">
        <v>2128</v>
      </c>
      <c r="M33" s="619" t="s">
        <v>2132</v>
      </c>
      <c r="N33" s="619" t="s">
        <v>1919</v>
      </c>
      <c r="O33" s="622">
        <v>652</v>
      </c>
      <c r="P33" s="619" t="s">
        <v>2055</v>
      </c>
      <c r="Q33" s="619" t="s">
        <v>2133</v>
      </c>
      <c r="R33" s="619" t="s">
        <v>1949</v>
      </c>
      <c r="S33" s="78" t="s">
        <v>1960</v>
      </c>
      <c r="T33" s="78"/>
      <c r="U33" s="78"/>
      <c r="V33" s="78"/>
      <c r="W33" s="78"/>
      <c r="X33" s="78"/>
      <c r="Y33" s="623"/>
      <c r="Z33" s="623"/>
    </row>
    <row r="34" spans="1:31" s="79" customFormat="1" ht="50">
      <c r="A34" s="618" t="s">
        <v>1950</v>
      </c>
      <c r="B34" s="630" t="s">
        <v>2134</v>
      </c>
      <c r="C34" s="619" t="s">
        <v>2135</v>
      </c>
      <c r="D34" s="620">
        <v>39147</v>
      </c>
      <c r="E34" s="620" t="s">
        <v>651</v>
      </c>
      <c r="F34" s="621" t="s">
        <v>2136</v>
      </c>
      <c r="G34" s="621" t="s">
        <v>2137</v>
      </c>
      <c r="H34" s="621" t="s">
        <v>2138</v>
      </c>
      <c r="I34" s="621" t="s">
        <v>2139</v>
      </c>
      <c r="J34" s="621" t="s">
        <v>1967</v>
      </c>
      <c r="K34" s="621">
        <v>1</v>
      </c>
      <c r="L34" s="619" t="s">
        <v>2135</v>
      </c>
      <c r="M34" s="619" t="s">
        <v>2140</v>
      </c>
      <c r="N34" s="619" t="s">
        <v>1919</v>
      </c>
      <c r="O34" s="622">
        <v>1618.45</v>
      </c>
      <c r="P34" s="619" t="s">
        <v>1922</v>
      </c>
      <c r="Q34" s="619" t="s">
        <v>2141</v>
      </c>
      <c r="R34" s="631" t="s">
        <v>1949</v>
      </c>
      <c r="S34" s="78" t="s">
        <v>1960</v>
      </c>
      <c r="T34" s="632" t="s">
        <v>2074</v>
      </c>
      <c r="U34" s="78"/>
      <c r="V34" s="233"/>
      <c r="W34" s="233"/>
      <c r="X34" s="632"/>
      <c r="Y34" s="623"/>
      <c r="Z34" s="623"/>
    </row>
    <row r="35" spans="1:31" s="79" customFormat="1" ht="25">
      <c r="A35" s="618" t="s">
        <v>1950</v>
      </c>
      <c r="B35" s="619" t="s">
        <v>2142</v>
      </c>
      <c r="C35" s="619" t="s">
        <v>2143</v>
      </c>
      <c r="D35" s="620">
        <v>39171</v>
      </c>
      <c r="E35" s="620" t="s">
        <v>651</v>
      </c>
      <c r="F35" s="621" t="s">
        <v>2144</v>
      </c>
      <c r="G35" s="621" t="s">
        <v>2145</v>
      </c>
      <c r="H35" s="621" t="s">
        <v>2146</v>
      </c>
      <c r="I35" s="621" t="s">
        <v>2147</v>
      </c>
      <c r="J35" s="621" t="s">
        <v>1957</v>
      </c>
      <c r="K35" s="621">
        <v>1</v>
      </c>
      <c r="L35" s="619" t="s">
        <v>2143</v>
      </c>
      <c r="M35" s="619" t="s">
        <v>2121</v>
      </c>
      <c r="N35" s="619" t="s">
        <v>1919</v>
      </c>
      <c r="O35" s="622">
        <v>2359.27</v>
      </c>
      <c r="P35" s="619" t="s">
        <v>1922</v>
      </c>
      <c r="Q35" s="619" t="s">
        <v>2148</v>
      </c>
      <c r="R35" s="619" t="s">
        <v>1949</v>
      </c>
      <c r="S35" s="78" t="s">
        <v>1960</v>
      </c>
      <c r="T35" s="78" t="s">
        <v>2047</v>
      </c>
      <c r="U35" s="78"/>
      <c r="V35" s="78"/>
      <c r="W35" s="78"/>
      <c r="X35" s="78"/>
      <c r="Y35" s="623"/>
      <c r="Z35" s="623"/>
    </row>
    <row r="36" spans="1:31" s="79" customFormat="1" ht="25">
      <c r="A36" s="618" t="s">
        <v>1950</v>
      </c>
      <c r="B36" s="619" t="s">
        <v>2149</v>
      </c>
      <c r="C36" s="619" t="s">
        <v>2150</v>
      </c>
      <c r="D36" s="620">
        <v>40057</v>
      </c>
      <c r="E36" s="620" t="s">
        <v>651</v>
      </c>
      <c r="F36" s="621" t="s">
        <v>1953</v>
      </c>
      <c r="G36" s="621" t="s">
        <v>1954</v>
      </c>
      <c r="H36" s="621" t="s">
        <v>1955</v>
      </c>
      <c r="I36" s="621" t="s">
        <v>1956</v>
      </c>
      <c r="J36" s="621" t="s">
        <v>1957</v>
      </c>
      <c r="K36" s="621">
        <v>1</v>
      </c>
      <c r="L36" s="619" t="s">
        <v>2150</v>
      </c>
      <c r="M36" s="619" t="s">
        <v>2151</v>
      </c>
      <c r="N36" s="619" t="s">
        <v>1919</v>
      </c>
      <c r="O36" s="622">
        <v>449.11</v>
      </c>
      <c r="P36" s="619" t="s">
        <v>2114</v>
      </c>
      <c r="Q36" s="619" t="s">
        <v>2152</v>
      </c>
      <c r="R36" s="619" t="s">
        <v>1949</v>
      </c>
      <c r="S36" s="78" t="s">
        <v>1960</v>
      </c>
      <c r="T36" s="78" t="s">
        <v>2153</v>
      </c>
      <c r="U36" s="78"/>
      <c r="V36" s="78"/>
      <c r="W36" s="78"/>
      <c r="X36" s="78"/>
      <c r="Y36" s="623"/>
      <c r="Z36" s="623"/>
    </row>
    <row r="37" spans="1:31" s="79" customFormat="1" ht="62.5">
      <c r="A37" s="618" t="s">
        <v>1950</v>
      </c>
      <c r="B37" s="630" t="s">
        <v>2154</v>
      </c>
      <c r="C37" s="619" t="s">
        <v>2155</v>
      </c>
      <c r="D37" s="620">
        <v>40058</v>
      </c>
      <c r="E37" s="620" t="s">
        <v>651</v>
      </c>
      <c r="F37" s="621" t="s">
        <v>2156</v>
      </c>
      <c r="G37" s="621" t="s">
        <v>2157</v>
      </c>
      <c r="H37" s="621" t="s">
        <v>2158</v>
      </c>
      <c r="I37" s="621" t="s">
        <v>2159</v>
      </c>
      <c r="J37" s="621" t="s">
        <v>1967</v>
      </c>
      <c r="K37" s="621">
        <v>1</v>
      </c>
      <c r="L37" s="619" t="s">
        <v>2155</v>
      </c>
      <c r="M37" s="619" t="s">
        <v>2160</v>
      </c>
      <c r="N37" s="619" t="s">
        <v>1919</v>
      </c>
      <c r="O37" s="622">
        <v>707.4</v>
      </c>
      <c r="P37" s="619" t="s">
        <v>2055</v>
      </c>
      <c r="Q37" s="619" t="s">
        <v>1959</v>
      </c>
      <c r="R37" s="631" t="s">
        <v>1949</v>
      </c>
      <c r="S37" s="78" t="s">
        <v>1960</v>
      </c>
      <c r="T37" s="632"/>
      <c r="U37" s="78"/>
      <c r="V37" s="233"/>
      <c r="W37" s="233"/>
      <c r="X37" s="632"/>
      <c r="Y37" s="623"/>
      <c r="Z37" s="623"/>
      <c r="AA37" s="226"/>
      <c r="AB37" s="226"/>
      <c r="AC37" s="226"/>
      <c r="AD37" s="226"/>
      <c r="AE37" s="226"/>
    </row>
    <row r="38" spans="1:31" s="79" customFormat="1" ht="37.5">
      <c r="A38" s="618" t="s">
        <v>1950</v>
      </c>
      <c r="B38" s="619" t="s">
        <v>2161</v>
      </c>
      <c r="C38" s="619" t="s">
        <v>2162</v>
      </c>
      <c r="D38" s="620">
        <v>40126</v>
      </c>
      <c r="E38" s="620" t="s">
        <v>651</v>
      </c>
      <c r="F38" s="621" t="s">
        <v>2163</v>
      </c>
      <c r="G38" s="621" t="s">
        <v>2164</v>
      </c>
      <c r="H38" s="621" t="s">
        <v>2165</v>
      </c>
      <c r="I38" s="621" t="s">
        <v>2166</v>
      </c>
      <c r="J38" s="621" t="s">
        <v>1967</v>
      </c>
      <c r="K38" s="621">
        <v>1</v>
      </c>
      <c r="L38" s="619" t="s">
        <v>2162</v>
      </c>
      <c r="M38" s="619" t="s">
        <v>2167</v>
      </c>
      <c r="N38" s="619" t="s">
        <v>1921</v>
      </c>
      <c r="O38" s="622">
        <v>69</v>
      </c>
      <c r="P38" s="619" t="s">
        <v>2114</v>
      </c>
      <c r="Q38" s="619" t="s">
        <v>2168</v>
      </c>
      <c r="R38" s="619" t="s">
        <v>1949</v>
      </c>
      <c r="S38" s="78" t="s">
        <v>1960</v>
      </c>
      <c r="T38" s="78" t="s">
        <v>1979</v>
      </c>
      <c r="U38" s="78"/>
      <c r="V38" s="78"/>
      <c r="W38" s="78"/>
      <c r="X38" s="78"/>
      <c r="Y38" s="623"/>
      <c r="Z38" s="623"/>
    </row>
    <row r="39" spans="1:31" s="79" customFormat="1" ht="25">
      <c r="A39" s="618" t="s">
        <v>1950</v>
      </c>
      <c r="B39" s="619" t="s">
        <v>2169</v>
      </c>
      <c r="C39" s="619" t="s">
        <v>2170</v>
      </c>
      <c r="D39" s="620">
        <v>40184</v>
      </c>
      <c r="E39" s="620" t="s">
        <v>651</v>
      </c>
      <c r="F39" s="621" t="s">
        <v>2171</v>
      </c>
      <c r="G39" s="621" t="s">
        <v>2085</v>
      </c>
      <c r="H39" s="621" t="s">
        <v>2086</v>
      </c>
      <c r="I39" s="621" t="s">
        <v>2088</v>
      </c>
      <c r="J39" s="621" t="s">
        <v>2089</v>
      </c>
      <c r="K39" s="621">
        <v>1</v>
      </c>
      <c r="L39" s="619" t="s">
        <v>2170</v>
      </c>
      <c r="M39" s="619" t="s">
        <v>2172</v>
      </c>
      <c r="N39" s="619" t="s">
        <v>1919</v>
      </c>
      <c r="O39" s="622">
        <v>531.5</v>
      </c>
      <c r="P39" s="619" t="s">
        <v>2055</v>
      </c>
      <c r="Q39" s="619" t="s">
        <v>2064</v>
      </c>
      <c r="R39" s="619" t="s">
        <v>1949</v>
      </c>
      <c r="S39" s="78" t="s">
        <v>1960</v>
      </c>
      <c r="T39" s="78" t="s">
        <v>2173</v>
      </c>
      <c r="U39" s="78"/>
      <c r="V39" s="78"/>
      <c r="W39" s="78"/>
      <c r="X39" s="78"/>
      <c r="Y39" s="623"/>
      <c r="Z39" s="623"/>
    </row>
    <row r="40" spans="1:31" s="79" customFormat="1" ht="25">
      <c r="A40" s="618" t="s">
        <v>1950</v>
      </c>
      <c r="B40" s="619" t="s">
        <v>2174</v>
      </c>
      <c r="C40" s="619" t="s">
        <v>2175</v>
      </c>
      <c r="D40" s="620">
        <v>40241</v>
      </c>
      <c r="E40" s="620" t="s">
        <v>651</v>
      </c>
      <c r="F40" s="621" t="s">
        <v>2176</v>
      </c>
      <c r="G40" s="621" t="s">
        <v>2177</v>
      </c>
      <c r="H40" s="621" t="s">
        <v>2178</v>
      </c>
      <c r="I40" s="621" t="s">
        <v>2179</v>
      </c>
      <c r="J40" s="621" t="s">
        <v>1967</v>
      </c>
      <c r="K40" s="621">
        <v>1</v>
      </c>
      <c r="L40" s="619" t="s">
        <v>2175</v>
      </c>
      <c r="M40" s="619" t="s">
        <v>2180</v>
      </c>
      <c r="N40" s="619" t="s">
        <v>1919</v>
      </c>
      <c r="O40" s="622">
        <v>853.8</v>
      </c>
      <c r="P40" s="619" t="s">
        <v>2055</v>
      </c>
      <c r="Q40" s="619" t="s">
        <v>2181</v>
      </c>
      <c r="R40" s="619" t="s">
        <v>1949</v>
      </c>
      <c r="S40" s="78" t="s">
        <v>1960</v>
      </c>
      <c r="T40" s="78" t="s">
        <v>2182</v>
      </c>
      <c r="U40" s="78"/>
      <c r="V40" s="78"/>
      <c r="W40" s="78"/>
      <c r="X40" s="78"/>
      <c r="Y40" s="623"/>
      <c r="Z40" s="623"/>
    </row>
    <row r="41" spans="1:31" s="79" customFormat="1" ht="37.5">
      <c r="A41" s="618" t="s">
        <v>1950</v>
      </c>
      <c r="B41" s="619" t="s">
        <v>2183</v>
      </c>
      <c r="C41" s="619" t="s">
        <v>2184</v>
      </c>
      <c r="D41" s="620">
        <v>40990</v>
      </c>
      <c r="E41" s="620" t="s">
        <v>651</v>
      </c>
      <c r="F41" s="621" t="s">
        <v>2185</v>
      </c>
      <c r="G41" s="621" t="s">
        <v>2186</v>
      </c>
      <c r="H41" s="621" t="s">
        <v>2187</v>
      </c>
      <c r="I41" s="621" t="s">
        <v>2188</v>
      </c>
      <c r="J41" s="621" t="s">
        <v>1967</v>
      </c>
      <c r="K41" s="621">
        <v>1</v>
      </c>
      <c r="L41" s="619" t="s">
        <v>2184</v>
      </c>
      <c r="M41" s="619" t="s">
        <v>2189</v>
      </c>
      <c r="N41" s="619" t="s">
        <v>1921</v>
      </c>
      <c r="O41" s="633">
        <v>1533</v>
      </c>
      <c r="P41" s="619" t="s">
        <v>1922</v>
      </c>
      <c r="Q41" s="619" t="s">
        <v>2190</v>
      </c>
      <c r="R41" s="619" t="s">
        <v>1949</v>
      </c>
      <c r="S41" s="78" t="s">
        <v>1960</v>
      </c>
      <c r="T41" s="78" t="s">
        <v>2074</v>
      </c>
      <c r="U41" s="78"/>
      <c r="V41" s="78"/>
      <c r="W41" s="78"/>
      <c r="X41" s="78"/>
      <c r="Y41" s="623"/>
      <c r="Z41" s="623"/>
    </row>
    <row r="42" spans="1:31" s="79" customFormat="1" ht="37.5">
      <c r="A42" s="618" t="s">
        <v>1950</v>
      </c>
      <c r="B42" s="619" t="s">
        <v>2191</v>
      </c>
      <c r="C42" s="619" t="s">
        <v>2192</v>
      </c>
      <c r="D42" s="620">
        <v>40990</v>
      </c>
      <c r="E42" s="620" t="s">
        <v>651</v>
      </c>
      <c r="F42" s="621" t="s">
        <v>2193</v>
      </c>
      <c r="G42" s="621" t="s">
        <v>2194</v>
      </c>
      <c r="H42" s="621" t="s">
        <v>2195</v>
      </c>
      <c r="I42" s="621" t="s">
        <v>2196</v>
      </c>
      <c r="J42" s="621" t="s">
        <v>1967</v>
      </c>
      <c r="K42" s="621">
        <v>1</v>
      </c>
      <c r="L42" s="619" t="s">
        <v>2192</v>
      </c>
      <c r="M42" s="619" t="s">
        <v>2197</v>
      </c>
      <c r="N42" s="619" t="s">
        <v>1919</v>
      </c>
      <c r="O42" s="622">
        <v>820.21</v>
      </c>
      <c r="P42" s="619" t="s">
        <v>2055</v>
      </c>
      <c r="Q42" s="619" t="s">
        <v>2198</v>
      </c>
      <c r="R42" s="619" t="s">
        <v>1949</v>
      </c>
      <c r="S42" s="78" t="s">
        <v>1960</v>
      </c>
      <c r="T42" s="78" t="s">
        <v>1979</v>
      </c>
      <c r="U42" s="78"/>
      <c r="V42" s="78"/>
      <c r="W42" s="78"/>
      <c r="X42" s="78"/>
      <c r="Y42" s="623"/>
      <c r="Z42" s="623"/>
    </row>
    <row r="44" spans="1:31" s="79" customFormat="1" ht="37.5">
      <c r="A44" s="618" t="s">
        <v>1950</v>
      </c>
      <c r="B44" s="619" t="s">
        <v>2206</v>
      </c>
      <c r="C44" s="619" t="s">
        <v>2207</v>
      </c>
      <c r="D44" s="620">
        <v>41381</v>
      </c>
      <c r="E44" s="620" t="s">
        <v>651</v>
      </c>
      <c r="F44" s="621" t="s">
        <v>2208</v>
      </c>
      <c r="G44" s="621" t="s">
        <v>2209</v>
      </c>
      <c r="H44" s="621" t="s">
        <v>2138</v>
      </c>
      <c r="I44" s="621" t="s">
        <v>2210</v>
      </c>
      <c r="J44" s="621" t="s">
        <v>1967</v>
      </c>
      <c r="K44" s="621">
        <v>1</v>
      </c>
      <c r="L44" s="619" t="s">
        <v>2207</v>
      </c>
      <c r="M44" s="619" t="s">
        <v>2211</v>
      </c>
      <c r="N44" s="619" t="s">
        <v>1919</v>
      </c>
      <c r="O44" s="622">
        <v>836.1</v>
      </c>
      <c r="P44" s="619" t="s">
        <v>2055</v>
      </c>
      <c r="Q44" s="619" t="s">
        <v>2212</v>
      </c>
      <c r="R44" s="619" t="s">
        <v>1949</v>
      </c>
      <c r="S44" s="78" t="s">
        <v>1960</v>
      </c>
      <c r="T44" s="78"/>
      <c r="U44" s="78"/>
      <c r="V44" s="78"/>
      <c r="W44" s="78"/>
      <c r="X44" s="78"/>
      <c r="Y44" s="623"/>
      <c r="Z44" s="623"/>
    </row>
    <row r="45" spans="1:31" s="79" customFormat="1" ht="25">
      <c r="A45" s="618" t="s">
        <v>1950</v>
      </c>
      <c r="B45" s="619" t="s">
        <v>2213</v>
      </c>
      <c r="C45" s="619" t="s">
        <v>2214</v>
      </c>
      <c r="D45" s="620">
        <v>41561</v>
      </c>
      <c r="E45" s="620" t="s">
        <v>651</v>
      </c>
      <c r="F45" s="621" t="s">
        <v>2215</v>
      </c>
      <c r="G45" s="621" t="s">
        <v>1991</v>
      </c>
      <c r="H45" s="621" t="s">
        <v>2216</v>
      </c>
      <c r="I45" s="621" t="s">
        <v>2217</v>
      </c>
      <c r="J45" s="621" t="s">
        <v>1957</v>
      </c>
      <c r="K45" s="621">
        <v>1</v>
      </c>
      <c r="L45" s="619" t="s">
        <v>2214</v>
      </c>
      <c r="M45" s="619" t="s">
        <v>2218</v>
      </c>
      <c r="N45" s="619" t="s">
        <v>1919</v>
      </c>
      <c r="O45" s="622">
        <v>8512.7630000000008</v>
      </c>
      <c r="P45" s="619" t="s">
        <v>1922</v>
      </c>
      <c r="Q45" s="619" t="s">
        <v>2219</v>
      </c>
      <c r="R45" s="619" t="s">
        <v>1949</v>
      </c>
      <c r="S45" s="78" t="s">
        <v>1960</v>
      </c>
      <c r="T45" s="78"/>
      <c r="U45" s="78"/>
      <c r="V45" s="78"/>
      <c r="W45" s="78"/>
      <c r="X45" s="78"/>
      <c r="Y45" s="623"/>
      <c r="Z45" s="623"/>
    </row>
    <row r="46" spans="1:31" s="79" customFormat="1" ht="25">
      <c r="A46" s="618" t="s">
        <v>1950</v>
      </c>
      <c r="B46" s="619" t="s">
        <v>2220</v>
      </c>
      <c r="C46" s="619" t="s">
        <v>2221</v>
      </c>
      <c r="D46" s="620">
        <v>41617</v>
      </c>
      <c r="E46" s="620" t="s">
        <v>651</v>
      </c>
      <c r="F46" s="621" t="s">
        <v>2222</v>
      </c>
      <c r="G46" s="621" t="s">
        <v>2223</v>
      </c>
      <c r="H46" s="621" t="s">
        <v>2224</v>
      </c>
      <c r="I46" s="621" t="s">
        <v>2225</v>
      </c>
      <c r="J46" s="621" t="s">
        <v>1967</v>
      </c>
      <c r="K46" s="621">
        <v>1</v>
      </c>
      <c r="L46" s="619" t="s">
        <v>2221</v>
      </c>
      <c r="M46" s="619" t="s">
        <v>2226</v>
      </c>
      <c r="N46" s="619" t="s">
        <v>1919</v>
      </c>
      <c r="O46" s="622">
        <v>1379</v>
      </c>
      <c r="P46" s="619" t="s">
        <v>1922</v>
      </c>
      <c r="Q46" s="619" t="s">
        <v>2227</v>
      </c>
      <c r="R46" s="619" t="s">
        <v>1949</v>
      </c>
      <c r="S46" s="78" t="s">
        <v>1960</v>
      </c>
      <c r="T46" s="78" t="s">
        <v>1979</v>
      </c>
      <c r="U46" s="78"/>
      <c r="V46" s="78"/>
      <c r="W46" s="78"/>
      <c r="X46" s="78"/>
      <c r="Y46" s="623"/>
      <c r="Z46" s="623"/>
    </row>
    <row r="47" spans="1:31" s="79" customFormat="1" ht="25">
      <c r="A47" s="618" t="s">
        <v>1950</v>
      </c>
      <c r="B47" s="619" t="s">
        <v>2228</v>
      </c>
      <c r="C47" s="619" t="s">
        <v>2229</v>
      </c>
      <c r="D47" s="620">
        <v>41751</v>
      </c>
      <c r="E47" s="620" t="s">
        <v>651</v>
      </c>
      <c r="F47" s="621" t="s">
        <v>2230</v>
      </c>
      <c r="G47" s="621" t="s">
        <v>2231</v>
      </c>
      <c r="H47" s="621" t="s">
        <v>2232</v>
      </c>
      <c r="I47" s="621" t="s">
        <v>2233</v>
      </c>
      <c r="J47" s="621" t="s">
        <v>1957</v>
      </c>
      <c r="K47" s="621">
        <v>1</v>
      </c>
      <c r="L47" s="619" t="s">
        <v>2229</v>
      </c>
      <c r="M47" s="619" t="s">
        <v>2234</v>
      </c>
      <c r="N47" s="619" t="s">
        <v>1919</v>
      </c>
      <c r="O47" s="622">
        <v>1014.26</v>
      </c>
      <c r="P47" s="619" t="s">
        <v>1922</v>
      </c>
      <c r="Q47" s="619" t="s">
        <v>2235</v>
      </c>
      <c r="R47" s="619" t="s">
        <v>1949</v>
      </c>
      <c r="S47" s="78" t="s">
        <v>1960</v>
      </c>
      <c r="T47" s="78" t="s">
        <v>2236</v>
      </c>
      <c r="U47" s="78"/>
      <c r="V47" s="78"/>
      <c r="W47" s="78"/>
      <c r="X47" s="78"/>
      <c r="Y47" s="623"/>
      <c r="Z47" s="623"/>
    </row>
    <row r="48" spans="1:31" s="79" customFormat="1" ht="25">
      <c r="A48" s="618" t="s">
        <v>1950</v>
      </c>
      <c r="B48" s="619" t="s">
        <v>2237</v>
      </c>
      <c r="C48" s="619" t="s">
        <v>2238</v>
      </c>
      <c r="D48" s="620">
        <v>41969</v>
      </c>
      <c r="E48" s="620" t="s">
        <v>651</v>
      </c>
      <c r="F48" s="621" t="s">
        <v>2239</v>
      </c>
      <c r="G48" s="621" t="s">
        <v>2240</v>
      </c>
      <c r="H48" s="621" t="s">
        <v>2241</v>
      </c>
      <c r="I48" s="621" t="s">
        <v>2242</v>
      </c>
      <c r="J48" s="621" t="s">
        <v>1957</v>
      </c>
      <c r="K48" s="621">
        <v>1</v>
      </c>
      <c r="L48" s="619" t="s">
        <v>2238</v>
      </c>
      <c r="M48" s="619" t="s">
        <v>2243</v>
      </c>
      <c r="N48" s="619" t="s">
        <v>1919</v>
      </c>
      <c r="O48" s="622">
        <v>244.5</v>
      </c>
      <c r="P48" s="619" t="s">
        <v>2114</v>
      </c>
      <c r="Q48" s="619" t="s">
        <v>2244</v>
      </c>
      <c r="R48" s="619" t="s">
        <v>1949</v>
      </c>
      <c r="S48" s="78" t="s">
        <v>1960</v>
      </c>
      <c r="T48" s="78"/>
      <c r="U48" s="78"/>
      <c r="V48" s="78"/>
      <c r="W48" s="78"/>
      <c r="X48" s="78"/>
      <c r="Y48" s="623"/>
      <c r="Z48" s="623"/>
    </row>
    <row r="49" spans="1:31" s="79" customFormat="1" ht="25">
      <c r="A49" s="618" t="s">
        <v>1950</v>
      </c>
      <c r="B49" s="619" t="s">
        <v>2245</v>
      </c>
      <c r="C49" s="619" t="s">
        <v>2246</v>
      </c>
      <c r="D49" s="620">
        <v>42219</v>
      </c>
      <c r="E49" s="620" t="s">
        <v>651</v>
      </c>
      <c r="F49" s="621" t="s">
        <v>2247</v>
      </c>
      <c r="G49" s="621" t="s">
        <v>2059</v>
      </c>
      <c r="H49" s="621" t="s">
        <v>2061</v>
      </c>
      <c r="I49" s="621" t="s">
        <v>2248</v>
      </c>
      <c r="J49" s="621" t="s">
        <v>1957</v>
      </c>
      <c r="K49" s="621">
        <v>1</v>
      </c>
      <c r="L49" s="619" t="s">
        <v>2246</v>
      </c>
      <c r="M49" s="619" t="s">
        <v>2249</v>
      </c>
      <c r="N49" s="619" t="s">
        <v>1919</v>
      </c>
      <c r="O49" s="622">
        <v>559</v>
      </c>
      <c r="P49" s="619" t="s">
        <v>2055</v>
      </c>
      <c r="Q49" s="619" t="s">
        <v>2250</v>
      </c>
      <c r="R49" s="619" t="s">
        <v>1949</v>
      </c>
      <c r="S49" s="78" t="s">
        <v>1960</v>
      </c>
      <c r="T49" s="78"/>
      <c r="U49" s="78"/>
      <c r="V49" s="78"/>
      <c r="W49" s="78"/>
      <c r="X49" s="78"/>
      <c r="Y49" s="623"/>
      <c r="Z49" s="623"/>
    </row>
    <row r="50" spans="1:31" s="79" customFormat="1" ht="62.5">
      <c r="A50" s="618" t="s">
        <v>1950</v>
      </c>
      <c r="B50" s="619" t="s">
        <v>2251</v>
      </c>
      <c r="C50" s="619" t="s">
        <v>2252</v>
      </c>
      <c r="D50" s="620">
        <v>42396</v>
      </c>
      <c r="E50" s="620" t="s">
        <v>651</v>
      </c>
      <c r="F50" s="621" t="s">
        <v>2253</v>
      </c>
      <c r="G50" s="621" t="s">
        <v>2254</v>
      </c>
      <c r="H50" s="621" t="s">
        <v>2255</v>
      </c>
      <c r="I50" s="621" t="s">
        <v>2256</v>
      </c>
      <c r="J50" s="621" t="s">
        <v>1967</v>
      </c>
      <c r="K50" s="621">
        <v>1</v>
      </c>
      <c r="L50" s="619" t="s">
        <v>2252</v>
      </c>
      <c r="M50" s="619" t="s">
        <v>2257</v>
      </c>
      <c r="N50" s="619" t="s">
        <v>1919</v>
      </c>
      <c r="O50" s="622">
        <v>1400</v>
      </c>
      <c r="P50" s="619" t="s">
        <v>1922</v>
      </c>
      <c r="Q50" s="619" t="s">
        <v>2258</v>
      </c>
      <c r="R50" s="619" t="s">
        <v>1949</v>
      </c>
      <c r="S50" s="78" t="s">
        <v>1960</v>
      </c>
      <c r="T50" s="78" t="s">
        <v>2047</v>
      </c>
      <c r="U50" s="78"/>
      <c r="V50" s="78"/>
      <c r="W50" s="78"/>
      <c r="X50" s="78"/>
      <c r="Y50" s="623"/>
      <c r="Z50" s="623"/>
    </row>
    <row r="51" spans="1:31" s="79" customFormat="1" ht="25">
      <c r="A51" s="618" t="s">
        <v>1950</v>
      </c>
      <c r="B51" s="619" t="s">
        <v>2259</v>
      </c>
      <c r="C51" s="619" t="s">
        <v>2260</v>
      </c>
      <c r="D51" s="620">
        <v>42620</v>
      </c>
      <c r="E51" s="620" t="s">
        <v>651</v>
      </c>
      <c r="F51" s="621" t="s">
        <v>2059</v>
      </c>
      <c r="G51" s="621" t="s">
        <v>2060</v>
      </c>
      <c r="H51" s="621" t="s">
        <v>2061</v>
      </c>
      <c r="I51" s="621" t="s">
        <v>2062</v>
      </c>
      <c r="J51" s="621" t="s">
        <v>1957</v>
      </c>
      <c r="K51" s="621">
        <v>1</v>
      </c>
      <c r="L51" s="619" t="s">
        <v>2260</v>
      </c>
      <c r="M51" s="619" t="s">
        <v>2261</v>
      </c>
      <c r="N51" s="619" t="s">
        <v>1919</v>
      </c>
      <c r="O51" s="622">
        <v>180</v>
      </c>
      <c r="P51" s="619" t="s">
        <v>2114</v>
      </c>
      <c r="Q51" s="619" t="s">
        <v>2250</v>
      </c>
      <c r="R51" s="619" t="s">
        <v>1949</v>
      </c>
      <c r="S51" s="78" t="s">
        <v>1960</v>
      </c>
      <c r="T51" s="78"/>
      <c r="U51" s="78"/>
      <c r="V51" s="78"/>
      <c r="W51" s="78"/>
      <c r="X51" s="78"/>
      <c r="Y51" s="623"/>
      <c r="Z51" s="623"/>
    </row>
    <row r="52" spans="1:31" s="79" customFormat="1" ht="37.5">
      <c r="A52" s="618" t="s">
        <v>1950</v>
      </c>
      <c r="B52" s="619" t="s">
        <v>2262</v>
      </c>
      <c r="C52" s="619" t="s">
        <v>2263</v>
      </c>
      <c r="D52" s="620">
        <v>42936</v>
      </c>
      <c r="E52" s="620" t="s">
        <v>651</v>
      </c>
      <c r="F52" s="621" t="s">
        <v>2007</v>
      </c>
      <c r="G52" s="621" t="s">
        <v>2008</v>
      </c>
      <c r="H52" s="621" t="s">
        <v>2009</v>
      </c>
      <c r="I52" s="621" t="s">
        <v>2010</v>
      </c>
      <c r="J52" s="621" t="s">
        <v>1957</v>
      </c>
      <c r="K52" s="621">
        <v>1</v>
      </c>
      <c r="L52" s="619" t="s">
        <v>2263</v>
      </c>
      <c r="M52" s="619" t="s">
        <v>2264</v>
      </c>
      <c r="N52" s="619" t="s">
        <v>1919</v>
      </c>
      <c r="O52" s="622">
        <v>104.8</v>
      </c>
      <c r="P52" s="619" t="s">
        <v>2114</v>
      </c>
      <c r="Q52" s="619" t="s">
        <v>2265</v>
      </c>
      <c r="R52" s="619"/>
      <c r="S52" s="78" t="s">
        <v>1960</v>
      </c>
      <c r="T52" s="78" t="s">
        <v>1995</v>
      </c>
      <c r="U52" s="78"/>
      <c r="V52" s="78"/>
      <c r="W52" s="78"/>
      <c r="X52" s="78"/>
      <c r="Y52" s="623"/>
      <c r="Z52" s="623"/>
    </row>
    <row r="53" spans="1:31" s="79" customFormat="1" ht="25">
      <c r="A53" s="618" t="s">
        <v>1950</v>
      </c>
      <c r="B53" s="619" t="s">
        <v>2266</v>
      </c>
      <c r="C53" s="626" t="s">
        <v>2267</v>
      </c>
      <c r="D53" s="627">
        <v>43146</v>
      </c>
      <c r="E53" s="627" t="s">
        <v>651</v>
      </c>
      <c r="F53" s="628" t="s">
        <v>2230</v>
      </c>
      <c r="G53" s="628" t="s">
        <v>2231</v>
      </c>
      <c r="H53" s="628" t="s">
        <v>2232</v>
      </c>
      <c r="I53" s="628" t="s">
        <v>2233</v>
      </c>
      <c r="J53" s="628" t="s">
        <v>1957</v>
      </c>
      <c r="K53" s="628">
        <v>1</v>
      </c>
      <c r="L53" s="626" t="s">
        <v>2267</v>
      </c>
      <c r="M53" s="626" t="s">
        <v>2268</v>
      </c>
      <c r="N53" s="626" t="s">
        <v>1919</v>
      </c>
      <c r="O53" s="629">
        <v>2152.4299999999998</v>
      </c>
      <c r="P53" s="626" t="s">
        <v>1922</v>
      </c>
      <c r="Q53" s="619" t="s">
        <v>2064</v>
      </c>
      <c r="R53" s="619" t="s">
        <v>1949</v>
      </c>
      <c r="S53" s="78" t="s">
        <v>1960</v>
      </c>
      <c r="T53" s="78"/>
      <c r="U53" s="78"/>
      <c r="V53" s="78"/>
      <c r="W53" s="78"/>
      <c r="X53" s="78"/>
      <c r="Y53" s="623"/>
      <c r="Z53" s="623"/>
    </row>
    <row r="54" spans="1:31" s="79" customFormat="1" ht="62.5">
      <c r="A54" s="618" t="s">
        <v>1950</v>
      </c>
      <c r="B54" s="619" t="s">
        <v>2269</v>
      </c>
      <c r="C54" s="619" t="s">
        <v>2270</v>
      </c>
      <c r="D54" s="620">
        <v>43179</v>
      </c>
      <c r="E54" s="620" t="s">
        <v>651</v>
      </c>
      <c r="F54" s="621" t="s">
        <v>2271</v>
      </c>
      <c r="G54" s="621" t="s">
        <v>2272</v>
      </c>
      <c r="H54" s="621" t="s">
        <v>2273</v>
      </c>
      <c r="I54" s="621" t="s">
        <v>2274</v>
      </c>
      <c r="J54" s="621" t="s">
        <v>1967</v>
      </c>
      <c r="K54" s="621">
        <v>1</v>
      </c>
      <c r="L54" s="619" t="s">
        <v>2270</v>
      </c>
      <c r="M54" s="619" t="s">
        <v>2275</v>
      </c>
      <c r="N54" s="619" t="s">
        <v>1919</v>
      </c>
      <c r="O54" s="622">
        <v>915.03</v>
      </c>
      <c r="P54" s="619" t="s">
        <v>2055</v>
      </c>
      <c r="Q54" s="619" t="s">
        <v>2276</v>
      </c>
      <c r="R54" s="619"/>
      <c r="S54" s="78" t="s">
        <v>1960</v>
      </c>
      <c r="T54" s="78"/>
      <c r="U54" s="78"/>
      <c r="V54" s="78"/>
      <c r="W54" s="78"/>
      <c r="X54" s="78"/>
      <c r="Y54" s="625"/>
      <c r="Z54" s="625"/>
      <c r="AA54" s="226"/>
      <c r="AB54" s="226"/>
      <c r="AC54" s="226"/>
      <c r="AD54" s="226"/>
      <c r="AE54" s="226"/>
    </row>
    <row r="55" spans="1:31" s="79" customFormat="1" ht="25">
      <c r="A55" s="618" t="s">
        <v>1950</v>
      </c>
      <c r="B55" s="619" t="s">
        <v>2277</v>
      </c>
      <c r="C55" s="619" t="s">
        <v>2278</v>
      </c>
      <c r="D55" s="620">
        <v>43195</v>
      </c>
      <c r="E55" s="620" t="s">
        <v>651</v>
      </c>
      <c r="F55" s="621" t="s">
        <v>2279</v>
      </c>
      <c r="G55" s="621" t="s">
        <v>2280</v>
      </c>
      <c r="H55" s="621" t="s">
        <v>2281</v>
      </c>
      <c r="I55" s="621" t="s">
        <v>2282</v>
      </c>
      <c r="J55" s="621" t="s">
        <v>1967</v>
      </c>
      <c r="K55" s="621">
        <v>1</v>
      </c>
      <c r="L55" s="619" t="s">
        <v>2278</v>
      </c>
      <c r="M55" s="619" t="s">
        <v>2283</v>
      </c>
      <c r="N55" s="619" t="s">
        <v>1919</v>
      </c>
      <c r="O55" s="622">
        <v>251.6</v>
      </c>
      <c r="P55" s="619" t="s">
        <v>2114</v>
      </c>
      <c r="Q55" s="619" t="s">
        <v>2212</v>
      </c>
      <c r="R55" s="619"/>
      <c r="S55" s="78" t="s">
        <v>1960</v>
      </c>
      <c r="T55" s="78"/>
      <c r="U55" s="78"/>
      <c r="V55" s="78"/>
      <c r="W55" s="78"/>
      <c r="X55" s="78"/>
      <c r="Y55" s="623"/>
      <c r="Z55" s="623"/>
    </row>
    <row r="56" spans="1:31" s="79" customFormat="1" ht="25">
      <c r="A56" s="618" t="s">
        <v>1950</v>
      </c>
      <c r="B56" s="626" t="s">
        <v>2284</v>
      </c>
      <c r="C56" s="626" t="s">
        <v>2285</v>
      </c>
      <c r="D56" s="627">
        <v>43451</v>
      </c>
      <c r="E56" s="627" t="s">
        <v>651</v>
      </c>
      <c r="F56" s="628" t="s">
        <v>2286</v>
      </c>
      <c r="G56" s="628" t="s">
        <v>2287</v>
      </c>
      <c r="H56" s="628" t="s">
        <v>2288</v>
      </c>
      <c r="I56" s="628" t="s">
        <v>2289</v>
      </c>
      <c r="J56" s="628" t="s">
        <v>1957</v>
      </c>
      <c r="K56" s="628">
        <v>1</v>
      </c>
      <c r="L56" s="626" t="s">
        <v>2285</v>
      </c>
      <c r="M56" s="626" t="s">
        <v>2290</v>
      </c>
      <c r="N56" s="619" t="s">
        <v>1919</v>
      </c>
      <c r="O56" s="622">
        <v>757.46</v>
      </c>
      <c r="P56" s="619" t="s">
        <v>2055</v>
      </c>
      <c r="Q56" s="619" t="s">
        <v>2212</v>
      </c>
      <c r="R56" s="619" t="s">
        <v>1949</v>
      </c>
      <c r="S56" s="78" t="s">
        <v>1960</v>
      </c>
      <c r="T56" s="78"/>
      <c r="U56" s="78"/>
      <c r="V56" s="78"/>
      <c r="W56" s="78"/>
      <c r="X56" s="78"/>
      <c r="Y56" s="623"/>
      <c r="Z56" s="623"/>
    </row>
    <row r="57" spans="1:31" s="79" customFormat="1" ht="25">
      <c r="A57" s="618" t="s">
        <v>1950</v>
      </c>
      <c r="B57" s="619" t="s">
        <v>2291</v>
      </c>
      <c r="C57" s="619" t="s">
        <v>2292</v>
      </c>
      <c r="D57" s="620">
        <v>43453</v>
      </c>
      <c r="E57" s="620" t="s">
        <v>651</v>
      </c>
      <c r="F57" s="621" t="s">
        <v>2293</v>
      </c>
      <c r="G57" s="621" t="s">
        <v>2294</v>
      </c>
      <c r="H57" s="621" t="s">
        <v>2295</v>
      </c>
      <c r="I57" s="621" t="s">
        <v>2296</v>
      </c>
      <c r="J57" s="621" t="s">
        <v>1957</v>
      </c>
      <c r="K57" s="621">
        <v>1</v>
      </c>
      <c r="L57" s="619" t="s">
        <v>2292</v>
      </c>
      <c r="M57" s="619" t="s">
        <v>2297</v>
      </c>
      <c r="N57" s="619" t="s">
        <v>1919</v>
      </c>
      <c r="O57" s="633">
        <v>2226</v>
      </c>
      <c r="P57" s="619" t="s">
        <v>1922</v>
      </c>
      <c r="Q57" s="619" t="s">
        <v>2298</v>
      </c>
      <c r="R57" s="619" t="s">
        <v>1949</v>
      </c>
      <c r="S57" s="78" t="s">
        <v>1960</v>
      </c>
      <c r="T57" s="78" t="s">
        <v>2015</v>
      </c>
      <c r="U57" s="78"/>
      <c r="V57" s="78"/>
      <c r="W57" s="78"/>
      <c r="X57" s="78"/>
      <c r="Y57" s="623"/>
      <c r="Z57" s="623"/>
    </row>
    <row r="58" spans="1:31" s="79" customFormat="1" ht="50">
      <c r="A58" s="618" t="s">
        <v>1950</v>
      </c>
      <c r="B58" s="619" t="s">
        <v>2299</v>
      </c>
      <c r="C58" s="619" t="s">
        <v>2300</v>
      </c>
      <c r="D58" s="620">
        <v>44287</v>
      </c>
      <c r="E58" s="620" t="s">
        <v>651</v>
      </c>
      <c r="F58" s="621" t="s">
        <v>2301</v>
      </c>
      <c r="G58" s="621" t="s">
        <v>2302</v>
      </c>
      <c r="H58" s="621" t="s">
        <v>2303</v>
      </c>
      <c r="I58" s="621" t="s">
        <v>2304</v>
      </c>
      <c r="J58" s="621" t="s">
        <v>1957</v>
      </c>
      <c r="K58" s="621">
        <v>1</v>
      </c>
      <c r="L58" s="619" t="s">
        <v>2300</v>
      </c>
      <c r="M58" s="619" t="s">
        <v>2305</v>
      </c>
      <c r="N58" s="619" t="s">
        <v>1919</v>
      </c>
      <c r="O58" s="622">
        <v>303.56</v>
      </c>
      <c r="P58" s="619" t="s">
        <v>2114</v>
      </c>
      <c r="Q58" s="619" t="s">
        <v>2306</v>
      </c>
      <c r="R58" s="619"/>
      <c r="S58" s="78"/>
      <c r="T58" s="78"/>
      <c r="U58" s="78"/>
      <c r="V58" s="78"/>
      <c r="W58" s="78"/>
      <c r="X58" s="78"/>
      <c r="Y58" s="623"/>
      <c r="Z58" s="623"/>
    </row>
    <row r="59" spans="1:31" s="79" customFormat="1" ht="50">
      <c r="A59" s="618" t="s">
        <v>1950</v>
      </c>
      <c r="B59" s="619" t="s">
        <v>2307</v>
      </c>
      <c r="C59" s="626" t="s">
        <v>2308</v>
      </c>
      <c r="D59" s="627">
        <v>44309</v>
      </c>
      <c r="E59" s="627" t="s">
        <v>651</v>
      </c>
      <c r="F59" s="628" t="s">
        <v>2309</v>
      </c>
      <c r="G59" s="628" t="s">
        <v>2310</v>
      </c>
      <c r="H59" s="628" t="s">
        <v>2311</v>
      </c>
      <c r="I59" s="628" t="s">
        <v>2125</v>
      </c>
      <c r="J59" s="628" t="s">
        <v>1957</v>
      </c>
      <c r="K59" s="628">
        <v>1</v>
      </c>
      <c r="L59" s="626" t="s">
        <v>2308</v>
      </c>
      <c r="M59" s="626" t="s">
        <v>2312</v>
      </c>
      <c r="N59" s="626" t="s">
        <v>1919</v>
      </c>
      <c r="O59" s="629">
        <v>3300</v>
      </c>
      <c r="P59" s="626" t="s">
        <v>1922</v>
      </c>
      <c r="Q59" s="619" t="s">
        <v>1959</v>
      </c>
      <c r="R59" s="619"/>
      <c r="S59" s="78"/>
      <c r="T59" s="78"/>
      <c r="U59" s="78"/>
      <c r="V59" s="78"/>
      <c r="W59" s="78"/>
      <c r="X59" s="78"/>
      <c r="Y59" s="623"/>
      <c r="Z59" s="623"/>
    </row>
    <row r="60" spans="1:31" s="79" customFormat="1" ht="25">
      <c r="A60" s="621"/>
      <c r="B60" s="621" t="s">
        <v>2313</v>
      </c>
      <c r="C60" s="621" t="s">
        <v>2314</v>
      </c>
      <c r="D60" s="634">
        <v>38467</v>
      </c>
      <c r="E60" s="634"/>
      <c r="F60" s="621" t="s">
        <v>2315</v>
      </c>
      <c r="G60" s="635" t="s">
        <v>2316</v>
      </c>
      <c r="H60" s="621" t="s">
        <v>2317</v>
      </c>
      <c r="I60" s="621" t="s">
        <v>2318</v>
      </c>
      <c r="J60" s="621" t="s">
        <v>1957</v>
      </c>
      <c r="K60" s="621"/>
      <c r="L60" s="621" t="s">
        <v>2314</v>
      </c>
      <c r="M60" s="621" t="s">
        <v>2319</v>
      </c>
      <c r="N60" s="621" t="s">
        <v>1919</v>
      </c>
      <c r="O60" s="636">
        <v>465.74</v>
      </c>
      <c r="P60" s="621" t="s">
        <v>2114</v>
      </c>
      <c r="Q60" s="621" t="s">
        <v>2064</v>
      </c>
      <c r="R60" s="621" t="s">
        <v>1949</v>
      </c>
      <c r="S60" s="637" t="s">
        <v>1960</v>
      </c>
      <c r="T60" s="637" t="s">
        <v>2320</v>
      </c>
      <c r="U60" s="637"/>
      <c r="V60" s="637"/>
      <c r="W60" s="637"/>
      <c r="X60" s="637"/>
      <c r="Y60" s="638"/>
      <c r="Z60" s="638"/>
      <c r="AA60" s="639"/>
      <c r="AB60" s="639"/>
      <c r="AC60" s="639"/>
      <c r="AD60" s="639"/>
      <c r="AE60" s="639"/>
    </row>
    <row r="61" spans="1:31" s="79" customFormat="1" ht="29">
      <c r="A61" s="618" t="s">
        <v>1950</v>
      </c>
      <c r="B61" s="640" t="s">
        <v>2321</v>
      </c>
      <c r="C61" s="641" t="s">
        <v>2322</v>
      </c>
      <c r="D61" s="642">
        <v>44582</v>
      </c>
      <c r="E61" s="620"/>
      <c r="F61" s="621"/>
      <c r="G61" s="621"/>
      <c r="H61" s="643" t="s">
        <v>2323</v>
      </c>
      <c r="I61" s="621"/>
      <c r="J61" s="643" t="s">
        <v>1967</v>
      </c>
      <c r="K61" s="621">
        <v>1</v>
      </c>
      <c r="L61" s="641" t="s">
        <v>2322</v>
      </c>
      <c r="M61" s="643" t="s">
        <v>2324</v>
      </c>
      <c r="N61" s="619" t="s">
        <v>1919</v>
      </c>
      <c r="O61" s="643">
        <v>294.89999999999998</v>
      </c>
      <c r="P61" s="619" t="s">
        <v>2114</v>
      </c>
      <c r="Q61" s="643" t="s">
        <v>2325</v>
      </c>
      <c r="R61" s="631" t="s">
        <v>1949</v>
      </c>
      <c r="S61" s="78" t="s">
        <v>1960</v>
      </c>
      <c r="T61" s="619"/>
      <c r="U61" s="619"/>
      <c r="V61" s="619"/>
      <c r="W61" s="619"/>
      <c r="X61" s="619"/>
      <c r="Y61" s="623"/>
      <c r="Z61" s="623"/>
      <c r="AA61" s="623"/>
    </row>
    <row r="62" spans="1:31" s="79" customFormat="1" ht="25">
      <c r="A62" s="618" t="s">
        <v>2326</v>
      </c>
      <c r="B62" s="640" t="s">
        <v>2327</v>
      </c>
      <c r="C62" s="641" t="s">
        <v>2328</v>
      </c>
      <c r="D62" s="642">
        <v>44608</v>
      </c>
      <c r="E62" s="620"/>
      <c r="F62" s="621"/>
      <c r="G62" s="621"/>
      <c r="H62" s="643" t="s">
        <v>2329</v>
      </c>
      <c r="I62" s="621"/>
      <c r="J62" s="643" t="s">
        <v>1957</v>
      </c>
      <c r="K62" s="621">
        <v>1</v>
      </c>
      <c r="L62" s="641" t="s">
        <v>2328</v>
      </c>
      <c r="M62" s="643" t="s">
        <v>2330</v>
      </c>
      <c r="N62" s="619" t="s">
        <v>1919</v>
      </c>
      <c r="O62" s="643">
        <v>789</v>
      </c>
      <c r="P62" s="619" t="s">
        <v>2055</v>
      </c>
      <c r="Q62" s="643" t="s">
        <v>2331</v>
      </c>
      <c r="R62" s="631" t="s">
        <v>1949</v>
      </c>
      <c r="S62" s="78" t="s">
        <v>1960</v>
      </c>
      <c r="T62" s="619"/>
      <c r="U62" s="619"/>
      <c r="V62" s="619"/>
      <c r="W62" s="619"/>
      <c r="X62" s="619"/>
      <c r="Y62" s="623"/>
      <c r="Z62" s="623"/>
      <c r="AA62" s="623"/>
    </row>
    <row r="63" spans="1:31" s="79" customFormat="1" ht="25">
      <c r="A63" s="618" t="s">
        <v>1950</v>
      </c>
      <c r="B63" s="619" t="s">
        <v>2332</v>
      </c>
      <c r="C63" s="619" t="s">
        <v>2333</v>
      </c>
      <c r="D63" s="620">
        <v>36802</v>
      </c>
      <c r="E63" s="620" t="s">
        <v>651</v>
      </c>
      <c r="F63" s="621" t="s">
        <v>2334</v>
      </c>
      <c r="G63" s="621" t="s">
        <v>2335</v>
      </c>
      <c r="H63" s="621" t="s">
        <v>2336</v>
      </c>
      <c r="I63" s="621" t="s">
        <v>2337</v>
      </c>
      <c r="J63" s="621" t="s">
        <v>1957</v>
      </c>
      <c r="K63" s="621">
        <v>1</v>
      </c>
      <c r="L63" s="619" t="s">
        <v>2333</v>
      </c>
      <c r="M63" s="619" t="s">
        <v>2338</v>
      </c>
      <c r="N63" s="619" t="s">
        <v>1919</v>
      </c>
      <c r="O63" s="622">
        <v>2408.25</v>
      </c>
      <c r="P63" s="619" t="s">
        <v>1922</v>
      </c>
      <c r="Q63" s="619" t="s">
        <v>2339</v>
      </c>
      <c r="R63" s="619" t="s">
        <v>1949</v>
      </c>
      <c r="S63" s="78" t="s">
        <v>1960</v>
      </c>
      <c r="T63" s="78" t="s">
        <v>1995</v>
      </c>
      <c r="U63" s="78"/>
      <c r="V63" s="78"/>
      <c r="W63" s="78"/>
      <c r="X63" s="78"/>
      <c r="Y63" s="623"/>
      <c r="Z63" s="623"/>
    </row>
    <row r="64" spans="1:31" s="79" customFormat="1" ht="25">
      <c r="A64" s="618" t="s">
        <v>1950</v>
      </c>
      <c r="B64" s="619" t="s">
        <v>2340</v>
      </c>
      <c r="C64" s="619" t="s">
        <v>2341</v>
      </c>
      <c r="D64" s="620">
        <v>43108</v>
      </c>
      <c r="E64" s="620" t="s">
        <v>651</v>
      </c>
      <c r="F64" s="621" t="s">
        <v>2342</v>
      </c>
      <c r="G64" s="621" t="s">
        <v>2343</v>
      </c>
      <c r="H64" s="621" t="s">
        <v>2052</v>
      </c>
      <c r="I64" s="621" t="s">
        <v>2344</v>
      </c>
      <c r="J64" s="621" t="s">
        <v>1957</v>
      </c>
      <c r="K64" s="621">
        <v>1</v>
      </c>
      <c r="L64" s="619" t="s">
        <v>2341</v>
      </c>
      <c r="M64" s="619" t="s">
        <v>2345</v>
      </c>
      <c r="N64" s="619" t="s">
        <v>1919</v>
      </c>
      <c r="O64" s="622">
        <v>3052.04</v>
      </c>
      <c r="P64" s="619" t="s">
        <v>1922</v>
      </c>
      <c r="Q64" s="619" t="s">
        <v>2346</v>
      </c>
      <c r="R64" s="619" t="s">
        <v>1949</v>
      </c>
      <c r="S64" s="78" t="s">
        <v>1960</v>
      </c>
      <c r="T64" s="78" t="s">
        <v>1995</v>
      </c>
      <c r="U64" s="78"/>
      <c r="V64" s="78"/>
      <c r="W64" s="78"/>
      <c r="X64" s="78"/>
      <c r="Y64" s="623"/>
      <c r="Z64" s="623"/>
    </row>
    <row r="65" spans="1:31" s="644" customFormat="1" ht="25">
      <c r="B65" s="645" t="s">
        <v>2347</v>
      </c>
      <c r="C65" s="646" t="s">
        <v>2348</v>
      </c>
      <c r="D65" s="647">
        <v>43763</v>
      </c>
      <c r="F65" s="621"/>
      <c r="G65" s="621" t="s">
        <v>2349</v>
      </c>
      <c r="L65" s="646" t="s">
        <v>2350</v>
      </c>
      <c r="O65" s="622">
        <v>354.75</v>
      </c>
      <c r="P65" s="637"/>
    </row>
    <row r="66" spans="1:31" s="79" customFormat="1" ht="37.5">
      <c r="A66" s="648" t="s">
        <v>2351</v>
      </c>
      <c r="B66" s="619" t="s">
        <v>2352</v>
      </c>
      <c r="C66" s="619" t="s">
        <v>2353</v>
      </c>
      <c r="D66" s="620">
        <v>36598</v>
      </c>
      <c r="E66" s="620" t="s">
        <v>651</v>
      </c>
      <c r="F66" s="621" t="s">
        <v>2354</v>
      </c>
      <c r="G66" s="621" t="s">
        <v>2355</v>
      </c>
      <c r="H66" s="621" t="s">
        <v>2356</v>
      </c>
      <c r="I66" s="621" t="s">
        <v>2357</v>
      </c>
      <c r="J66" s="621" t="s">
        <v>1957</v>
      </c>
      <c r="K66" s="621">
        <v>1</v>
      </c>
      <c r="L66" s="619" t="s">
        <v>2353</v>
      </c>
      <c r="M66" s="619" t="s">
        <v>2358</v>
      </c>
      <c r="N66" s="619" t="s">
        <v>1919</v>
      </c>
      <c r="O66" s="622">
        <v>657.8</v>
      </c>
      <c r="P66" s="619" t="s">
        <v>2055</v>
      </c>
      <c r="Q66" s="619" t="s">
        <v>2359</v>
      </c>
      <c r="R66" s="619" t="s">
        <v>1949</v>
      </c>
      <c r="S66" s="78" t="s">
        <v>1960</v>
      </c>
      <c r="T66" s="78" t="s">
        <v>2360</v>
      </c>
      <c r="U66" s="78"/>
      <c r="V66" s="78"/>
      <c r="W66" s="78"/>
      <c r="X66" s="78"/>
      <c r="Y66" s="623"/>
      <c r="Z66" s="623"/>
    </row>
    <row r="67" spans="1:31" s="79" customFormat="1" ht="62.5">
      <c r="A67" s="648" t="s">
        <v>2351</v>
      </c>
      <c r="B67" s="619" t="s">
        <v>2361</v>
      </c>
      <c r="C67" s="619" t="s">
        <v>2362</v>
      </c>
      <c r="D67" s="620">
        <v>36622</v>
      </c>
      <c r="E67" s="620" t="s">
        <v>651</v>
      </c>
      <c r="F67" s="621" t="s">
        <v>2363</v>
      </c>
      <c r="G67" s="621" t="s">
        <v>2364</v>
      </c>
      <c r="H67" s="621" t="s">
        <v>2365</v>
      </c>
      <c r="I67" s="621" t="s">
        <v>2366</v>
      </c>
      <c r="J67" s="621" t="s">
        <v>1967</v>
      </c>
      <c r="K67" s="621">
        <v>1</v>
      </c>
      <c r="L67" s="619" t="s">
        <v>2362</v>
      </c>
      <c r="M67" s="619" t="s">
        <v>2367</v>
      </c>
      <c r="N67" s="619" t="s">
        <v>1919</v>
      </c>
      <c r="O67" s="622">
        <v>617.34</v>
      </c>
      <c r="P67" s="619" t="s">
        <v>2055</v>
      </c>
      <c r="Q67" s="619" t="s">
        <v>2368</v>
      </c>
      <c r="R67" s="619" t="s">
        <v>1949</v>
      </c>
      <c r="S67" s="78" t="s">
        <v>1960</v>
      </c>
      <c r="T67" s="78" t="s">
        <v>2369</v>
      </c>
      <c r="U67" s="78"/>
      <c r="V67" s="78"/>
      <c r="W67" s="78"/>
      <c r="X67" s="78"/>
      <c r="Y67" s="623"/>
      <c r="Z67" s="623"/>
    </row>
    <row r="68" spans="1:31" s="79" customFormat="1" ht="37.5">
      <c r="A68" s="648" t="s">
        <v>2351</v>
      </c>
      <c r="B68" s="619" t="s">
        <v>2370</v>
      </c>
      <c r="C68" s="619" t="s">
        <v>2371</v>
      </c>
      <c r="D68" s="620">
        <v>36641</v>
      </c>
      <c r="E68" s="620" t="s">
        <v>651</v>
      </c>
      <c r="F68" s="621" t="s">
        <v>2354</v>
      </c>
      <c r="G68" s="621" t="s">
        <v>2355</v>
      </c>
      <c r="H68" s="621" t="s">
        <v>2356</v>
      </c>
      <c r="I68" s="621" t="s">
        <v>2357</v>
      </c>
      <c r="J68" s="621" t="s">
        <v>1957</v>
      </c>
      <c r="K68" s="621">
        <v>1</v>
      </c>
      <c r="L68" s="619" t="s">
        <v>2371</v>
      </c>
      <c r="M68" s="619" t="s">
        <v>2372</v>
      </c>
      <c r="N68" s="619" t="s">
        <v>1919</v>
      </c>
      <c r="O68" s="622">
        <v>396.4</v>
      </c>
      <c r="P68" s="619" t="s">
        <v>2114</v>
      </c>
      <c r="Q68" s="619" t="s">
        <v>2373</v>
      </c>
      <c r="R68" s="619" t="s">
        <v>1949</v>
      </c>
      <c r="S68" s="78" t="s">
        <v>1960</v>
      </c>
      <c r="T68" s="78" t="s">
        <v>2374</v>
      </c>
      <c r="U68" s="78"/>
      <c r="V68" s="78"/>
      <c r="W68" s="78"/>
      <c r="X68" s="78"/>
      <c r="Y68" s="623"/>
      <c r="Z68" s="623"/>
    </row>
    <row r="69" spans="1:31" s="79" customFormat="1" ht="37.5">
      <c r="A69" s="648" t="s">
        <v>2351</v>
      </c>
      <c r="B69" s="619" t="s">
        <v>2375</v>
      </c>
      <c r="C69" s="619" t="s">
        <v>2376</v>
      </c>
      <c r="D69" s="620">
        <v>36676</v>
      </c>
      <c r="E69" s="620" t="s">
        <v>651</v>
      </c>
      <c r="F69" s="621" t="s">
        <v>2354</v>
      </c>
      <c r="G69" s="621" t="s">
        <v>2355</v>
      </c>
      <c r="H69" s="621" t="s">
        <v>2356</v>
      </c>
      <c r="I69" s="621" t="s">
        <v>2357</v>
      </c>
      <c r="J69" s="621" t="s">
        <v>1957</v>
      </c>
      <c r="K69" s="621">
        <v>1</v>
      </c>
      <c r="L69" s="619" t="s">
        <v>2376</v>
      </c>
      <c r="M69" s="619" t="s">
        <v>2377</v>
      </c>
      <c r="N69" s="619" t="s">
        <v>1919</v>
      </c>
      <c r="O69" s="622">
        <v>1480.85</v>
      </c>
      <c r="P69" s="619" t="s">
        <v>1922</v>
      </c>
      <c r="Q69" s="619" t="s">
        <v>2378</v>
      </c>
      <c r="R69" s="619" t="s">
        <v>1949</v>
      </c>
      <c r="S69" s="78" t="s">
        <v>1960</v>
      </c>
      <c r="T69" s="78" t="s">
        <v>2374</v>
      </c>
      <c r="U69" s="78"/>
      <c r="V69" s="78"/>
      <c r="W69" s="78"/>
      <c r="X69" s="78"/>
      <c r="Y69" s="623"/>
      <c r="Z69" s="623"/>
    </row>
    <row r="70" spans="1:31" s="79" customFormat="1" ht="87.5">
      <c r="A70" s="648" t="s">
        <v>2351</v>
      </c>
      <c r="B70" s="619" t="s">
        <v>2379</v>
      </c>
      <c r="C70" s="649" t="s">
        <v>2380</v>
      </c>
      <c r="D70" s="620">
        <v>36713</v>
      </c>
      <c r="E70" s="620" t="s">
        <v>651</v>
      </c>
      <c r="F70" s="621" t="s">
        <v>2381</v>
      </c>
      <c r="G70" s="621" t="s">
        <v>2382</v>
      </c>
      <c r="H70" s="621" t="s">
        <v>2383</v>
      </c>
      <c r="I70" s="621" t="s">
        <v>2384</v>
      </c>
      <c r="J70" s="621" t="s">
        <v>1967</v>
      </c>
      <c r="K70" s="621">
        <v>1</v>
      </c>
      <c r="L70" s="649" t="s">
        <v>2380</v>
      </c>
      <c r="M70" s="619" t="s">
        <v>2385</v>
      </c>
      <c r="N70" s="619" t="s">
        <v>1919</v>
      </c>
      <c r="O70" s="622">
        <v>101.77</v>
      </c>
      <c r="P70" s="619" t="s">
        <v>2114</v>
      </c>
      <c r="Q70" s="619" t="s">
        <v>2386</v>
      </c>
      <c r="R70" s="619" t="s">
        <v>1949</v>
      </c>
      <c r="S70" s="78" t="s">
        <v>1960</v>
      </c>
      <c r="T70" s="78" t="s">
        <v>2369</v>
      </c>
      <c r="U70" s="78"/>
      <c r="V70" s="78"/>
      <c r="W70" s="78"/>
      <c r="X70" s="78"/>
      <c r="Y70" s="623"/>
      <c r="Z70" s="623"/>
    </row>
    <row r="71" spans="1:31" s="79" customFormat="1" ht="25">
      <c r="A71" s="648" t="s">
        <v>2351</v>
      </c>
      <c r="B71" s="619" t="s">
        <v>2387</v>
      </c>
      <c r="C71" s="619" t="s">
        <v>2388</v>
      </c>
      <c r="D71" s="620">
        <v>36727</v>
      </c>
      <c r="E71" s="620" t="s">
        <v>651</v>
      </c>
      <c r="F71" s="621" t="s">
        <v>2389</v>
      </c>
      <c r="G71" s="621"/>
      <c r="H71" s="621" t="s">
        <v>2390</v>
      </c>
      <c r="I71" s="621" t="s">
        <v>2391</v>
      </c>
      <c r="J71" s="621" t="s">
        <v>1967</v>
      </c>
      <c r="K71" s="621">
        <v>1</v>
      </c>
      <c r="L71" s="619" t="s">
        <v>2388</v>
      </c>
      <c r="M71" s="619" t="s">
        <v>2392</v>
      </c>
      <c r="N71" s="619" t="s">
        <v>1919</v>
      </c>
      <c r="O71" s="622">
        <v>876.78</v>
      </c>
      <c r="P71" s="619" t="s">
        <v>2055</v>
      </c>
      <c r="Q71" s="650" t="s">
        <v>2393</v>
      </c>
      <c r="R71" s="619" t="s">
        <v>1949</v>
      </c>
      <c r="S71" s="78" t="s">
        <v>1960</v>
      </c>
      <c r="T71" s="78" t="s">
        <v>2394</v>
      </c>
      <c r="U71" s="78"/>
      <c r="V71" s="78"/>
      <c r="W71" s="78"/>
      <c r="X71" s="78"/>
      <c r="Y71" s="623"/>
      <c r="Z71" s="623"/>
    </row>
    <row r="72" spans="1:31" s="79" customFormat="1" ht="37.5">
      <c r="A72" s="648" t="s">
        <v>2351</v>
      </c>
      <c r="B72" s="619" t="s">
        <v>2395</v>
      </c>
      <c r="C72" s="619" t="s">
        <v>2396</v>
      </c>
      <c r="D72" s="620">
        <v>36748</v>
      </c>
      <c r="E72" s="620" t="s">
        <v>651</v>
      </c>
      <c r="F72" s="621" t="s">
        <v>2354</v>
      </c>
      <c r="G72" s="621" t="s">
        <v>2355</v>
      </c>
      <c r="H72" s="621" t="s">
        <v>2356</v>
      </c>
      <c r="I72" s="621" t="s">
        <v>2357</v>
      </c>
      <c r="J72" s="621" t="s">
        <v>1957</v>
      </c>
      <c r="K72" s="621">
        <v>1</v>
      </c>
      <c r="L72" s="619" t="s">
        <v>2396</v>
      </c>
      <c r="M72" s="619" t="s">
        <v>2397</v>
      </c>
      <c r="N72" s="619" t="s">
        <v>1919</v>
      </c>
      <c r="O72" s="622">
        <v>267.61</v>
      </c>
      <c r="P72" s="619" t="s">
        <v>2114</v>
      </c>
      <c r="Q72" s="619" t="s">
        <v>2398</v>
      </c>
      <c r="R72" s="619" t="s">
        <v>1949</v>
      </c>
      <c r="S72" s="78" t="s">
        <v>1960</v>
      </c>
      <c r="T72" s="78" t="s">
        <v>2399</v>
      </c>
      <c r="U72" s="78"/>
      <c r="V72" s="78"/>
      <c r="W72" s="78"/>
      <c r="X72" s="78"/>
      <c r="Y72" s="623"/>
      <c r="Z72" s="623"/>
    </row>
    <row r="73" spans="1:31" s="79" customFormat="1" ht="37.5">
      <c r="A73" s="648" t="s">
        <v>2351</v>
      </c>
      <c r="B73" s="619" t="s">
        <v>2400</v>
      </c>
      <c r="C73" s="619" t="s">
        <v>2401</v>
      </c>
      <c r="D73" s="620">
        <v>36763</v>
      </c>
      <c r="E73" s="620" t="s">
        <v>651</v>
      </c>
      <c r="F73" s="621" t="s">
        <v>2354</v>
      </c>
      <c r="G73" s="621" t="s">
        <v>2355</v>
      </c>
      <c r="H73" s="621" t="s">
        <v>2356</v>
      </c>
      <c r="I73" s="621" t="s">
        <v>2357</v>
      </c>
      <c r="J73" s="621" t="s">
        <v>1957</v>
      </c>
      <c r="K73" s="621">
        <v>1</v>
      </c>
      <c r="L73" s="619" t="s">
        <v>2401</v>
      </c>
      <c r="M73" s="619" t="s">
        <v>2402</v>
      </c>
      <c r="N73" s="619" t="s">
        <v>1919</v>
      </c>
      <c r="O73" s="622">
        <v>338.7</v>
      </c>
      <c r="P73" s="619" t="s">
        <v>2114</v>
      </c>
      <c r="Q73" s="619" t="s">
        <v>2398</v>
      </c>
      <c r="R73" s="619" t="s">
        <v>1949</v>
      </c>
      <c r="S73" s="78" t="s">
        <v>1960</v>
      </c>
      <c r="T73" s="78"/>
      <c r="U73" s="78"/>
      <c r="V73" s="78"/>
      <c r="W73" s="78"/>
      <c r="X73" s="78"/>
      <c r="Y73" s="623"/>
      <c r="Z73" s="623"/>
    </row>
    <row r="74" spans="1:31" s="79" customFormat="1" ht="62.5">
      <c r="A74" s="648" t="s">
        <v>2351</v>
      </c>
      <c r="B74" s="619" t="s">
        <v>2403</v>
      </c>
      <c r="C74" s="619" t="s">
        <v>2404</v>
      </c>
      <c r="D74" s="620">
        <v>36781</v>
      </c>
      <c r="E74" s="620" t="s">
        <v>651</v>
      </c>
      <c r="F74" s="621" t="s">
        <v>2363</v>
      </c>
      <c r="G74" s="621" t="s">
        <v>2364</v>
      </c>
      <c r="H74" s="621" t="s">
        <v>2365</v>
      </c>
      <c r="I74" s="621" t="s">
        <v>2366</v>
      </c>
      <c r="J74" s="621" t="s">
        <v>1967</v>
      </c>
      <c r="K74" s="621">
        <v>1</v>
      </c>
      <c r="L74" s="619" t="s">
        <v>2404</v>
      </c>
      <c r="M74" s="619" t="s">
        <v>2405</v>
      </c>
      <c r="N74" s="619" t="s">
        <v>1919</v>
      </c>
      <c r="O74" s="651">
        <v>468.8</v>
      </c>
      <c r="P74" s="619" t="s">
        <v>2114</v>
      </c>
      <c r="Q74" s="619" t="s">
        <v>2406</v>
      </c>
      <c r="R74" s="619" t="s">
        <v>1949</v>
      </c>
      <c r="S74" s="78" t="s">
        <v>1960</v>
      </c>
      <c r="T74" s="78" t="s">
        <v>2407</v>
      </c>
      <c r="U74" s="78"/>
      <c r="V74" s="78"/>
      <c r="W74" s="78"/>
      <c r="X74" s="78"/>
      <c r="Y74" s="623"/>
      <c r="Z74" s="623"/>
      <c r="AA74" s="226"/>
      <c r="AB74" s="226"/>
      <c r="AC74" s="226"/>
      <c r="AD74" s="226"/>
      <c r="AE74" s="226"/>
    </row>
    <row r="75" spans="1:31" s="79" customFormat="1" ht="37.5">
      <c r="A75" s="648" t="s">
        <v>2351</v>
      </c>
      <c r="B75" s="619" t="s">
        <v>2408</v>
      </c>
      <c r="C75" s="619" t="s">
        <v>2409</v>
      </c>
      <c r="D75" s="620">
        <v>36794</v>
      </c>
      <c r="E75" s="620" t="s">
        <v>651</v>
      </c>
      <c r="F75" s="621" t="s">
        <v>2354</v>
      </c>
      <c r="G75" s="621" t="s">
        <v>2355</v>
      </c>
      <c r="H75" s="621" t="s">
        <v>2356</v>
      </c>
      <c r="I75" s="621" t="s">
        <v>2357</v>
      </c>
      <c r="J75" s="621" t="s">
        <v>1957</v>
      </c>
      <c r="K75" s="621">
        <v>1</v>
      </c>
      <c r="L75" s="619" t="s">
        <v>2409</v>
      </c>
      <c r="M75" s="619" t="s">
        <v>2410</v>
      </c>
      <c r="N75" s="619" t="s">
        <v>1919</v>
      </c>
      <c r="O75" s="622">
        <v>826.5</v>
      </c>
      <c r="P75" s="619" t="s">
        <v>2055</v>
      </c>
      <c r="Q75" s="619" t="s">
        <v>2411</v>
      </c>
      <c r="R75" s="619" t="s">
        <v>1949</v>
      </c>
      <c r="S75" s="78" t="s">
        <v>1960</v>
      </c>
      <c r="T75" s="78" t="s">
        <v>2412</v>
      </c>
      <c r="U75" s="78"/>
      <c r="V75" s="78"/>
      <c r="W75" s="78"/>
      <c r="X75" s="78"/>
      <c r="Y75" s="623"/>
      <c r="Z75" s="623"/>
    </row>
    <row r="76" spans="1:31" s="79" customFormat="1" ht="62.5">
      <c r="A76" s="648" t="s">
        <v>2351</v>
      </c>
      <c r="B76" s="619" t="s">
        <v>2413</v>
      </c>
      <c r="C76" s="619" t="s">
        <v>2414</v>
      </c>
      <c r="D76" s="620">
        <v>36796</v>
      </c>
      <c r="E76" s="620" t="s">
        <v>651</v>
      </c>
      <c r="F76" s="621" t="s">
        <v>2363</v>
      </c>
      <c r="G76" s="621" t="s">
        <v>2364</v>
      </c>
      <c r="H76" s="621" t="s">
        <v>2365</v>
      </c>
      <c r="I76" s="621" t="s">
        <v>2366</v>
      </c>
      <c r="J76" s="621" t="s">
        <v>1967</v>
      </c>
      <c r="K76" s="621">
        <v>1</v>
      </c>
      <c r="L76" s="619" t="s">
        <v>2414</v>
      </c>
      <c r="M76" s="619" t="s">
        <v>2415</v>
      </c>
      <c r="N76" s="619" t="s">
        <v>1919</v>
      </c>
      <c r="O76" s="622">
        <v>488.11</v>
      </c>
      <c r="P76" s="619" t="s">
        <v>2114</v>
      </c>
      <c r="Q76" s="619" t="s">
        <v>2378</v>
      </c>
      <c r="R76" s="619" t="s">
        <v>1949</v>
      </c>
      <c r="S76" s="78" t="s">
        <v>1960</v>
      </c>
      <c r="T76" s="78" t="s">
        <v>2416</v>
      </c>
      <c r="U76" s="78"/>
      <c r="V76" s="78"/>
      <c r="W76" s="78"/>
      <c r="X76" s="78"/>
      <c r="Y76" s="623"/>
      <c r="Z76" s="623"/>
    </row>
    <row r="77" spans="1:31" s="79" customFormat="1" ht="62.5">
      <c r="A77" s="648" t="s">
        <v>2351</v>
      </c>
      <c r="B77" s="626" t="s">
        <v>2417</v>
      </c>
      <c r="C77" s="626" t="s">
        <v>2418</v>
      </c>
      <c r="D77" s="627">
        <v>36843</v>
      </c>
      <c r="E77" s="627" t="s">
        <v>651</v>
      </c>
      <c r="F77" s="628" t="s">
        <v>2363</v>
      </c>
      <c r="G77" s="628" t="s">
        <v>2364</v>
      </c>
      <c r="H77" s="628" t="s">
        <v>2365</v>
      </c>
      <c r="I77" s="628" t="s">
        <v>2366</v>
      </c>
      <c r="J77" s="628" t="s">
        <v>1967</v>
      </c>
      <c r="K77" s="628">
        <v>1</v>
      </c>
      <c r="L77" s="626" t="s">
        <v>2418</v>
      </c>
      <c r="M77" s="626" t="s">
        <v>2419</v>
      </c>
      <c r="N77" s="619" t="s">
        <v>1919</v>
      </c>
      <c r="O77" s="622">
        <v>724.8</v>
      </c>
      <c r="P77" s="619" t="s">
        <v>2055</v>
      </c>
      <c r="Q77" s="619" t="s">
        <v>2227</v>
      </c>
      <c r="R77" s="619" t="s">
        <v>1949</v>
      </c>
      <c r="S77" s="78" t="s">
        <v>1960</v>
      </c>
      <c r="T77" s="78" t="s">
        <v>2420</v>
      </c>
      <c r="U77" s="78"/>
      <c r="V77" s="78"/>
      <c r="W77" s="78"/>
      <c r="X77" s="78"/>
      <c r="Y77" s="623"/>
      <c r="Z77" s="623"/>
    </row>
    <row r="78" spans="1:31" s="79" customFormat="1" ht="62.5">
      <c r="A78" s="648" t="s">
        <v>2351</v>
      </c>
      <c r="B78" s="619" t="s">
        <v>2430</v>
      </c>
      <c r="C78" s="619" t="s">
        <v>2431</v>
      </c>
      <c r="D78" s="620">
        <v>36945</v>
      </c>
      <c r="E78" s="620" t="s">
        <v>651</v>
      </c>
      <c r="F78" s="621" t="s">
        <v>2363</v>
      </c>
      <c r="G78" s="621" t="s">
        <v>2364</v>
      </c>
      <c r="H78" s="621" t="s">
        <v>2365</v>
      </c>
      <c r="I78" s="621" t="s">
        <v>2366</v>
      </c>
      <c r="J78" s="621" t="s">
        <v>1967</v>
      </c>
      <c r="K78" s="621">
        <v>1</v>
      </c>
      <c r="L78" s="619" t="s">
        <v>2431</v>
      </c>
      <c r="M78" s="619" t="s">
        <v>2432</v>
      </c>
      <c r="N78" s="619" t="s">
        <v>1919</v>
      </c>
      <c r="O78" s="622">
        <v>501.69</v>
      </c>
      <c r="P78" s="619" t="s">
        <v>2055</v>
      </c>
      <c r="Q78" s="619" t="s">
        <v>2433</v>
      </c>
      <c r="R78" s="631" t="s">
        <v>1949</v>
      </c>
      <c r="S78" s="78" t="s">
        <v>1960</v>
      </c>
      <c r="T78" s="78" t="s">
        <v>2369</v>
      </c>
      <c r="U78" s="78"/>
      <c r="V78" s="78"/>
      <c r="W78" s="78"/>
      <c r="X78" s="78"/>
      <c r="Y78" s="623"/>
      <c r="Z78" s="623"/>
    </row>
    <row r="79" spans="1:31" s="79" customFormat="1" ht="37.5">
      <c r="A79" s="648" t="s">
        <v>2351</v>
      </c>
      <c r="B79" s="619" t="s">
        <v>2434</v>
      </c>
      <c r="C79" s="619" t="s">
        <v>2435</v>
      </c>
      <c r="D79" s="620">
        <v>36965</v>
      </c>
      <c r="E79" s="620" t="s">
        <v>651</v>
      </c>
      <c r="F79" s="621" t="s">
        <v>2354</v>
      </c>
      <c r="G79" s="621" t="s">
        <v>2355</v>
      </c>
      <c r="H79" s="621" t="s">
        <v>2356</v>
      </c>
      <c r="I79" s="621" t="s">
        <v>2357</v>
      </c>
      <c r="J79" s="621" t="s">
        <v>1957</v>
      </c>
      <c r="K79" s="621">
        <v>1</v>
      </c>
      <c r="L79" s="619" t="s">
        <v>2435</v>
      </c>
      <c r="M79" s="619" t="s">
        <v>2436</v>
      </c>
      <c r="N79" s="619" t="s">
        <v>1919</v>
      </c>
      <c r="O79" s="651">
        <f>407.1-11.7</f>
        <v>395.40000000000003</v>
      </c>
      <c r="P79" s="619" t="s">
        <v>2114</v>
      </c>
      <c r="Q79" s="619" t="s">
        <v>2373</v>
      </c>
      <c r="R79" s="619" t="s">
        <v>1949</v>
      </c>
      <c r="S79" s="78" t="s">
        <v>1960</v>
      </c>
      <c r="T79" s="78" t="s">
        <v>2437</v>
      </c>
      <c r="U79" s="78"/>
      <c r="V79" s="78"/>
      <c r="W79" s="78"/>
      <c r="X79" s="78"/>
      <c r="Y79" s="623"/>
      <c r="Z79" s="623"/>
    </row>
    <row r="80" spans="1:31" s="79" customFormat="1" ht="37.5">
      <c r="A80" s="648" t="s">
        <v>2351</v>
      </c>
      <c r="B80" s="619" t="s">
        <v>2438</v>
      </c>
      <c r="C80" s="619" t="s">
        <v>2439</v>
      </c>
      <c r="D80" s="620">
        <v>36979</v>
      </c>
      <c r="E80" s="620" t="s">
        <v>651</v>
      </c>
      <c r="F80" s="621" t="s">
        <v>2354</v>
      </c>
      <c r="G80" s="621" t="s">
        <v>2355</v>
      </c>
      <c r="H80" s="621" t="s">
        <v>2356</v>
      </c>
      <c r="I80" s="621" t="s">
        <v>2357</v>
      </c>
      <c r="J80" s="621" t="s">
        <v>1957</v>
      </c>
      <c r="K80" s="621">
        <v>1</v>
      </c>
      <c r="L80" s="619" t="s">
        <v>2439</v>
      </c>
      <c r="M80" s="619" t="s">
        <v>2440</v>
      </c>
      <c r="N80" s="619" t="s">
        <v>1919</v>
      </c>
      <c r="O80" s="622">
        <v>114.31</v>
      </c>
      <c r="P80" s="619" t="s">
        <v>2114</v>
      </c>
      <c r="Q80" s="619" t="s">
        <v>2190</v>
      </c>
      <c r="R80" s="619" t="s">
        <v>1949</v>
      </c>
      <c r="S80" s="78" t="s">
        <v>1960</v>
      </c>
      <c r="T80" s="78"/>
      <c r="U80" s="78"/>
      <c r="V80" s="78"/>
      <c r="W80" s="78"/>
      <c r="X80" s="78"/>
      <c r="Y80" s="623"/>
      <c r="Z80" s="623"/>
    </row>
    <row r="81" spans="1:31" s="79" customFormat="1" ht="37.5">
      <c r="A81" s="648" t="s">
        <v>2351</v>
      </c>
      <c r="B81" s="619" t="s">
        <v>2441</v>
      </c>
      <c r="C81" s="619" t="s">
        <v>2442</v>
      </c>
      <c r="D81" s="620">
        <v>37014</v>
      </c>
      <c r="E81" s="620" t="s">
        <v>651</v>
      </c>
      <c r="F81" s="621" t="s">
        <v>2443</v>
      </c>
      <c r="G81" s="621" t="s">
        <v>2444</v>
      </c>
      <c r="H81" s="621" t="s">
        <v>2445</v>
      </c>
      <c r="I81" s="621" t="s">
        <v>2446</v>
      </c>
      <c r="J81" s="621" t="s">
        <v>1967</v>
      </c>
      <c r="K81" s="621">
        <v>1</v>
      </c>
      <c r="L81" s="619" t="s">
        <v>2442</v>
      </c>
      <c r="M81" s="619" t="s">
        <v>2447</v>
      </c>
      <c r="N81" s="619" t="s">
        <v>1919</v>
      </c>
      <c r="O81" s="622">
        <v>324.10000000000002</v>
      </c>
      <c r="P81" s="619" t="s">
        <v>2114</v>
      </c>
      <c r="Q81" s="619" t="s">
        <v>2448</v>
      </c>
      <c r="R81" s="619" t="s">
        <v>1949</v>
      </c>
      <c r="S81" s="78" t="s">
        <v>1960</v>
      </c>
      <c r="T81" s="78" t="s">
        <v>2412</v>
      </c>
      <c r="U81" s="78"/>
      <c r="V81" s="78"/>
      <c r="W81" s="78"/>
      <c r="X81" s="78"/>
      <c r="Y81" s="623"/>
      <c r="Z81" s="623"/>
    </row>
    <row r="82" spans="1:31" s="79" customFormat="1" ht="62.5">
      <c r="A82" s="648" t="s">
        <v>2351</v>
      </c>
      <c r="B82" s="619" t="s">
        <v>2449</v>
      </c>
      <c r="C82" s="619" t="s">
        <v>2450</v>
      </c>
      <c r="D82" s="620">
        <v>37014</v>
      </c>
      <c r="E82" s="620" t="s">
        <v>651</v>
      </c>
      <c r="F82" s="621" t="s">
        <v>2363</v>
      </c>
      <c r="G82" s="621" t="s">
        <v>2364</v>
      </c>
      <c r="H82" s="621" t="s">
        <v>2365</v>
      </c>
      <c r="I82" s="621" t="s">
        <v>2366</v>
      </c>
      <c r="J82" s="621" t="s">
        <v>1967</v>
      </c>
      <c r="K82" s="621">
        <v>1</v>
      </c>
      <c r="L82" s="619" t="s">
        <v>2450</v>
      </c>
      <c r="M82" s="619" t="s">
        <v>2451</v>
      </c>
      <c r="N82" s="619" t="s">
        <v>1919</v>
      </c>
      <c r="O82" s="651">
        <v>149.49</v>
      </c>
      <c r="P82" s="619" t="s">
        <v>2114</v>
      </c>
      <c r="Q82" s="619" t="s">
        <v>2448</v>
      </c>
      <c r="R82" s="619" t="s">
        <v>1949</v>
      </c>
      <c r="S82" s="78" t="s">
        <v>1960</v>
      </c>
      <c r="T82" s="78" t="s">
        <v>2412</v>
      </c>
      <c r="U82" s="78"/>
      <c r="V82" s="78"/>
      <c r="W82" s="78"/>
      <c r="X82" s="78"/>
      <c r="Y82" s="623"/>
      <c r="Z82" s="623"/>
    </row>
    <row r="83" spans="1:31" s="79" customFormat="1" ht="37.5">
      <c r="A83" s="648" t="s">
        <v>2351</v>
      </c>
      <c r="B83" s="619" t="s">
        <v>2452</v>
      </c>
      <c r="C83" s="652" t="s">
        <v>2453</v>
      </c>
      <c r="D83" s="620">
        <v>37060</v>
      </c>
      <c r="E83" s="620" t="s">
        <v>651</v>
      </c>
      <c r="F83" s="653" t="s">
        <v>2454</v>
      </c>
      <c r="G83" s="653" t="s">
        <v>2455</v>
      </c>
      <c r="H83" s="653" t="s">
        <v>2138</v>
      </c>
      <c r="I83" s="653" t="s">
        <v>2456</v>
      </c>
      <c r="J83" s="653" t="s">
        <v>1967</v>
      </c>
      <c r="K83" s="621">
        <v>1</v>
      </c>
      <c r="L83" s="619" t="s">
        <v>2453</v>
      </c>
      <c r="M83" s="619" t="s">
        <v>2457</v>
      </c>
      <c r="N83" s="619" t="s">
        <v>1919</v>
      </c>
      <c r="O83" s="622">
        <v>52.3</v>
      </c>
      <c r="P83" s="619" t="s">
        <v>2114</v>
      </c>
      <c r="Q83" s="619" t="s">
        <v>2386</v>
      </c>
      <c r="R83" s="619" t="s">
        <v>1949</v>
      </c>
      <c r="S83" s="78" t="s">
        <v>1960</v>
      </c>
      <c r="T83" s="78" t="s">
        <v>2458</v>
      </c>
      <c r="U83" s="78"/>
      <c r="V83" s="78"/>
      <c r="W83" s="78"/>
      <c r="X83" s="78"/>
      <c r="Y83" s="623"/>
      <c r="Z83" s="623"/>
      <c r="AA83" s="226"/>
      <c r="AB83" s="226"/>
      <c r="AC83" s="226"/>
      <c r="AD83" s="226"/>
      <c r="AE83" s="226"/>
    </row>
    <row r="84" spans="1:31" s="79" customFormat="1" ht="25">
      <c r="A84" s="648" t="s">
        <v>2351</v>
      </c>
      <c r="B84" s="619" t="s">
        <v>2459</v>
      </c>
      <c r="C84" s="619" t="s">
        <v>2460</v>
      </c>
      <c r="D84" s="620">
        <v>37060</v>
      </c>
      <c r="E84" s="620" t="s">
        <v>651</v>
      </c>
      <c r="F84" s="621" t="s">
        <v>2461</v>
      </c>
      <c r="G84" s="621" t="s">
        <v>2462</v>
      </c>
      <c r="H84" s="621" t="s">
        <v>2463</v>
      </c>
      <c r="I84" s="621" t="s">
        <v>2464</v>
      </c>
      <c r="J84" s="621" t="s">
        <v>1967</v>
      </c>
      <c r="K84" s="621">
        <v>1</v>
      </c>
      <c r="L84" s="619" t="s">
        <v>2460</v>
      </c>
      <c r="M84" s="619" t="s">
        <v>2465</v>
      </c>
      <c r="N84" s="619" t="s">
        <v>1919</v>
      </c>
      <c r="O84" s="622">
        <v>165.9</v>
      </c>
      <c r="P84" s="619" t="s">
        <v>2114</v>
      </c>
      <c r="Q84" s="619" t="s">
        <v>2152</v>
      </c>
      <c r="R84" s="619" t="s">
        <v>1949</v>
      </c>
      <c r="S84" s="78" t="s">
        <v>1960</v>
      </c>
      <c r="T84" s="78" t="s">
        <v>2369</v>
      </c>
      <c r="U84" s="78"/>
      <c r="V84" s="78"/>
      <c r="W84" s="78"/>
      <c r="X84" s="78"/>
      <c r="Y84" s="623"/>
      <c r="Z84" s="623"/>
    </row>
    <row r="85" spans="1:31" s="79" customFormat="1" ht="25">
      <c r="A85" s="648" t="s">
        <v>2351</v>
      </c>
      <c r="B85" s="619" t="s">
        <v>2466</v>
      </c>
      <c r="C85" s="619" t="s">
        <v>2467</v>
      </c>
      <c r="D85" s="620">
        <v>37095</v>
      </c>
      <c r="E85" s="620" t="s">
        <v>651</v>
      </c>
      <c r="F85" s="621" t="s">
        <v>2468</v>
      </c>
      <c r="G85" s="621" t="s">
        <v>2469</v>
      </c>
      <c r="H85" s="621" t="s">
        <v>2470</v>
      </c>
      <c r="I85" s="621" t="s">
        <v>2471</v>
      </c>
      <c r="J85" s="621" t="s">
        <v>1957</v>
      </c>
      <c r="K85" s="621">
        <v>1</v>
      </c>
      <c r="L85" s="619" t="s">
        <v>2467</v>
      </c>
      <c r="M85" s="619" t="s">
        <v>2472</v>
      </c>
      <c r="N85" s="619" t="s">
        <v>1919</v>
      </c>
      <c r="O85" s="622">
        <v>280.39999999999998</v>
      </c>
      <c r="P85" s="619" t="s">
        <v>2114</v>
      </c>
      <c r="Q85" s="619" t="s">
        <v>2473</v>
      </c>
      <c r="R85" s="619" t="s">
        <v>1949</v>
      </c>
      <c r="S85" s="78" t="s">
        <v>1960</v>
      </c>
      <c r="T85" s="78" t="s">
        <v>2399</v>
      </c>
      <c r="U85" s="78"/>
      <c r="V85" s="78"/>
      <c r="W85" s="78"/>
      <c r="X85" s="78"/>
      <c r="Y85" s="623"/>
      <c r="Z85" s="623"/>
    </row>
    <row r="86" spans="1:31" s="79" customFormat="1" ht="62.5">
      <c r="A86" s="648" t="s">
        <v>2351</v>
      </c>
      <c r="B86" s="619" t="s">
        <v>2474</v>
      </c>
      <c r="C86" s="619" t="s">
        <v>2475</v>
      </c>
      <c r="D86" s="620">
        <v>37120</v>
      </c>
      <c r="E86" s="620" t="s">
        <v>651</v>
      </c>
      <c r="F86" s="621" t="s">
        <v>2363</v>
      </c>
      <c r="G86" s="621" t="s">
        <v>2364</v>
      </c>
      <c r="H86" s="621" t="s">
        <v>2365</v>
      </c>
      <c r="I86" s="621" t="s">
        <v>2366</v>
      </c>
      <c r="J86" s="621" t="s">
        <v>1967</v>
      </c>
      <c r="K86" s="621">
        <v>1</v>
      </c>
      <c r="L86" s="619" t="s">
        <v>2475</v>
      </c>
      <c r="M86" s="619" t="s">
        <v>2476</v>
      </c>
      <c r="N86" s="619" t="s">
        <v>1919</v>
      </c>
      <c r="O86" s="622">
        <v>186.04</v>
      </c>
      <c r="P86" s="619" t="s">
        <v>2114</v>
      </c>
      <c r="Q86" s="619" t="s">
        <v>2378</v>
      </c>
      <c r="R86" s="619" t="s">
        <v>1949</v>
      </c>
      <c r="S86" s="78" t="s">
        <v>1960</v>
      </c>
      <c r="T86" s="78" t="s">
        <v>2477</v>
      </c>
      <c r="U86" s="78"/>
      <c r="V86" s="78"/>
      <c r="W86" s="78"/>
      <c r="X86" s="78"/>
      <c r="Y86" s="623"/>
      <c r="Z86" s="623"/>
    </row>
    <row r="87" spans="1:31" s="79" customFormat="1" ht="37.5">
      <c r="A87" s="648" t="s">
        <v>2351</v>
      </c>
      <c r="B87" s="619" t="s">
        <v>2478</v>
      </c>
      <c r="C87" s="619" t="s">
        <v>2479</v>
      </c>
      <c r="D87" s="620">
        <v>37158</v>
      </c>
      <c r="E87" s="620" t="s">
        <v>651</v>
      </c>
      <c r="F87" s="621" t="s">
        <v>2354</v>
      </c>
      <c r="G87" s="621" t="s">
        <v>2355</v>
      </c>
      <c r="H87" s="621" t="s">
        <v>2356</v>
      </c>
      <c r="I87" s="621" t="s">
        <v>2357</v>
      </c>
      <c r="J87" s="621" t="s">
        <v>1957</v>
      </c>
      <c r="K87" s="621">
        <v>1</v>
      </c>
      <c r="L87" s="619" t="s">
        <v>2479</v>
      </c>
      <c r="M87" s="619" t="s">
        <v>2480</v>
      </c>
      <c r="N87" s="619" t="s">
        <v>1919</v>
      </c>
      <c r="O87" s="622">
        <v>92.33</v>
      </c>
      <c r="P87" s="619" t="s">
        <v>2114</v>
      </c>
      <c r="Q87" s="619" t="s">
        <v>2378</v>
      </c>
      <c r="R87" s="619" t="s">
        <v>1949</v>
      </c>
      <c r="S87" s="78" t="s">
        <v>1960</v>
      </c>
      <c r="T87" s="78" t="s">
        <v>2412</v>
      </c>
      <c r="U87" s="78"/>
      <c r="V87" s="78"/>
      <c r="W87" s="78"/>
      <c r="X87" s="78"/>
      <c r="Y87" s="623"/>
      <c r="Z87" s="623"/>
      <c r="AA87" s="226"/>
      <c r="AB87" s="226"/>
      <c r="AC87" s="226"/>
      <c r="AD87" s="226"/>
      <c r="AE87" s="226"/>
    </row>
    <row r="88" spans="1:31" s="79" customFormat="1" ht="37.5">
      <c r="A88" s="648" t="s">
        <v>2351</v>
      </c>
      <c r="B88" s="619" t="s">
        <v>2481</v>
      </c>
      <c r="C88" s="619" t="s">
        <v>2482</v>
      </c>
      <c r="D88" s="620">
        <v>37158</v>
      </c>
      <c r="E88" s="620" t="s">
        <v>651</v>
      </c>
      <c r="F88" s="621" t="s">
        <v>2354</v>
      </c>
      <c r="G88" s="621" t="s">
        <v>2355</v>
      </c>
      <c r="H88" s="621" t="s">
        <v>2356</v>
      </c>
      <c r="I88" s="621" t="s">
        <v>2357</v>
      </c>
      <c r="J88" s="621" t="s">
        <v>1957</v>
      </c>
      <c r="K88" s="621">
        <v>1</v>
      </c>
      <c r="L88" s="619" t="s">
        <v>2482</v>
      </c>
      <c r="M88" s="619" t="s">
        <v>2483</v>
      </c>
      <c r="N88" s="619" t="s">
        <v>1919</v>
      </c>
      <c r="O88" s="651">
        <f>573.5-17.64</f>
        <v>555.86</v>
      </c>
      <c r="P88" s="619" t="s">
        <v>2055</v>
      </c>
      <c r="Q88" s="619" t="s">
        <v>2378</v>
      </c>
      <c r="R88" s="619" t="s">
        <v>1949</v>
      </c>
      <c r="S88" s="78" t="s">
        <v>1960</v>
      </c>
      <c r="T88" s="78" t="s">
        <v>2399</v>
      </c>
      <c r="U88" s="78"/>
      <c r="V88" s="78"/>
      <c r="W88" s="78"/>
      <c r="X88" s="78"/>
      <c r="Y88" s="623"/>
      <c r="Z88" s="623"/>
    </row>
    <row r="89" spans="1:31" s="79" customFormat="1" ht="37.5">
      <c r="A89" s="648" t="s">
        <v>2351</v>
      </c>
      <c r="B89" s="619" t="s">
        <v>2484</v>
      </c>
      <c r="C89" s="619" t="s">
        <v>2485</v>
      </c>
      <c r="D89" s="620">
        <v>37158</v>
      </c>
      <c r="E89" s="620" t="s">
        <v>651</v>
      </c>
      <c r="F89" s="621" t="s">
        <v>2354</v>
      </c>
      <c r="G89" s="621" t="s">
        <v>2355</v>
      </c>
      <c r="H89" s="621" t="s">
        <v>2356</v>
      </c>
      <c r="I89" s="621" t="s">
        <v>2357</v>
      </c>
      <c r="J89" s="621" t="s">
        <v>1957</v>
      </c>
      <c r="K89" s="621">
        <v>1</v>
      </c>
      <c r="L89" s="619" t="s">
        <v>2485</v>
      </c>
      <c r="M89" s="619" t="s">
        <v>2486</v>
      </c>
      <c r="N89" s="619" t="s">
        <v>1919</v>
      </c>
      <c r="O89" s="651">
        <f>279.8-8.94</f>
        <v>270.86</v>
      </c>
      <c r="P89" s="619" t="s">
        <v>2114</v>
      </c>
      <c r="Q89" s="619" t="s">
        <v>2487</v>
      </c>
      <c r="R89" s="619" t="s">
        <v>1949</v>
      </c>
      <c r="S89" s="78" t="s">
        <v>1960</v>
      </c>
      <c r="T89" s="78" t="s">
        <v>2488</v>
      </c>
      <c r="U89" s="78"/>
      <c r="V89" s="78"/>
      <c r="W89" s="78"/>
      <c r="X89" s="78"/>
      <c r="Y89" s="623"/>
      <c r="Z89" s="623"/>
    </row>
    <row r="90" spans="1:31" s="79" customFormat="1" ht="62.5">
      <c r="A90" s="648" t="s">
        <v>2351</v>
      </c>
      <c r="B90" s="619" t="s">
        <v>2489</v>
      </c>
      <c r="C90" s="619" t="s">
        <v>2490</v>
      </c>
      <c r="D90" s="620">
        <v>37306</v>
      </c>
      <c r="E90" s="620" t="s">
        <v>651</v>
      </c>
      <c r="F90" s="621" t="s">
        <v>2363</v>
      </c>
      <c r="G90" s="621" t="s">
        <v>2364</v>
      </c>
      <c r="H90" s="621" t="s">
        <v>2365</v>
      </c>
      <c r="I90" s="621" t="s">
        <v>2366</v>
      </c>
      <c r="J90" s="621" t="s">
        <v>1967</v>
      </c>
      <c r="K90" s="621">
        <v>1</v>
      </c>
      <c r="L90" s="619" t="s">
        <v>2490</v>
      </c>
      <c r="M90" s="619" t="s">
        <v>2491</v>
      </c>
      <c r="N90" s="619" t="s">
        <v>1919</v>
      </c>
      <c r="O90" s="622">
        <v>524</v>
      </c>
      <c r="P90" s="619" t="s">
        <v>2055</v>
      </c>
      <c r="Q90" s="619" t="s">
        <v>2492</v>
      </c>
      <c r="R90" s="619" t="s">
        <v>1949</v>
      </c>
      <c r="S90" s="78" t="s">
        <v>1960</v>
      </c>
      <c r="T90" s="78" t="s">
        <v>2399</v>
      </c>
      <c r="U90" s="78"/>
      <c r="V90" s="78"/>
      <c r="W90" s="78"/>
      <c r="X90" s="78"/>
      <c r="Y90" s="623"/>
      <c r="Z90" s="623"/>
    </row>
    <row r="91" spans="1:31" s="79" customFormat="1" ht="62.5">
      <c r="A91" s="648" t="s">
        <v>2351</v>
      </c>
      <c r="B91" s="619" t="s">
        <v>2493</v>
      </c>
      <c r="C91" s="619" t="s">
        <v>2494</v>
      </c>
      <c r="D91" s="620">
        <v>37354</v>
      </c>
      <c r="E91" s="620" t="s">
        <v>651</v>
      </c>
      <c r="F91" s="621" t="s">
        <v>2363</v>
      </c>
      <c r="G91" s="621" t="s">
        <v>2364</v>
      </c>
      <c r="H91" s="621" t="s">
        <v>2365</v>
      </c>
      <c r="I91" s="621" t="s">
        <v>2366</v>
      </c>
      <c r="J91" s="621" t="s">
        <v>1967</v>
      </c>
      <c r="K91" s="621">
        <v>1</v>
      </c>
      <c r="L91" s="619" t="s">
        <v>2494</v>
      </c>
      <c r="M91" s="619" t="s">
        <v>2495</v>
      </c>
      <c r="N91" s="619" t="s">
        <v>1919</v>
      </c>
      <c r="O91" s="622">
        <v>852.49</v>
      </c>
      <c r="P91" s="619" t="s">
        <v>2055</v>
      </c>
      <c r="Q91" s="619" t="s">
        <v>2378</v>
      </c>
      <c r="R91" s="619" t="s">
        <v>1949</v>
      </c>
      <c r="S91" s="78" t="s">
        <v>1960</v>
      </c>
      <c r="T91" s="78" t="s">
        <v>2496</v>
      </c>
      <c r="U91" s="78"/>
      <c r="V91" s="78"/>
      <c r="W91" s="78"/>
      <c r="X91" s="78"/>
      <c r="Y91" s="623"/>
      <c r="Z91" s="623"/>
    </row>
    <row r="92" spans="1:31" s="79" customFormat="1" ht="37.5">
      <c r="A92" s="648" t="s">
        <v>2351</v>
      </c>
      <c r="B92" s="630" t="s">
        <v>2497</v>
      </c>
      <c r="C92" s="619" t="s">
        <v>2498</v>
      </c>
      <c r="D92" s="620">
        <v>37354</v>
      </c>
      <c r="E92" s="620" t="s">
        <v>651</v>
      </c>
      <c r="F92" s="621" t="s">
        <v>2354</v>
      </c>
      <c r="G92" s="621" t="s">
        <v>2355</v>
      </c>
      <c r="H92" s="621" t="s">
        <v>2356</v>
      </c>
      <c r="I92" s="621" t="s">
        <v>2357</v>
      </c>
      <c r="J92" s="621" t="s">
        <v>1957</v>
      </c>
      <c r="K92" s="621">
        <v>1</v>
      </c>
      <c r="L92" s="619" t="s">
        <v>2499</v>
      </c>
      <c r="M92" s="619" t="s">
        <v>2500</v>
      </c>
      <c r="N92" s="619" t="s">
        <v>1919</v>
      </c>
      <c r="O92" s="622">
        <v>1218</v>
      </c>
      <c r="P92" s="619" t="s">
        <v>1922</v>
      </c>
      <c r="Q92" s="619" t="s">
        <v>2501</v>
      </c>
      <c r="R92" s="631" t="s">
        <v>1949</v>
      </c>
      <c r="S92" s="78" t="s">
        <v>1960</v>
      </c>
      <c r="T92" s="632" t="s">
        <v>2502</v>
      </c>
      <c r="U92" s="78"/>
      <c r="V92" s="233"/>
      <c r="W92" s="233"/>
      <c r="X92" s="632"/>
      <c r="Y92" s="623"/>
      <c r="Z92" s="623"/>
    </row>
    <row r="93" spans="1:31" s="79" customFormat="1" ht="37.5">
      <c r="A93" s="648" t="s">
        <v>2351</v>
      </c>
      <c r="B93" s="619" t="s">
        <v>2503</v>
      </c>
      <c r="C93" s="619" t="s">
        <v>2504</v>
      </c>
      <c r="D93" s="620">
        <v>37369</v>
      </c>
      <c r="E93" s="620" t="s">
        <v>651</v>
      </c>
      <c r="F93" s="621" t="s">
        <v>2354</v>
      </c>
      <c r="G93" s="621" t="s">
        <v>2355</v>
      </c>
      <c r="H93" s="621" t="s">
        <v>2356</v>
      </c>
      <c r="I93" s="621" t="s">
        <v>2357</v>
      </c>
      <c r="J93" s="621" t="s">
        <v>1957</v>
      </c>
      <c r="K93" s="621">
        <v>1</v>
      </c>
      <c r="L93" s="619" t="s">
        <v>2504</v>
      </c>
      <c r="M93" s="619" t="s">
        <v>2505</v>
      </c>
      <c r="N93" s="619" t="s">
        <v>1919</v>
      </c>
      <c r="O93" s="622">
        <v>478.5</v>
      </c>
      <c r="P93" s="619" t="s">
        <v>2114</v>
      </c>
      <c r="Q93" s="619" t="s">
        <v>2492</v>
      </c>
      <c r="R93" s="619" t="s">
        <v>1949</v>
      </c>
      <c r="S93" s="78" t="s">
        <v>1960</v>
      </c>
      <c r="T93" s="78"/>
      <c r="U93" s="78"/>
      <c r="V93" s="78"/>
      <c r="W93" s="78"/>
      <c r="X93" s="78"/>
      <c r="Y93" s="623"/>
      <c r="Z93" s="623"/>
    </row>
    <row r="94" spans="1:31" s="79" customFormat="1" ht="37.5">
      <c r="A94" s="648" t="s">
        <v>2351</v>
      </c>
      <c r="B94" s="630" t="s">
        <v>2506</v>
      </c>
      <c r="C94" s="649" t="s">
        <v>2507</v>
      </c>
      <c r="D94" s="620">
        <v>37369</v>
      </c>
      <c r="E94" s="620" t="s">
        <v>651</v>
      </c>
      <c r="F94" s="621" t="s">
        <v>2354</v>
      </c>
      <c r="G94" s="621" t="s">
        <v>2355</v>
      </c>
      <c r="H94" s="621" t="s">
        <v>2356</v>
      </c>
      <c r="I94" s="621" t="s">
        <v>2357</v>
      </c>
      <c r="J94" s="621" t="s">
        <v>1957</v>
      </c>
      <c r="K94" s="621">
        <v>1</v>
      </c>
      <c r="L94" s="649" t="s">
        <v>2507</v>
      </c>
      <c r="M94" s="619" t="s">
        <v>2508</v>
      </c>
      <c r="N94" s="619" t="s">
        <v>1919</v>
      </c>
      <c r="O94" s="622">
        <v>232.4</v>
      </c>
      <c r="P94" s="619" t="s">
        <v>2114</v>
      </c>
      <c r="Q94" s="619" t="s">
        <v>2509</v>
      </c>
      <c r="R94" s="631" t="s">
        <v>1949</v>
      </c>
      <c r="S94" s="78" t="s">
        <v>1960</v>
      </c>
      <c r="T94" s="632"/>
      <c r="U94" s="78"/>
      <c r="V94" s="233"/>
      <c r="W94" s="233"/>
      <c r="X94" s="632"/>
      <c r="Y94" s="623"/>
      <c r="Z94" s="623"/>
      <c r="AA94" s="226"/>
      <c r="AB94" s="226"/>
      <c r="AC94" s="226"/>
      <c r="AD94" s="226"/>
      <c r="AE94" s="226"/>
    </row>
    <row r="95" spans="1:31" s="79" customFormat="1" ht="62.5">
      <c r="A95" s="648" t="s">
        <v>2351</v>
      </c>
      <c r="B95" s="619" t="s">
        <v>2510</v>
      </c>
      <c r="C95" s="619" t="s">
        <v>2511</v>
      </c>
      <c r="D95" s="620">
        <v>37389</v>
      </c>
      <c r="E95" s="620" t="s">
        <v>651</v>
      </c>
      <c r="F95" s="621" t="s">
        <v>2363</v>
      </c>
      <c r="G95" s="621" t="s">
        <v>2364</v>
      </c>
      <c r="H95" s="621" t="s">
        <v>2365</v>
      </c>
      <c r="I95" s="621" t="s">
        <v>2366</v>
      </c>
      <c r="J95" s="621" t="s">
        <v>1967</v>
      </c>
      <c r="K95" s="621">
        <v>1</v>
      </c>
      <c r="L95" s="619" t="s">
        <v>2511</v>
      </c>
      <c r="M95" s="619" t="s">
        <v>2512</v>
      </c>
      <c r="N95" s="619" t="s">
        <v>1919</v>
      </c>
      <c r="O95" s="622">
        <v>1121.1199999999999</v>
      </c>
      <c r="P95" s="619" t="s">
        <v>1922</v>
      </c>
      <c r="Q95" s="619" t="s">
        <v>2448</v>
      </c>
      <c r="R95" s="619" t="s">
        <v>1949</v>
      </c>
      <c r="S95" s="78" t="s">
        <v>1960</v>
      </c>
      <c r="T95" s="78" t="s">
        <v>2502</v>
      </c>
      <c r="U95" s="78"/>
      <c r="V95" s="78"/>
      <c r="W95" s="78"/>
      <c r="X95" s="78"/>
      <c r="Y95" s="623"/>
      <c r="Z95" s="623"/>
    </row>
    <row r="96" spans="1:31" s="79" customFormat="1" ht="25">
      <c r="A96" s="648" t="s">
        <v>2351</v>
      </c>
      <c r="B96" s="619" t="s">
        <v>2513</v>
      </c>
      <c r="C96" s="619" t="s">
        <v>2514</v>
      </c>
      <c r="D96" s="620">
        <v>37404</v>
      </c>
      <c r="E96" s="620" t="s">
        <v>651</v>
      </c>
      <c r="F96" s="621" t="s">
        <v>2515</v>
      </c>
      <c r="G96" s="621" t="s">
        <v>1630</v>
      </c>
      <c r="H96" s="621" t="s">
        <v>1991</v>
      </c>
      <c r="I96" s="621" t="s">
        <v>2516</v>
      </c>
      <c r="J96" s="621" t="s">
        <v>1957</v>
      </c>
      <c r="K96" s="621">
        <v>1</v>
      </c>
      <c r="L96" s="619" t="s">
        <v>2514</v>
      </c>
      <c r="M96" s="619" t="s">
        <v>2517</v>
      </c>
      <c r="N96" s="619" t="s">
        <v>1919</v>
      </c>
      <c r="O96" s="622">
        <v>317.5</v>
      </c>
      <c r="P96" s="619" t="s">
        <v>2114</v>
      </c>
      <c r="Q96" s="619" t="s">
        <v>2501</v>
      </c>
      <c r="R96" s="619" t="s">
        <v>1949</v>
      </c>
      <c r="S96" s="78" t="s">
        <v>1960</v>
      </c>
      <c r="T96" s="78" t="s">
        <v>2518</v>
      </c>
      <c r="U96" s="78"/>
      <c r="V96" s="78"/>
      <c r="W96" s="78"/>
      <c r="X96" s="78"/>
      <c r="Y96" s="623"/>
      <c r="Z96" s="623"/>
    </row>
    <row r="97" spans="1:26" s="79" customFormat="1" ht="25">
      <c r="A97" s="648" t="s">
        <v>2351</v>
      </c>
      <c r="B97" s="619" t="s">
        <v>2519</v>
      </c>
      <c r="C97" s="619" t="s">
        <v>2520</v>
      </c>
      <c r="D97" s="620">
        <v>37404</v>
      </c>
      <c r="E97" s="620" t="s">
        <v>651</v>
      </c>
      <c r="F97" s="621" t="s">
        <v>2521</v>
      </c>
      <c r="G97" s="621" t="s">
        <v>2522</v>
      </c>
      <c r="H97" s="621" t="s">
        <v>2523</v>
      </c>
      <c r="I97" s="621" t="s">
        <v>2524</v>
      </c>
      <c r="J97" s="621" t="s">
        <v>1957</v>
      </c>
      <c r="K97" s="621">
        <v>1</v>
      </c>
      <c r="L97" s="619" t="s">
        <v>2520</v>
      </c>
      <c r="M97" s="619" t="s">
        <v>2525</v>
      </c>
      <c r="N97" s="619" t="s">
        <v>1919</v>
      </c>
      <c r="O97" s="622">
        <v>394.09</v>
      </c>
      <c r="P97" s="619" t="s">
        <v>2114</v>
      </c>
      <c r="Q97" s="619" t="s">
        <v>2501</v>
      </c>
      <c r="R97" s="619" t="s">
        <v>1949</v>
      </c>
      <c r="S97" s="78" t="s">
        <v>1960</v>
      </c>
      <c r="T97" s="78" t="s">
        <v>2412</v>
      </c>
      <c r="U97" s="78"/>
      <c r="V97" s="78"/>
      <c r="W97" s="78"/>
      <c r="X97" s="78"/>
      <c r="Y97" s="623"/>
      <c r="Z97" s="623"/>
    </row>
    <row r="98" spans="1:26" s="79" customFormat="1" ht="50">
      <c r="A98" s="648" t="s">
        <v>2351</v>
      </c>
      <c r="B98" s="619" t="s">
        <v>2526</v>
      </c>
      <c r="C98" s="619" t="s">
        <v>2527</v>
      </c>
      <c r="D98" s="620">
        <v>37404</v>
      </c>
      <c r="E98" s="620" t="s">
        <v>651</v>
      </c>
      <c r="F98" s="621" t="s">
        <v>2528</v>
      </c>
      <c r="G98" s="621" t="s">
        <v>2529</v>
      </c>
      <c r="H98" s="621" t="s">
        <v>2530</v>
      </c>
      <c r="I98" s="621" t="s">
        <v>2531</v>
      </c>
      <c r="J98" s="621" t="s">
        <v>1967</v>
      </c>
      <c r="K98" s="621">
        <v>1</v>
      </c>
      <c r="L98" s="619" t="s">
        <v>2527</v>
      </c>
      <c r="M98" s="619" t="s">
        <v>2532</v>
      </c>
      <c r="N98" s="619" t="s">
        <v>1919</v>
      </c>
      <c r="O98" s="622">
        <v>296.26</v>
      </c>
      <c r="P98" s="619" t="s">
        <v>2114</v>
      </c>
      <c r="Q98" s="619" t="s">
        <v>2393</v>
      </c>
      <c r="R98" s="619" t="s">
        <v>1949</v>
      </c>
      <c r="S98" s="78" t="s">
        <v>1960</v>
      </c>
      <c r="T98" s="78" t="s">
        <v>2533</v>
      </c>
      <c r="U98" s="78"/>
      <c r="V98" s="78"/>
      <c r="W98" s="78"/>
      <c r="X98" s="78"/>
      <c r="Y98" s="623"/>
      <c r="Z98" s="623"/>
    </row>
    <row r="99" spans="1:26" s="79" customFormat="1" ht="37.5">
      <c r="A99" s="648" t="s">
        <v>2351</v>
      </c>
      <c r="B99" s="619" t="s">
        <v>2534</v>
      </c>
      <c r="C99" s="619" t="s">
        <v>2535</v>
      </c>
      <c r="D99" s="620">
        <v>37405</v>
      </c>
      <c r="E99" s="620" t="s">
        <v>651</v>
      </c>
      <c r="F99" s="621" t="s">
        <v>2354</v>
      </c>
      <c r="G99" s="621" t="s">
        <v>2355</v>
      </c>
      <c r="H99" s="621" t="s">
        <v>2356</v>
      </c>
      <c r="I99" s="621" t="s">
        <v>2357</v>
      </c>
      <c r="J99" s="621" t="s">
        <v>1957</v>
      </c>
      <c r="K99" s="621">
        <v>1</v>
      </c>
      <c r="L99" s="619" t="s">
        <v>2535</v>
      </c>
      <c r="M99" s="619" t="s">
        <v>2536</v>
      </c>
      <c r="N99" s="619" t="s">
        <v>1919</v>
      </c>
      <c r="O99" s="622">
        <v>222.4</v>
      </c>
      <c r="P99" s="619" t="s">
        <v>2114</v>
      </c>
      <c r="Q99" s="619" t="s">
        <v>2492</v>
      </c>
      <c r="R99" s="619" t="s">
        <v>1949</v>
      </c>
      <c r="S99" s="78" t="s">
        <v>1960</v>
      </c>
      <c r="T99" s="78" t="s">
        <v>2477</v>
      </c>
      <c r="U99" s="78"/>
      <c r="V99" s="78"/>
      <c r="W99" s="78"/>
      <c r="X99" s="78"/>
      <c r="Y99" s="623"/>
      <c r="Z99" s="623"/>
    </row>
    <row r="100" spans="1:26" s="79" customFormat="1" ht="62.5">
      <c r="A100" s="648" t="s">
        <v>2351</v>
      </c>
      <c r="B100" s="619" t="s">
        <v>2537</v>
      </c>
      <c r="C100" s="619" t="s">
        <v>2538</v>
      </c>
      <c r="D100" s="620">
        <v>37441</v>
      </c>
      <c r="E100" s="620" t="s">
        <v>651</v>
      </c>
      <c r="F100" s="621" t="s">
        <v>2363</v>
      </c>
      <c r="G100" s="621" t="s">
        <v>2364</v>
      </c>
      <c r="H100" s="621" t="s">
        <v>2365</v>
      </c>
      <c r="I100" s="621" t="s">
        <v>2366</v>
      </c>
      <c r="J100" s="621" t="s">
        <v>1967</v>
      </c>
      <c r="K100" s="621">
        <v>1</v>
      </c>
      <c r="L100" s="619" t="s">
        <v>2538</v>
      </c>
      <c r="M100" s="619" t="s">
        <v>2539</v>
      </c>
      <c r="N100" s="619" t="s">
        <v>1919</v>
      </c>
      <c r="O100" s="622">
        <v>423.7</v>
      </c>
      <c r="P100" s="619" t="s">
        <v>2114</v>
      </c>
      <c r="Q100" s="619" t="s">
        <v>2540</v>
      </c>
      <c r="R100" s="619" t="s">
        <v>1949</v>
      </c>
      <c r="S100" s="78" t="s">
        <v>1960</v>
      </c>
      <c r="T100" s="78" t="s">
        <v>2541</v>
      </c>
      <c r="U100" s="78"/>
      <c r="V100" s="78"/>
      <c r="W100" s="78"/>
      <c r="X100" s="78"/>
      <c r="Y100" s="623"/>
      <c r="Z100" s="623"/>
    </row>
    <row r="101" spans="1:26" s="79" customFormat="1" ht="62.5">
      <c r="A101" s="648" t="s">
        <v>2351</v>
      </c>
      <c r="B101" s="619" t="s">
        <v>2542</v>
      </c>
      <c r="C101" s="619" t="s">
        <v>2543</v>
      </c>
      <c r="D101" s="620">
        <v>37467</v>
      </c>
      <c r="E101" s="620" t="s">
        <v>651</v>
      </c>
      <c r="F101" s="621" t="s">
        <v>2363</v>
      </c>
      <c r="G101" s="621" t="s">
        <v>2364</v>
      </c>
      <c r="H101" s="621" t="s">
        <v>2365</v>
      </c>
      <c r="I101" s="621" t="s">
        <v>2366</v>
      </c>
      <c r="J101" s="621" t="s">
        <v>1967</v>
      </c>
      <c r="K101" s="621">
        <v>1</v>
      </c>
      <c r="L101" s="619" t="s">
        <v>2543</v>
      </c>
      <c r="M101" s="619" t="s">
        <v>2544</v>
      </c>
      <c r="N101" s="619" t="s">
        <v>1919</v>
      </c>
      <c r="O101" s="651">
        <v>893.6</v>
      </c>
      <c r="P101" s="619" t="s">
        <v>2055</v>
      </c>
      <c r="Q101" s="619" t="s">
        <v>2190</v>
      </c>
      <c r="R101" s="619" t="s">
        <v>1949</v>
      </c>
      <c r="S101" s="78" t="s">
        <v>1960</v>
      </c>
      <c r="T101" s="78" t="s">
        <v>2533</v>
      </c>
      <c r="U101" s="78"/>
      <c r="V101" s="78"/>
      <c r="W101" s="78"/>
      <c r="X101" s="78"/>
      <c r="Y101" s="623"/>
      <c r="Z101" s="623"/>
    </row>
    <row r="102" spans="1:26" s="79" customFormat="1" ht="62.5">
      <c r="A102" s="648" t="s">
        <v>2351</v>
      </c>
      <c r="B102" s="619" t="s">
        <v>2545</v>
      </c>
      <c r="C102" s="619" t="s">
        <v>2546</v>
      </c>
      <c r="D102" s="620">
        <v>37405</v>
      </c>
      <c r="E102" s="620" t="s">
        <v>651</v>
      </c>
      <c r="F102" s="621" t="s">
        <v>2363</v>
      </c>
      <c r="G102" s="621" t="s">
        <v>2364</v>
      </c>
      <c r="H102" s="621" t="s">
        <v>2365</v>
      </c>
      <c r="I102" s="621" t="s">
        <v>2366</v>
      </c>
      <c r="J102" s="621" t="s">
        <v>1967</v>
      </c>
      <c r="K102" s="621">
        <v>1</v>
      </c>
      <c r="L102" s="619" t="s">
        <v>2546</v>
      </c>
      <c r="M102" s="619" t="s">
        <v>2547</v>
      </c>
      <c r="N102" s="619" t="s">
        <v>1919</v>
      </c>
      <c r="O102" s="622">
        <v>211.9</v>
      </c>
      <c r="P102" s="619" t="s">
        <v>2114</v>
      </c>
      <c r="Q102" s="619" t="s">
        <v>2411</v>
      </c>
      <c r="R102" s="619" t="s">
        <v>1949</v>
      </c>
      <c r="S102" s="78" t="s">
        <v>1960</v>
      </c>
      <c r="T102" s="78" t="s">
        <v>2399</v>
      </c>
      <c r="U102" s="78"/>
      <c r="V102" s="78"/>
      <c r="W102" s="78"/>
      <c r="X102" s="78"/>
      <c r="Y102" s="623"/>
      <c r="Z102" s="623"/>
    </row>
    <row r="103" spans="1:26" s="79" customFormat="1" ht="62.5">
      <c r="A103" s="648" t="s">
        <v>2351</v>
      </c>
      <c r="B103" s="619" t="s">
        <v>2548</v>
      </c>
      <c r="C103" s="619" t="s">
        <v>2549</v>
      </c>
      <c r="D103" s="620">
        <v>37438</v>
      </c>
      <c r="E103" s="620" t="s">
        <v>651</v>
      </c>
      <c r="F103" s="621" t="s">
        <v>2363</v>
      </c>
      <c r="G103" s="621" t="s">
        <v>2364</v>
      </c>
      <c r="H103" s="621" t="s">
        <v>2365</v>
      </c>
      <c r="I103" s="621" t="s">
        <v>2366</v>
      </c>
      <c r="J103" s="621" t="s">
        <v>1967</v>
      </c>
      <c r="K103" s="621">
        <v>1</v>
      </c>
      <c r="L103" s="619" t="s">
        <v>2549</v>
      </c>
      <c r="M103" s="619" t="s">
        <v>2550</v>
      </c>
      <c r="N103" s="619" t="s">
        <v>1919</v>
      </c>
      <c r="O103" s="622">
        <v>463</v>
      </c>
      <c r="P103" s="619" t="s">
        <v>2114</v>
      </c>
      <c r="Q103" s="619" t="s">
        <v>2411</v>
      </c>
      <c r="R103" s="619" t="s">
        <v>1949</v>
      </c>
      <c r="S103" s="78" t="s">
        <v>1960</v>
      </c>
      <c r="T103" s="78" t="s">
        <v>2533</v>
      </c>
      <c r="U103" s="78"/>
      <c r="V103" s="78"/>
      <c r="W103" s="78"/>
      <c r="X103" s="78"/>
      <c r="Y103" s="623"/>
      <c r="Z103" s="623"/>
    </row>
    <row r="104" spans="1:26" s="79" customFormat="1" ht="37.5">
      <c r="A104" s="648" t="s">
        <v>2351</v>
      </c>
      <c r="B104" s="619" t="s">
        <v>2551</v>
      </c>
      <c r="C104" s="619" t="s">
        <v>2552</v>
      </c>
      <c r="D104" s="620">
        <v>37473</v>
      </c>
      <c r="E104" s="620" t="s">
        <v>651</v>
      </c>
      <c r="F104" s="621" t="s">
        <v>2553</v>
      </c>
      <c r="G104" s="621" t="s">
        <v>2554</v>
      </c>
      <c r="H104" s="621" t="s">
        <v>2555</v>
      </c>
      <c r="I104" s="621" t="s">
        <v>2556</v>
      </c>
      <c r="J104" s="621" t="s">
        <v>1967</v>
      </c>
      <c r="K104" s="621">
        <v>1</v>
      </c>
      <c r="L104" s="619" t="s">
        <v>2557</v>
      </c>
      <c r="M104" s="619" t="s">
        <v>2558</v>
      </c>
      <c r="N104" s="619" t="s">
        <v>1919</v>
      </c>
      <c r="O104" s="622">
        <v>104.81</v>
      </c>
      <c r="P104" s="619" t="s">
        <v>2114</v>
      </c>
      <c r="Q104" s="619" t="s">
        <v>2559</v>
      </c>
      <c r="R104" s="619" t="s">
        <v>1949</v>
      </c>
      <c r="S104" s="78" t="s">
        <v>1960</v>
      </c>
      <c r="T104" s="78" t="s">
        <v>1961</v>
      </c>
      <c r="U104" s="78"/>
      <c r="V104" s="78"/>
      <c r="W104" s="78"/>
      <c r="X104" s="78"/>
      <c r="Y104" s="623"/>
      <c r="Z104" s="623"/>
    </row>
    <row r="105" spans="1:26" s="79" customFormat="1" ht="62.5">
      <c r="A105" s="648" t="s">
        <v>2351</v>
      </c>
      <c r="B105" s="619" t="s">
        <v>2560</v>
      </c>
      <c r="C105" s="619" t="s">
        <v>2561</v>
      </c>
      <c r="D105" s="620">
        <v>37497</v>
      </c>
      <c r="E105" s="620" t="s">
        <v>651</v>
      </c>
      <c r="F105" s="621" t="s">
        <v>2363</v>
      </c>
      <c r="G105" s="621" t="s">
        <v>2364</v>
      </c>
      <c r="H105" s="621" t="s">
        <v>2365</v>
      </c>
      <c r="I105" s="621" t="s">
        <v>2366</v>
      </c>
      <c r="J105" s="621" t="s">
        <v>1967</v>
      </c>
      <c r="K105" s="621">
        <v>1</v>
      </c>
      <c r="L105" s="619" t="s">
        <v>2561</v>
      </c>
      <c r="M105" s="619" t="s">
        <v>2562</v>
      </c>
      <c r="N105" s="619" t="s">
        <v>1919</v>
      </c>
      <c r="O105" s="633">
        <v>651.79999999999995</v>
      </c>
      <c r="P105" s="619" t="s">
        <v>2055</v>
      </c>
      <c r="Q105" s="619" t="s">
        <v>2190</v>
      </c>
      <c r="R105" s="619" t="s">
        <v>1949</v>
      </c>
      <c r="S105" s="78" t="s">
        <v>1960</v>
      </c>
      <c r="T105" s="78" t="s">
        <v>2533</v>
      </c>
      <c r="U105" s="78"/>
      <c r="V105" s="78"/>
      <c r="W105" s="78"/>
      <c r="X105" s="78"/>
      <c r="Y105" s="623"/>
      <c r="Z105" s="623"/>
    </row>
    <row r="106" spans="1:26" s="79" customFormat="1" ht="37.5">
      <c r="A106" s="648" t="s">
        <v>2351</v>
      </c>
      <c r="B106" s="619" t="s">
        <v>2563</v>
      </c>
      <c r="C106" s="619" t="s">
        <v>2564</v>
      </c>
      <c r="D106" s="620">
        <v>37522</v>
      </c>
      <c r="E106" s="620" t="s">
        <v>651</v>
      </c>
      <c r="F106" s="621" t="s">
        <v>2565</v>
      </c>
      <c r="G106" s="621" t="s">
        <v>2566</v>
      </c>
      <c r="H106" s="621" t="s">
        <v>2567</v>
      </c>
      <c r="I106" s="621" t="s">
        <v>2568</v>
      </c>
      <c r="J106" s="621" t="s">
        <v>1967</v>
      </c>
      <c r="K106" s="621">
        <v>1</v>
      </c>
      <c r="L106" s="619" t="s">
        <v>2564</v>
      </c>
      <c r="M106" s="619" t="s">
        <v>2569</v>
      </c>
      <c r="N106" s="619" t="s">
        <v>1919</v>
      </c>
      <c r="O106" s="622">
        <v>171.4</v>
      </c>
      <c r="P106" s="619" t="s">
        <v>2114</v>
      </c>
      <c r="Q106" s="619" t="s">
        <v>2473</v>
      </c>
      <c r="R106" s="619" t="s">
        <v>1949</v>
      </c>
      <c r="S106" s="78" t="s">
        <v>1960</v>
      </c>
      <c r="T106" s="78"/>
      <c r="U106" s="78"/>
      <c r="V106" s="78"/>
      <c r="W106" s="78"/>
      <c r="X106" s="78"/>
      <c r="Y106" s="623"/>
      <c r="Z106" s="623"/>
    </row>
    <row r="107" spans="1:26" s="79" customFormat="1" ht="37.5">
      <c r="A107" s="648" t="s">
        <v>2351</v>
      </c>
      <c r="B107" s="619" t="s">
        <v>2570</v>
      </c>
      <c r="C107" s="619" t="s">
        <v>2571</v>
      </c>
      <c r="D107" s="620">
        <v>37596</v>
      </c>
      <c r="E107" s="620" t="s">
        <v>651</v>
      </c>
      <c r="F107" s="621" t="s">
        <v>2354</v>
      </c>
      <c r="G107" s="621" t="s">
        <v>2355</v>
      </c>
      <c r="H107" s="621" t="s">
        <v>2356</v>
      </c>
      <c r="I107" s="621" t="s">
        <v>2357</v>
      </c>
      <c r="J107" s="621" t="s">
        <v>1957</v>
      </c>
      <c r="K107" s="621">
        <v>1</v>
      </c>
      <c r="L107" s="619" t="s">
        <v>2571</v>
      </c>
      <c r="M107" s="619" t="s">
        <v>2572</v>
      </c>
      <c r="N107" s="619" t="s">
        <v>1919</v>
      </c>
      <c r="O107" s="622">
        <v>524</v>
      </c>
      <c r="P107" s="619" t="s">
        <v>2055</v>
      </c>
      <c r="Q107" s="619" t="s">
        <v>2573</v>
      </c>
      <c r="R107" s="619" t="s">
        <v>1949</v>
      </c>
      <c r="S107" s="78" t="s">
        <v>1960</v>
      </c>
      <c r="T107" s="78" t="s">
        <v>2437</v>
      </c>
      <c r="U107" s="78"/>
      <c r="V107" s="78"/>
      <c r="W107" s="78"/>
      <c r="X107" s="78"/>
      <c r="Y107" s="623"/>
      <c r="Z107" s="623"/>
    </row>
    <row r="108" spans="1:26" s="79" customFormat="1" ht="37.5">
      <c r="A108" s="648" t="s">
        <v>2351</v>
      </c>
      <c r="B108" s="619" t="s">
        <v>2574</v>
      </c>
      <c r="C108" s="619" t="s">
        <v>2575</v>
      </c>
      <c r="D108" s="620">
        <v>37602</v>
      </c>
      <c r="E108" s="620" t="s">
        <v>651</v>
      </c>
      <c r="F108" s="621" t="s">
        <v>2354</v>
      </c>
      <c r="G108" s="621" t="s">
        <v>2355</v>
      </c>
      <c r="H108" s="621" t="s">
        <v>2356</v>
      </c>
      <c r="I108" s="621" t="s">
        <v>2357</v>
      </c>
      <c r="J108" s="621" t="s">
        <v>1957</v>
      </c>
      <c r="K108" s="621">
        <v>1</v>
      </c>
      <c r="L108" s="619" t="s">
        <v>2575</v>
      </c>
      <c r="M108" s="619" t="s">
        <v>2576</v>
      </c>
      <c r="N108" s="619" t="s">
        <v>1919</v>
      </c>
      <c r="O108" s="622">
        <v>228.4</v>
      </c>
      <c r="P108" s="619" t="s">
        <v>2114</v>
      </c>
      <c r="Q108" s="619" t="s">
        <v>2205</v>
      </c>
      <c r="R108" s="619" t="s">
        <v>1949</v>
      </c>
      <c r="S108" s="78" t="s">
        <v>1960</v>
      </c>
      <c r="T108" s="78" t="s">
        <v>2577</v>
      </c>
      <c r="U108" s="78"/>
      <c r="V108" s="78"/>
      <c r="W108" s="78"/>
      <c r="X108" s="78"/>
      <c r="Y108" s="623"/>
      <c r="Z108" s="623"/>
    </row>
    <row r="109" spans="1:26" s="79" customFormat="1" ht="62.5">
      <c r="A109" s="648" t="s">
        <v>2351</v>
      </c>
      <c r="B109" s="619" t="s">
        <v>2578</v>
      </c>
      <c r="C109" s="619" t="s">
        <v>2579</v>
      </c>
      <c r="D109" s="620">
        <v>37606</v>
      </c>
      <c r="E109" s="620" t="s">
        <v>651</v>
      </c>
      <c r="F109" s="621" t="s">
        <v>2363</v>
      </c>
      <c r="G109" s="621" t="s">
        <v>2364</v>
      </c>
      <c r="H109" s="621" t="s">
        <v>2365</v>
      </c>
      <c r="I109" s="621" t="s">
        <v>2366</v>
      </c>
      <c r="J109" s="621" t="s">
        <v>1967</v>
      </c>
      <c r="K109" s="621">
        <v>1</v>
      </c>
      <c r="L109" s="619" t="s">
        <v>2579</v>
      </c>
      <c r="M109" s="619" t="s">
        <v>2580</v>
      </c>
      <c r="N109" s="619" t="s">
        <v>1919</v>
      </c>
      <c r="O109" s="622">
        <v>267.60000000000002</v>
      </c>
      <c r="P109" s="619" t="s">
        <v>2114</v>
      </c>
      <c r="Q109" s="619" t="s">
        <v>2411</v>
      </c>
      <c r="R109" s="619" t="s">
        <v>1949</v>
      </c>
      <c r="S109" s="78" t="s">
        <v>1960</v>
      </c>
      <c r="T109" s="78"/>
      <c r="U109" s="78"/>
      <c r="V109" s="78"/>
      <c r="W109" s="78"/>
      <c r="X109" s="78"/>
      <c r="Y109" s="623"/>
      <c r="Z109" s="623"/>
    </row>
    <row r="110" spans="1:26" s="79" customFormat="1" ht="37.5">
      <c r="A110" s="648" t="s">
        <v>2351</v>
      </c>
      <c r="B110" s="619" t="s">
        <v>2581</v>
      </c>
      <c r="C110" s="619" t="s">
        <v>2582</v>
      </c>
      <c r="D110" s="620">
        <v>37606</v>
      </c>
      <c r="E110" s="620" t="s">
        <v>651</v>
      </c>
      <c r="F110" s="621" t="s">
        <v>2354</v>
      </c>
      <c r="G110" s="621" t="s">
        <v>2355</v>
      </c>
      <c r="H110" s="621" t="s">
        <v>2356</v>
      </c>
      <c r="I110" s="621" t="s">
        <v>2357</v>
      </c>
      <c r="J110" s="621" t="s">
        <v>1957</v>
      </c>
      <c r="K110" s="621">
        <v>1</v>
      </c>
      <c r="L110" s="619" t="s">
        <v>2582</v>
      </c>
      <c r="M110" s="619" t="s">
        <v>2583</v>
      </c>
      <c r="N110" s="619" t="s">
        <v>1919</v>
      </c>
      <c r="O110" s="622">
        <v>175.6</v>
      </c>
      <c r="P110" s="619" t="s">
        <v>2114</v>
      </c>
      <c r="Q110" s="619" t="s">
        <v>2411</v>
      </c>
      <c r="R110" s="619" t="s">
        <v>1949</v>
      </c>
      <c r="S110" s="78" t="s">
        <v>1960</v>
      </c>
      <c r="T110" s="78"/>
      <c r="U110" s="78"/>
      <c r="V110" s="78"/>
      <c r="W110" s="78"/>
      <c r="X110" s="78"/>
      <c r="Y110" s="623"/>
      <c r="Z110" s="623"/>
    </row>
    <row r="111" spans="1:26" s="79" customFormat="1" ht="62.5">
      <c r="A111" s="648" t="s">
        <v>2351</v>
      </c>
      <c r="B111" s="619" t="s">
        <v>2584</v>
      </c>
      <c r="C111" s="619" t="s">
        <v>2585</v>
      </c>
      <c r="D111" s="620">
        <v>37644</v>
      </c>
      <c r="E111" s="620" t="s">
        <v>651</v>
      </c>
      <c r="F111" s="621" t="s">
        <v>2363</v>
      </c>
      <c r="G111" s="621" t="s">
        <v>2364</v>
      </c>
      <c r="H111" s="621" t="s">
        <v>2365</v>
      </c>
      <c r="I111" s="621" t="s">
        <v>2366</v>
      </c>
      <c r="J111" s="621" t="s">
        <v>1967</v>
      </c>
      <c r="K111" s="621">
        <v>1</v>
      </c>
      <c r="L111" s="619" t="s">
        <v>2585</v>
      </c>
      <c r="M111" s="619" t="s">
        <v>2586</v>
      </c>
      <c r="N111" s="619" t="s">
        <v>1919</v>
      </c>
      <c r="O111" s="622">
        <v>461.51</v>
      </c>
      <c r="P111" s="619" t="s">
        <v>2114</v>
      </c>
      <c r="Q111" s="619" t="s">
        <v>2398</v>
      </c>
      <c r="R111" s="619" t="s">
        <v>1949</v>
      </c>
      <c r="S111" s="78" t="s">
        <v>1960</v>
      </c>
      <c r="T111" s="78"/>
      <c r="U111" s="78"/>
      <c r="V111" s="78"/>
      <c r="W111" s="78"/>
      <c r="X111" s="78"/>
      <c r="Y111" s="623"/>
      <c r="Z111" s="623"/>
    </row>
    <row r="112" spans="1:26" s="79" customFormat="1" ht="62.5">
      <c r="A112" s="648" t="s">
        <v>2351</v>
      </c>
      <c r="B112" s="619" t="s">
        <v>2587</v>
      </c>
      <c r="C112" s="619" t="s">
        <v>2588</v>
      </c>
      <c r="D112" s="620">
        <v>37684</v>
      </c>
      <c r="E112" s="620" t="s">
        <v>651</v>
      </c>
      <c r="F112" s="621" t="s">
        <v>2363</v>
      </c>
      <c r="G112" s="621" t="s">
        <v>2364</v>
      </c>
      <c r="H112" s="621" t="s">
        <v>2365</v>
      </c>
      <c r="I112" s="621" t="s">
        <v>2366</v>
      </c>
      <c r="J112" s="621" t="s">
        <v>1967</v>
      </c>
      <c r="K112" s="621">
        <v>1</v>
      </c>
      <c r="L112" s="619" t="s">
        <v>2588</v>
      </c>
      <c r="M112" s="619" t="s">
        <v>2589</v>
      </c>
      <c r="N112" s="619" t="s">
        <v>1919</v>
      </c>
      <c r="O112" s="622">
        <v>100.36</v>
      </c>
      <c r="P112" s="619" t="s">
        <v>2114</v>
      </c>
      <c r="Q112" s="619" t="s">
        <v>2448</v>
      </c>
      <c r="R112" s="619" t="s">
        <v>1949</v>
      </c>
      <c r="S112" s="78" t="s">
        <v>1960</v>
      </c>
      <c r="T112" s="78"/>
      <c r="U112" s="78"/>
      <c r="V112" s="78"/>
      <c r="W112" s="78"/>
      <c r="X112" s="78"/>
      <c r="Y112" s="623"/>
      <c r="Z112" s="623"/>
    </row>
    <row r="113" spans="1:31" s="79" customFormat="1" ht="25">
      <c r="A113" s="648" t="s">
        <v>2351</v>
      </c>
      <c r="B113" s="619" t="s">
        <v>2590</v>
      </c>
      <c r="C113" s="619" t="s">
        <v>2591</v>
      </c>
      <c r="D113" s="620">
        <v>37704</v>
      </c>
      <c r="E113" s="620" t="s">
        <v>651</v>
      </c>
      <c r="F113" s="621" t="s">
        <v>2592</v>
      </c>
      <c r="G113" s="621" t="s">
        <v>2079</v>
      </c>
      <c r="H113" s="621" t="s">
        <v>2593</v>
      </c>
      <c r="I113" s="621" t="s">
        <v>2594</v>
      </c>
      <c r="J113" s="621" t="s">
        <v>1967</v>
      </c>
      <c r="K113" s="621">
        <v>1</v>
      </c>
      <c r="L113" s="619" t="s">
        <v>2591</v>
      </c>
      <c r="M113" s="619" t="s">
        <v>2595</v>
      </c>
      <c r="N113" s="619" t="s">
        <v>1919</v>
      </c>
      <c r="O113" s="622">
        <v>165.9</v>
      </c>
      <c r="P113" s="619" t="s">
        <v>2114</v>
      </c>
      <c r="Q113" s="619" t="s">
        <v>2596</v>
      </c>
      <c r="R113" s="619" t="s">
        <v>1949</v>
      </c>
      <c r="S113" s="78" t="s">
        <v>1960</v>
      </c>
      <c r="T113" s="78" t="s">
        <v>2597</v>
      </c>
      <c r="U113" s="78"/>
      <c r="V113" s="78"/>
      <c r="W113" s="78"/>
      <c r="X113" s="78"/>
      <c r="Y113" s="623"/>
      <c r="Z113" s="623"/>
    </row>
    <row r="114" spans="1:31" s="79" customFormat="1" ht="62.5">
      <c r="A114" s="648" t="s">
        <v>2351</v>
      </c>
      <c r="B114" s="619" t="s">
        <v>2598</v>
      </c>
      <c r="C114" s="619" t="s">
        <v>2599</v>
      </c>
      <c r="D114" s="620">
        <v>37704</v>
      </c>
      <c r="E114" s="620" t="s">
        <v>651</v>
      </c>
      <c r="F114" s="621" t="s">
        <v>2363</v>
      </c>
      <c r="G114" s="621" t="s">
        <v>2364</v>
      </c>
      <c r="H114" s="621" t="s">
        <v>2365</v>
      </c>
      <c r="I114" s="621" t="s">
        <v>2366</v>
      </c>
      <c r="J114" s="621" t="s">
        <v>1967</v>
      </c>
      <c r="K114" s="621">
        <v>1</v>
      </c>
      <c r="L114" s="619" t="s">
        <v>2599</v>
      </c>
      <c r="M114" s="619" t="s">
        <v>2600</v>
      </c>
      <c r="N114" s="619" t="s">
        <v>1919</v>
      </c>
      <c r="O114" s="622">
        <v>496.8</v>
      </c>
      <c r="P114" s="619" t="s">
        <v>2114</v>
      </c>
      <c r="Q114" s="619" t="s">
        <v>2601</v>
      </c>
      <c r="R114" s="619" t="s">
        <v>1949</v>
      </c>
      <c r="S114" s="78" t="s">
        <v>1960</v>
      </c>
      <c r="T114" s="78" t="s">
        <v>2602</v>
      </c>
      <c r="U114" s="78"/>
      <c r="V114" s="78"/>
      <c r="W114" s="78"/>
      <c r="X114" s="78"/>
      <c r="Y114" s="623"/>
      <c r="Z114" s="623"/>
    </row>
    <row r="115" spans="1:31" s="79" customFormat="1" ht="37.5">
      <c r="A115" s="648" t="s">
        <v>2351</v>
      </c>
      <c r="B115" s="619" t="s">
        <v>2603</v>
      </c>
      <c r="C115" s="619" t="s">
        <v>2604</v>
      </c>
      <c r="D115" s="620">
        <v>37760</v>
      </c>
      <c r="E115" s="620" t="s">
        <v>651</v>
      </c>
      <c r="F115" s="621" t="s">
        <v>2354</v>
      </c>
      <c r="G115" s="621" t="s">
        <v>2355</v>
      </c>
      <c r="H115" s="621" t="s">
        <v>2356</v>
      </c>
      <c r="I115" s="621" t="s">
        <v>2357</v>
      </c>
      <c r="J115" s="621" t="s">
        <v>1957</v>
      </c>
      <c r="K115" s="621">
        <v>1</v>
      </c>
      <c r="L115" s="619" t="s">
        <v>2604</v>
      </c>
      <c r="M115" s="619" t="s">
        <v>2605</v>
      </c>
      <c r="N115" s="619" t="s">
        <v>1919</v>
      </c>
      <c r="O115" s="622">
        <v>966.1</v>
      </c>
      <c r="P115" s="619" t="s">
        <v>2055</v>
      </c>
      <c r="Q115" s="619" t="s">
        <v>2606</v>
      </c>
      <c r="R115" s="619" t="s">
        <v>1949</v>
      </c>
      <c r="S115" s="78" t="s">
        <v>1960</v>
      </c>
      <c r="T115" s="78" t="s">
        <v>2607</v>
      </c>
      <c r="U115" s="78"/>
      <c r="V115" s="78"/>
      <c r="W115" s="78"/>
      <c r="X115" s="78"/>
      <c r="Y115" s="623"/>
      <c r="Z115" s="623"/>
    </row>
    <row r="116" spans="1:31" s="79" customFormat="1" ht="62.5">
      <c r="A116" s="648" t="s">
        <v>2351</v>
      </c>
      <c r="B116" s="619" t="s">
        <v>2608</v>
      </c>
      <c r="C116" s="619" t="s">
        <v>2609</v>
      </c>
      <c r="D116" s="620">
        <v>37768</v>
      </c>
      <c r="E116" s="620" t="s">
        <v>651</v>
      </c>
      <c r="F116" s="621" t="s">
        <v>2610</v>
      </c>
      <c r="G116" s="621" t="s">
        <v>2611</v>
      </c>
      <c r="H116" s="621" t="s">
        <v>2612</v>
      </c>
      <c r="I116" s="621" t="s">
        <v>2613</v>
      </c>
      <c r="J116" s="621" t="s">
        <v>1967</v>
      </c>
      <c r="K116" s="621">
        <v>1</v>
      </c>
      <c r="L116" s="619" t="s">
        <v>2609</v>
      </c>
      <c r="M116" s="619" t="s">
        <v>2614</v>
      </c>
      <c r="N116" s="619" t="s">
        <v>1919</v>
      </c>
      <c r="O116" s="622">
        <v>43.5</v>
      </c>
      <c r="P116" s="619" t="s">
        <v>2114</v>
      </c>
      <c r="Q116" s="619" t="s">
        <v>2205</v>
      </c>
      <c r="R116" s="619" t="s">
        <v>1949</v>
      </c>
      <c r="S116" s="78" t="s">
        <v>1960</v>
      </c>
      <c r="T116" s="78" t="s">
        <v>2602</v>
      </c>
      <c r="U116" s="78"/>
      <c r="V116" s="78"/>
      <c r="W116" s="78"/>
      <c r="X116" s="78"/>
      <c r="Y116" s="623"/>
      <c r="Z116" s="623"/>
    </row>
    <row r="117" spans="1:31" s="79" customFormat="1" ht="25">
      <c r="A117" s="648" t="s">
        <v>2351</v>
      </c>
      <c r="B117" s="619" t="s">
        <v>2615</v>
      </c>
      <c r="C117" s="619" t="s">
        <v>2616</v>
      </c>
      <c r="D117" s="620">
        <v>37788</v>
      </c>
      <c r="E117" s="620" t="s">
        <v>651</v>
      </c>
      <c r="F117" s="621" t="s">
        <v>2468</v>
      </c>
      <c r="G117" s="621" t="s">
        <v>2469</v>
      </c>
      <c r="H117" s="621" t="s">
        <v>2470</v>
      </c>
      <c r="I117" s="621" t="s">
        <v>2471</v>
      </c>
      <c r="J117" s="621" t="s">
        <v>1957</v>
      </c>
      <c r="K117" s="621">
        <v>1</v>
      </c>
      <c r="L117" s="619" t="s">
        <v>2616</v>
      </c>
      <c r="M117" s="619" t="s">
        <v>2617</v>
      </c>
      <c r="N117" s="619" t="s">
        <v>1919</v>
      </c>
      <c r="O117" s="622">
        <v>397.05</v>
      </c>
      <c r="P117" s="619" t="s">
        <v>2114</v>
      </c>
      <c r="Q117" s="619" t="s">
        <v>2227</v>
      </c>
      <c r="R117" s="619" t="s">
        <v>1949</v>
      </c>
      <c r="S117" s="78" t="s">
        <v>1960</v>
      </c>
      <c r="T117" s="78" t="s">
        <v>2618</v>
      </c>
      <c r="U117" s="78"/>
      <c r="V117" s="78"/>
      <c r="W117" s="78"/>
      <c r="X117" s="78"/>
      <c r="Y117" s="623"/>
      <c r="Z117" s="623"/>
    </row>
    <row r="118" spans="1:31" s="79" customFormat="1" ht="37.5">
      <c r="A118" s="648" t="s">
        <v>2351</v>
      </c>
      <c r="B118" s="619" t="s">
        <v>2619</v>
      </c>
      <c r="C118" s="619" t="s">
        <v>2620</v>
      </c>
      <c r="D118" s="620">
        <v>37788</v>
      </c>
      <c r="E118" s="620" t="s">
        <v>651</v>
      </c>
      <c r="F118" s="621" t="s">
        <v>2354</v>
      </c>
      <c r="G118" s="621" t="s">
        <v>2355</v>
      </c>
      <c r="H118" s="621" t="s">
        <v>2356</v>
      </c>
      <c r="I118" s="621" t="s">
        <v>2357</v>
      </c>
      <c r="J118" s="621" t="s">
        <v>1957</v>
      </c>
      <c r="K118" s="621">
        <v>1</v>
      </c>
      <c r="L118" s="619" t="s">
        <v>2620</v>
      </c>
      <c r="M118" s="619" t="s">
        <v>2621</v>
      </c>
      <c r="N118" s="619" t="s">
        <v>1919</v>
      </c>
      <c r="O118" s="622">
        <v>1082.0999999999999</v>
      </c>
      <c r="P118" s="619" t="s">
        <v>1922</v>
      </c>
      <c r="Q118" s="619" t="s">
        <v>2501</v>
      </c>
      <c r="R118" s="619" t="s">
        <v>1949</v>
      </c>
      <c r="S118" s="78" t="s">
        <v>1960</v>
      </c>
      <c r="T118" s="78" t="s">
        <v>2420</v>
      </c>
      <c r="U118" s="78"/>
      <c r="V118" s="78"/>
      <c r="W118" s="78"/>
      <c r="X118" s="78"/>
      <c r="Y118" s="623"/>
      <c r="Z118" s="623"/>
    </row>
    <row r="119" spans="1:31" s="79" customFormat="1" ht="25">
      <c r="A119" s="648" t="s">
        <v>2351</v>
      </c>
      <c r="B119" s="619" t="s">
        <v>2622</v>
      </c>
      <c r="C119" s="619" t="s">
        <v>2623</v>
      </c>
      <c r="D119" s="620">
        <v>37818</v>
      </c>
      <c r="E119" s="620" t="s">
        <v>651</v>
      </c>
      <c r="F119" s="621"/>
      <c r="G119" s="621"/>
      <c r="H119" s="621" t="s">
        <v>2624</v>
      </c>
      <c r="I119" s="621"/>
      <c r="J119" s="621" t="s">
        <v>1957</v>
      </c>
      <c r="K119" s="621">
        <v>1</v>
      </c>
      <c r="L119" s="619" t="s">
        <v>2623</v>
      </c>
      <c r="M119" s="619" t="s">
        <v>2625</v>
      </c>
      <c r="N119" s="619" t="s">
        <v>1919</v>
      </c>
      <c r="O119" s="651">
        <v>194.05</v>
      </c>
      <c r="P119" s="619" t="s">
        <v>2114</v>
      </c>
      <c r="Q119" s="619" t="s">
        <v>2250</v>
      </c>
      <c r="R119" s="619" t="s">
        <v>1949</v>
      </c>
      <c r="S119" s="78" t="s">
        <v>1960</v>
      </c>
      <c r="T119" s="78"/>
      <c r="U119" s="78"/>
      <c r="V119" s="78"/>
      <c r="W119" s="78"/>
      <c r="X119" s="78"/>
      <c r="Y119" s="625"/>
      <c r="Z119" s="625"/>
      <c r="AA119" s="226"/>
      <c r="AB119" s="226"/>
      <c r="AC119" s="226"/>
      <c r="AD119" s="226"/>
      <c r="AE119" s="226"/>
    </row>
    <row r="120" spans="1:31" s="79" customFormat="1" ht="25">
      <c r="A120" s="648" t="s">
        <v>2351</v>
      </c>
      <c r="B120" s="619" t="s">
        <v>2626</v>
      </c>
      <c r="C120" s="619" t="s">
        <v>2627</v>
      </c>
      <c r="D120" s="620">
        <v>37818</v>
      </c>
      <c r="E120" s="620" t="s">
        <v>651</v>
      </c>
      <c r="F120" s="621" t="s">
        <v>2628</v>
      </c>
      <c r="G120" s="621" t="s">
        <v>2629</v>
      </c>
      <c r="H120" s="621" t="s">
        <v>2630</v>
      </c>
      <c r="I120" s="621" t="s">
        <v>2631</v>
      </c>
      <c r="J120" s="621" t="s">
        <v>1967</v>
      </c>
      <c r="K120" s="621">
        <v>1</v>
      </c>
      <c r="L120" s="619" t="s">
        <v>2627</v>
      </c>
      <c r="M120" s="619" t="s">
        <v>2632</v>
      </c>
      <c r="N120" s="619" t="s">
        <v>1919</v>
      </c>
      <c r="O120" s="622">
        <v>201.55</v>
      </c>
      <c r="P120" s="619" t="s">
        <v>2114</v>
      </c>
      <c r="Q120" s="619" t="s">
        <v>2064</v>
      </c>
      <c r="R120" s="619" t="s">
        <v>1949</v>
      </c>
      <c r="S120" s="78" t="s">
        <v>1960</v>
      </c>
      <c r="T120" s="654" t="s">
        <v>2618</v>
      </c>
      <c r="U120" s="654"/>
      <c r="V120" s="654"/>
      <c r="W120" s="654"/>
      <c r="X120" s="654"/>
      <c r="Y120" s="623"/>
      <c r="Z120" s="623"/>
    </row>
    <row r="121" spans="1:31" s="79" customFormat="1" ht="50">
      <c r="A121" s="648" t="s">
        <v>2351</v>
      </c>
      <c r="B121" s="655" t="s">
        <v>2633</v>
      </c>
      <c r="C121" s="655" t="s">
        <v>2634</v>
      </c>
      <c r="D121" s="656">
        <v>37900</v>
      </c>
      <c r="E121" s="656" t="s">
        <v>651</v>
      </c>
      <c r="F121" s="657" t="s">
        <v>2635</v>
      </c>
      <c r="G121" s="657" t="s">
        <v>2636</v>
      </c>
      <c r="H121" s="657" t="s">
        <v>2281</v>
      </c>
      <c r="I121" s="657" t="s">
        <v>2282</v>
      </c>
      <c r="J121" s="657" t="s">
        <v>1967</v>
      </c>
      <c r="K121" s="621">
        <v>1</v>
      </c>
      <c r="L121" s="655" t="s">
        <v>2634</v>
      </c>
      <c r="M121" s="655" t="s">
        <v>2637</v>
      </c>
      <c r="N121" s="655" t="s">
        <v>1919</v>
      </c>
      <c r="O121" s="658">
        <v>1029.3</v>
      </c>
      <c r="P121" s="619" t="s">
        <v>1922</v>
      </c>
      <c r="Q121" s="655" t="s">
        <v>2492</v>
      </c>
      <c r="R121" s="655" t="s">
        <v>1949</v>
      </c>
      <c r="S121" s="78" t="s">
        <v>1960</v>
      </c>
      <c r="T121" s="78" t="s">
        <v>2320</v>
      </c>
      <c r="U121" s="78"/>
      <c r="V121" s="78"/>
      <c r="W121" s="78"/>
      <c r="X121" s="78"/>
      <c r="Y121" s="623"/>
      <c r="Z121" s="623"/>
    </row>
    <row r="122" spans="1:31" s="79" customFormat="1" ht="25">
      <c r="A122" s="648" t="s">
        <v>2351</v>
      </c>
      <c r="B122" s="619" t="s">
        <v>2638</v>
      </c>
      <c r="C122" s="619" t="s">
        <v>2639</v>
      </c>
      <c r="D122" s="620">
        <v>37942</v>
      </c>
      <c r="E122" s="620" t="s">
        <v>651</v>
      </c>
      <c r="F122" s="621" t="s">
        <v>2640</v>
      </c>
      <c r="G122" s="621" t="s">
        <v>2641</v>
      </c>
      <c r="H122" s="621" t="s">
        <v>2555</v>
      </c>
      <c r="I122" s="621" t="s">
        <v>2642</v>
      </c>
      <c r="J122" s="621" t="s">
        <v>1967</v>
      </c>
      <c r="K122" s="621">
        <v>1</v>
      </c>
      <c r="L122" s="619" t="s">
        <v>2639</v>
      </c>
      <c r="M122" s="619" t="s">
        <v>2643</v>
      </c>
      <c r="N122" s="619" t="s">
        <v>1919</v>
      </c>
      <c r="O122" s="622">
        <v>333.26</v>
      </c>
      <c r="P122" s="619" t="s">
        <v>2114</v>
      </c>
      <c r="Q122" s="619" t="s">
        <v>2411</v>
      </c>
      <c r="R122" s="619" t="s">
        <v>1949</v>
      </c>
      <c r="S122" s="78" t="s">
        <v>1960</v>
      </c>
      <c r="T122" s="659"/>
      <c r="U122" s="659"/>
      <c r="V122" s="659"/>
      <c r="W122" s="659"/>
      <c r="X122" s="659"/>
      <c r="Y122" s="623"/>
      <c r="Z122" s="623"/>
    </row>
    <row r="123" spans="1:31" s="79" customFormat="1" ht="62.5">
      <c r="A123" s="648" t="s">
        <v>2351</v>
      </c>
      <c r="B123" s="619" t="s">
        <v>2644</v>
      </c>
      <c r="C123" s="619" t="s">
        <v>2645</v>
      </c>
      <c r="D123" s="620">
        <v>38169</v>
      </c>
      <c r="E123" s="620" t="s">
        <v>651</v>
      </c>
      <c r="F123" s="621" t="s">
        <v>2363</v>
      </c>
      <c r="G123" s="621" t="s">
        <v>2364</v>
      </c>
      <c r="H123" s="621" t="s">
        <v>2365</v>
      </c>
      <c r="I123" s="621" t="s">
        <v>2366</v>
      </c>
      <c r="J123" s="621" t="s">
        <v>1967</v>
      </c>
      <c r="K123" s="621">
        <v>1</v>
      </c>
      <c r="L123" s="619" t="s">
        <v>2646</v>
      </c>
      <c r="M123" s="619" t="s">
        <v>2647</v>
      </c>
      <c r="N123" s="619" t="s">
        <v>1919</v>
      </c>
      <c r="O123" s="658">
        <v>112.07</v>
      </c>
      <c r="P123" s="619" t="s">
        <v>2114</v>
      </c>
      <c r="Q123" s="619" t="s">
        <v>2359</v>
      </c>
      <c r="R123" s="619" t="s">
        <v>1949</v>
      </c>
      <c r="S123" s="78" t="s">
        <v>1960</v>
      </c>
      <c r="T123" s="78" t="s">
        <v>2648</v>
      </c>
      <c r="U123" s="78"/>
      <c r="V123" s="78"/>
      <c r="W123" s="78"/>
      <c r="X123" s="78"/>
      <c r="Y123" s="625"/>
      <c r="Z123" s="625"/>
      <c r="AA123" s="226"/>
      <c r="AB123" s="226"/>
      <c r="AC123" s="226"/>
      <c r="AD123" s="226"/>
      <c r="AE123" s="226"/>
    </row>
    <row r="124" spans="1:31" s="79" customFormat="1" ht="37.5">
      <c r="A124" s="648" t="s">
        <v>2351</v>
      </c>
      <c r="B124" s="619" t="s">
        <v>2649</v>
      </c>
      <c r="C124" s="619" t="s">
        <v>2650</v>
      </c>
      <c r="D124" s="620">
        <v>38208</v>
      </c>
      <c r="E124" s="620" t="s">
        <v>651</v>
      </c>
      <c r="F124" s="621" t="s">
        <v>2651</v>
      </c>
      <c r="G124" s="621" t="s">
        <v>2652</v>
      </c>
      <c r="H124" s="621" t="s">
        <v>2653</v>
      </c>
      <c r="I124" s="621" t="s">
        <v>2654</v>
      </c>
      <c r="J124" s="621" t="s">
        <v>1967</v>
      </c>
      <c r="K124" s="621">
        <v>1</v>
      </c>
      <c r="L124" s="619" t="s">
        <v>2655</v>
      </c>
      <c r="M124" s="619" t="s">
        <v>2656</v>
      </c>
      <c r="N124" s="619" t="s">
        <v>1919</v>
      </c>
      <c r="O124" s="622">
        <v>166.53</v>
      </c>
      <c r="P124" s="619" t="s">
        <v>2114</v>
      </c>
      <c r="Q124" s="619" t="s">
        <v>2244</v>
      </c>
      <c r="R124" s="619" t="s">
        <v>1949</v>
      </c>
      <c r="S124" s="78" t="s">
        <v>1960</v>
      </c>
      <c r="T124" s="78" t="s">
        <v>2648</v>
      </c>
      <c r="U124" s="78"/>
      <c r="V124" s="78"/>
      <c r="W124" s="78"/>
      <c r="X124" s="78"/>
      <c r="Y124" s="623"/>
      <c r="Z124" s="623"/>
    </row>
    <row r="125" spans="1:31" s="79" customFormat="1" ht="62.5">
      <c r="A125" s="648" t="s">
        <v>2351</v>
      </c>
      <c r="B125" s="619" t="s">
        <v>2657</v>
      </c>
      <c r="C125" s="619" t="s">
        <v>2658</v>
      </c>
      <c r="D125" s="620">
        <v>38309</v>
      </c>
      <c r="E125" s="620" t="s">
        <v>651</v>
      </c>
      <c r="F125" s="621" t="s">
        <v>2363</v>
      </c>
      <c r="G125" s="621" t="s">
        <v>2364</v>
      </c>
      <c r="H125" s="621" t="s">
        <v>2365</v>
      </c>
      <c r="I125" s="621" t="s">
        <v>2366</v>
      </c>
      <c r="J125" s="621" t="s">
        <v>1967</v>
      </c>
      <c r="K125" s="621">
        <v>1</v>
      </c>
      <c r="L125" s="619" t="s">
        <v>2658</v>
      </c>
      <c r="M125" s="619" t="s">
        <v>2659</v>
      </c>
      <c r="N125" s="619" t="s">
        <v>1919</v>
      </c>
      <c r="O125" s="622">
        <v>200.5</v>
      </c>
      <c r="P125" s="619" t="s">
        <v>2114</v>
      </c>
      <c r="Q125" s="619" t="s">
        <v>2411</v>
      </c>
      <c r="R125" s="619" t="s">
        <v>1949</v>
      </c>
      <c r="S125" s="78" t="s">
        <v>1960</v>
      </c>
      <c r="T125" s="78"/>
      <c r="U125" s="78"/>
      <c r="V125" s="78"/>
      <c r="W125" s="78"/>
      <c r="X125" s="78"/>
      <c r="Y125" s="623"/>
      <c r="Z125" s="623"/>
    </row>
    <row r="126" spans="1:31" s="79" customFormat="1" ht="37.5">
      <c r="A126" s="648" t="s">
        <v>2351</v>
      </c>
      <c r="B126" s="655" t="s">
        <v>2660</v>
      </c>
      <c r="C126" s="655" t="s">
        <v>2661</v>
      </c>
      <c r="D126" s="656">
        <v>38372</v>
      </c>
      <c r="E126" s="656" t="s">
        <v>651</v>
      </c>
      <c r="F126" s="657" t="s">
        <v>2354</v>
      </c>
      <c r="G126" s="657" t="s">
        <v>2355</v>
      </c>
      <c r="H126" s="657" t="s">
        <v>2356</v>
      </c>
      <c r="I126" s="657" t="s">
        <v>2357</v>
      </c>
      <c r="J126" s="657" t="s">
        <v>1957</v>
      </c>
      <c r="K126" s="621">
        <v>1</v>
      </c>
      <c r="L126" s="655" t="s">
        <v>2661</v>
      </c>
      <c r="M126" s="655" t="s">
        <v>2662</v>
      </c>
      <c r="N126" s="655" t="s">
        <v>1919</v>
      </c>
      <c r="O126" s="658">
        <v>499.3</v>
      </c>
      <c r="P126" s="619" t="s">
        <v>2114</v>
      </c>
      <c r="Q126" s="655" t="s">
        <v>2663</v>
      </c>
      <c r="R126" s="655" t="s">
        <v>1949</v>
      </c>
      <c r="S126" s="78" t="s">
        <v>1960</v>
      </c>
      <c r="T126" s="654" t="s">
        <v>2153</v>
      </c>
      <c r="U126" s="654"/>
      <c r="V126" s="654"/>
      <c r="W126" s="654"/>
      <c r="X126" s="654"/>
      <c r="Y126" s="623"/>
      <c r="Z126" s="623"/>
    </row>
    <row r="127" spans="1:31" s="79" customFormat="1" ht="25">
      <c r="A127" s="648" t="s">
        <v>2351</v>
      </c>
      <c r="B127" s="619" t="s">
        <v>2664</v>
      </c>
      <c r="C127" s="619" t="s">
        <v>2665</v>
      </c>
      <c r="D127" s="620">
        <v>38474</v>
      </c>
      <c r="E127" s="620" t="s">
        <v>651</v>
      </c>
      <c r="F127" s="621" t="s">
        <v>2666</v>
      </c>
      <c r="G127" s="621"/>
      <c r="H127" s="621" t="s">
        <v>2555</v>
      </c>
      <c r="I127" s="621" t="s">
        <v>2667</v>
      </c>
      <c r="J127" s="621" t="s">
        <v>1967</v>
      </c>
      <c r="K127" s="621">
        <v>1</v>
      </c>
      <c r="L127" s="619" t="s">
        <v>2665</v>
      </c>
      <c r="M127" s="619" t="s">
        <v>2668</v>
      </c>
      <c r="N127" s="619" t="s">
        <v>1919</v>
      </c>
      <c r="O127" s="622">
        <v>50.5</v>
      </c>
      <c r="P127" s="619" t="s">
        <v>2114</v>
      </c>
      <c r="Q127" s="619" t="s">
        <v>2398</v>
      </c>
      <c r="R127" s="619" t="s">
        <v>1949</v>
      </c>
      <c r="S127" s="78" t="s">
        <v>1960</v>
      </c>
      <c r="T127" s="78" t="s">
        <v>2669</v>
      </c>
      <c r="U127" s="78"/>
      <c r="V127" s="78"/>
      <c r="W127" s="78"/>
      <c r="X127" s="78"/>
      <c r="Y127" s="623"/>
      <c r="Z127" s="623"/>
    </row>
    <row r="128" spans="1:31" s="79" customFormat="1" ht="62.5">
      <c r="A128" s="648" t="s">
        <v>2351</v>
      </c>
      <c r="B128" s="652" t="s">
        <v>2670</v>
      </c>
      <c r="C128" s="652" t="s">
        <v>2671</v>
      </c>
      <c r="D128" s="660">
        <v>38481</v>
      </c>
      <c r="E128" s="660" t="s">
        <v>651</v>
      </c>
      <c r="F128" s="653" t="s">
        <v>2363</v>
      </c>
      <c r="G128" s="653" t="s">
        <v>2364</v>
      </c>
      <c r="H128" s="653" t="s">
        <v>2365</v>
      </c>
      <c r="I128" s="653" t="s">
        <v>2366</v>
      </c>
      <c r="J128" s="653" t="s">
        <v>1967</v>
      </c>
      <c r="K128" s="621">
        <v>1</v>
      </c>
      <c r="L128" s="652" t="s">
        <v>2671</v>
      </c>
      <c r="M128" s="652" t="s">
        <v>2672</v>
      </c>
      <c r="N128" s="652" t="s">
        <v>1919</v>
      </c>
      <c r="O128" s="661">
        <v>401.7</v>
      </c>
      <c r="P128" s="619" t="s">
        <v>2114</v>
      </c>
      <c r="Q128" s="652" t="s">
        <v>2673</v>
      </c>
      <c r="R128" s="652" t="s">
        <v>1949</v>
      </c>
      <c r="S128" s="78" t="s">
        <v>1960</v>
      </c>
      <c r="T128" s="659" t="s">
        <v>2618</v>
      </c>
      <c r="U128" s="659"/>
      <c r="V128" s="659"/>
      <c r="W128" s="659"/>
      <c r="X128" s="659"/>
      <c r="Y128" s="623"/>
      <c r="Z128" s="623"/>
    </row>
    <row r="129" spans="1:26" s="79" customFormat="1" ht="25">
      <c r="A129" s="648" t="s">
        <v>2351</v>
      </c>
      <c r="B129" s="619" t="s">
        <v>2674</v>
      </c>
      <c r="C129" s="619" t="s">
        <v>2675</v>
      </c>
      <c r="D129" s="620">
        <v>38484</v>
      </c>
      <c r="E129" s="620" t="s">
        <v>651</v>
      </c>
      <c r="F129" s="621" t="s">
        <v>2676</v>
      </c>
      <c r="G129" s="621" t="s">
        <v>2677</v>
      </c>
      <c r="H129" s="621" t="s">
        <v>2678</v>
      </c>
      <c r="I129" s="621" t="s">
        <v>2679</v>
      </c>
      <c r="J129" s="621" t="s">
        <v>2089</v>
      </c>
      <c r="K129" s="621">
        <v>1</v>
      </c>
      <c r="L129" s="619" t="s">
        <v>2675</v>
      </c>
      <c r="M129" s="619" t="s">
        <v>2680</v>
      </c>
      <c r="N129" s="619" t="s">
        <v>1919</v>
      </c>
      <c r="O129" s="622">
        <v>22.68</v>
      </c>
      <c r="P129" s="619" t="s">
        <v>2114</v>
      </c>
      <c r="Q129" s="619" t="s">
        <v>2681</v>
      </c>
      <c r="R129" s="619" t="s">
        <v>1949</v>
      </c>
      <c r="S129" s="78" t="s">
        <v>1960</v>
      </c>
      <c r="T129" s="78" t="s">
        <v>2153</v>
      </c>
      <c r="U129" s="78"/>
      <c r="V129" s="78"/>
      <c r="W129" s="78"/>
      <c r="X129" s="78"/>
      <c r="Y129" s="623"/>
      <c r="Z129" s="623"/>
    </row>
    <row r="130" spans="1:26" s="79" customFormat="1" ht="37.5">
      <c r="A130" s="648" t="s">
        <v>2351</v>
      </c>
      <c r="B130" s="619" t="s">
        <v>2682</v>
      </c>
      <c r="C130" s="619" t="s">
        <v>2683</v>
      </c>
      <c r="D130" s="620">
        <v>38488</v>
      </c>
      <c r="E130" s="620" t="s">
        <v>651</v>
      </c>
      <c r="F130" s="621" t="s">
        <v>2684</v>
      </c>
      <c r="G130" s="621" t="s">
        <v>2685</v>
      </c>
      <c r="H130" s="621" t="s">
        <v>2630</v>
      </c>
      <c r="I130" s="621" t="s">
        <v>2686</v>
      </c>
      <c r="J130" s="621" t="s">
        <v>1967</v>
      </c>
      <c r="K130" s="621">
        <v>1</v>
      </c>
      <c r="L130" s="619" t="s">
        <v>2683</v>
      </c>
      <c r="M130" s="619" t="s">
        <v>2687</v>
      </c>
      <c r="N130" s="619" t="s">
        <v>1919</v>
      </c>
      <c r="O130" s="622">
        <v>257.3</v>
      </c>
      <c r="P130" s="619" t="s">
        <v>2114</v>
      </c>
      <c r="Q130" s="619" t="s">
        <v>2398</v>
      </c>
      <c r="R130" s="619" t="s">
        <v>1949</v>
      </c>
      <c r="S130" s="78" t="s">
        <v>1960</v>
      </c>
      <c r="T130" s="78" t="s">
        <v>2153</v>
      </c>
      <c r="U130" s="78"/>
      <c r="V130" s="78"/>
      <c r="W130" s="78"/>
      <c r="X130" s="78"/>
      <c r="Y130" s="623"/>
      <c r="Z130" s="623"/>
    </row>
    <row r="131" spans="1:26" s="79" customFormat="1" ht="25">
      <c r="A131" s="648" t="s">
        <v>2351</v>
      </c>
      <c r="B131" s="619" t="s">
        <v>2688</v>
      </c>
      <c r="C131" s="619" t="s">
        <v>2689</v>
      </c>
      <c r="D131" s="620">
        <v>38651</v>
      </c>
      <c r="E131" s="620" t="s">
        <v>651</v>
      </c>
      <c r="F131" s="621" t="s">
        <v>2690</v>
      </c>
      <c r="G131" s="621" t="s">
        <v>2691</v>
      </c>
      <c r="H131" s="621" t="s">
        <v>2692</v>
      </c>
      <c r="I131" s="621" t="s">
        <v>2693</v>
      </c>
      <c r="J131" s="621" t="s">
        <v>2089</v>
      </c>
      <c r="K131" s="621">
        <v>1</v>
      </c>
      <c r="L131" s="619" t="s">
        <v>2689</v>
      </c>
      <c r="M131" s="619" t="s">
        <v>2694</v>
      </c>
      <c r="N131" s="619" t="s">
        <v>1919</v>
      </c>
      <c r="O131" s="622">
        <v>43.3</v>
      </c>
      <c r="P131" s="619" t="s">
        <v>2114</v>
      </c>
      <c r="Q131" s="619" t="s">
        <v>2681</v>
      </c>
      <c r="R131" s="619" t="s">
        <v>1949</v>
      </c>
      <c r="S131" s="78" t="s">
        <v>1960</v>
      </c>
      <c r="T131" s="78"/>
      <c r="U131" s="78"/>
      <c r="V131" s="78"/>
      <c r="W131" s="78"/>
      <c r="X131" s="78"/>
      <c r="Y131" s="619"/>
      <c r="Z131" s="619"/>
    </row>
    <row r="132" spans="1:26" s="79" customFormat="1" ht="50">
      <c r="A132" s="648" t="s">
        <v>2351</v>
      </c>
      <c r="B132" s="619" t="s">
        <v>2695</v>
      </c>
      <c r="C132" s="619" t="s">
        <v>2696</v>
      </c>
      <c r="D132" s="620">
        <v>38677</v>
      </c>
      <c r="E132" s="620" t="s">
        <v>651</v>
      </c>
      <c r="F132" s="621" t="s">
        <v>2697</v>
      </c>
      <c r="G132" s="621" t="s">
        <v>2698</v>
      </c>
      <c r="H132" s="621" t="s">
        <v>2070</v>
      </c>
      <c r="I132" s="621" t="s">
        <v>2699</v>
      </c>
      <c r="J132" s="621" t="s">
        <v>1967</v>
      </c>
      <c r="K132" s="621">
        <v>1</v>
      </c>
      <c r="L132" s="619" t="s">
        <v>2696</v>
      </c>
      <c r="M132" s="619" t="s">
        <v>2700</v>
      </c>
      <c r="N132" s="619" t="s">
        <v>1919</v>
      </c>
      <c r="O132" s="622">
        <v>168.65</v>
      </c>
      <c r="P132" s="619" t="s">
        <v>2114</v>
      </c>
      <c r="Q132" s="619" t="s">
        <v>2596</v>
      </c>
      <c r="R132" s="619" t="s">
        <v>1949</v>
      </c>
      <c r="S132" s="78" t="s">
        <v>1960</v>
      </c>
      <c r="T132" s="78"/>
      <c r="U132" s="78"/>
      <c r="V132" s="78"/>
      <c r="W132" s="78"/>
      <c r="X132" s="78"/>
      <c r="Y132" s="623"/>
      <c r="Z132" s="623"/>
    </row>
    <row r="133" spans="1:26" s="79" customFormat="1" ht="25">
      <c r="A133" s="648" t="s">
        <v>2351</v>
      </c>
      <c r="B133" s="619" t="s">
        <v>2701</v>
      </c>
      <c r="C133" s="619" t="s">
        <v>2702</v>
      </c>
      <c r="D133" s="620">
        <v>38729</v>
      </c>
      <c r="E133" s="620" t="s">
        <v>651</v>
      </c>
      <c r="F133" s="621" t="s">
        <v>2703</v>
      </c>
      <c r="G133" s="621" t="s">
        <v>2704</v>
      </c>
      <c r="H133" s="621" t="s">
        <v>2705</v>
      </c>
      <c r="I133" s="621" t="s">
        <v>2706</v>
      </c>
      <c r="J133" s="621" t="s">
        <v>1957</v>
      </c>
      <c r="K133" s="621">
        <v>1</v>
      </c>
      <c r="L133" s="619" t="s">
        <v>2702</v>
      </c>
      <c r="M133" s="619" t="s">
        <v>2707</v>
      </c>
      <c r="N133" s="619" t="s">
        <v>1919</v>
      </c>
      <c r="O133" s="622">
        <v>347.2</v>
      </c>
      <c r="P133" s="619" t="s">
        <v>2114</v>
      </c>
      <c r="Q133" s="619" t="s">
        <v>2473</v>
      </c>
      <c r="R133" s="619" t="s">
        <v>1949</v>
      </c>
      <c r="S133" s="78" t="s">
        <v>1960</v>
      </c>
      <c r="T133" s="78" t="s">
        <v>2369</v>
      </c>
      <c r="U133" s="78"/>
      <c r="V133" s="78"/>
      <c r="W133" s="78"/>
      <c r="X133" s="78"/>
      <c r="Y133" s="623"/>
      <c r="Z133" s="623"/>
    </row>
    <row r="134" spans="1:26" s="79" customFormat="1" ht="25">
      <c r="A134" s="648" t="s">
        <v>2351</v>
      </c>
      <c r="B134" s="619" t="s">
        <v>2708</v>
      </c>
      <c r="C134" s="619" t="s">
        <v>2709</v>
      </c>
      <c r="D134" s="620">
        <v>38751</v>
      </c>
      <c r="E134" s="620" t="s">
        <v>651</v>
      </c>
      <c r="F134" s="621" t="s">
        <v>2710</v>
      </c>
      <c r="G134" s="621" t="s">
        <v>2711</v>
      </c>
      <c r="H134" s="621" t="s">
        <v>2469</v>
      </c>
      <c r="I134" s="621" t="s">
        <v>2712</v>
      </c>
      <c r="J134" s="621" t="s">
        <v>1957</v>
      </c>
      <c r="K134" s="621">
        <v>1</v>
      </c>
      <c r="L134" s="619" t="s">
        <v>2709</v>
      </c>
      <c r="M134" s="619" t="s">
        <v>2713</v>
      </c>
      <c r="N134" s="619" t="s">
        <v>1919</v>
      </c>
      <c r="O134" s="622">
        <v>172.43</v>
      </c>
      <c r="P134" s="619" t="s">
        <v>2114</v>
      </c>
      <c r="Q134" s="619" t="s">
        <v>2714</v>
      </c>
      <c r="R134" s="619" t="s">
        <v>1949</v>
      </c>
      <c r="S134" s="78" t="s">
        <v>1960</v>
      </c>
      <c r="T134" s="78" t="s">
        <v>2015</v>
      </c>
      <c r="U134" s="78"/>
      <c r="V134" s="78"/>
      <c r="W134" s="78"/>
      <c r="X134" s="78"/>
      <c r="Y134" s="623"/>
      <c r="Z134" s="623"/>
    </row>
    <row r="135" spans="1:26" s="79" customFormat="1" ht="62.5">
      <c r="A135" s="648" t="s">
        <v>2351</v>
      </c>
      <c r="B135" s="619" t="s">
        <v>2715</v>
      </c>
      <c r="C135" s="619" t="s">
        <v>2716</v>
      </c>
      <c r="D135" s="620">
        <v>38796</v>
      </c>
      <c r="E135" s="620" t="s">
        <v>651</v>
      </c>
      <c r="F135" s="621" t="s">
        <v>2363</v>
      </c>
      <c r="G135" s="621" t="s">
        <v>2364</v>
      </c>
      <c r="H135" s="621" t="s">
        <v>2365</v>
      </c>
      <c r="I135" s="621" t="s">
        <v>2366</v>
      </c>
      <c r="J135" s="621" t="s">
        <v>1967</v>
      </c>
      <c r="K135" s="621">
        <v>1</v>
      </c>
      <c r="L135" s="619" t="s">
        <v>2716</v>
      </c>
      <c r="M135" s="619" t="s">
        <v>2717</v>
      </c>
      <c r="N135" s="619" t="s">
        <v>1919</v>
      </c>
      <c r="O135" s="622">
        <v>102.69</v>
      </c>
      <c r="P135" s="619" t="s">
        <v>2114</v>
      </c>
      <c r="Q135" s="619" t="s">
        <v>2398</v>
      </c>
      <c r="R135" s="619" t="s">
        <v>1949</v>
      </c>
      <c r="S135" s="78" t="s">
        <v>1960</v>
      </c>
      <c r="T135" s="78" t="s">
        <v>2153</v>
      </c>
      <c r="U135" s="78"/>
      <c r="V135" s="78"/>
      <c r="W135" s="78"/>
      <c r="X135" s="78"/>
      <c r="Y135" s="623"/>
      <c r="Z135" s="623"/>
    </row>
    <row r="136" spans="1:26" s="79" customFormat="1" ht="25">
      <c r="A136" s="648" t="s">
        <v>2351</v>
      </c>
      <c r="B136" s="626" t="s">
        <v>2718</v>
      </c>
      <c r="C136" s="626" t="s">
        <v>2719</v>
      </c>
      <c r="D136" s="627">
        <v>38814</v>
      </c>
      <c r="E136" s="627" t="s">
        <v>651</v>
      </c>
      <c r="F136" s="628" t="s">
        <v>2515</v>
      </c>
      <c r="G136" s="628" t="s">
        <v>1630</v>
      </c>
      <c r="H136" s="628" t="s">
        <v>1991</v>
      </c>
      <c r="I136" s="628" t="s">
        <v>2516</v>
      </c>
      <c r="J136" s="628" t="s">
        <v>1957</v>
      </c>
      <c r="K136" s="628">
        <v>1</v>
      </c>
      <c r="L136" s="626" t="s">
        <v>2719</v>
      </c>
      <c r="M136" s="626" t="s">
        <v>2720</v>
      </c>
      <c r="N136" s="619" t="s">
        <v>1919</v>
      </c>
      <c r="O136" s="622">
        <v>820.28</v>
      </c>
      <c r="P136" s="619" t="s">
        <v>2055</v>
      </c>
      <c r="Q136" s="619" t="s">
        <v>2411</v>
      </c>
      <c r="R136" s="619" t="s">
        <v>1949</v>
      </c>
      <c r="S136" s="78" t="s">
        <v>1960</v>
      </c>
      <c r="T136" s="78"/>
      <c r="U136" s="78"/>
      <c r="V136" s="78"/>
      <c r="W136" s="78"/>
      <c r="X136" s="78"/>
      <c r="Y136" s="623"/>
      <c r="Z136" s="623"/>
    </row>
    <row r="137" spans="1:26" s="79" customFormat="1" ht="37.5">
      <c r="A137" s="648" t="s">
        <v>2351</v>
      </c>
      <c r="B137" s="619" t="s">
        <v>2721</v>
      </c>
      <c r="C137" s="619" t="s">
        <v>2722</v>
      </c>
      <c r="D137" s="620">
        <v>38861</v>
      </c>
      <c r="E137" s="620" t="s">
        <v>651</v>
      </c>
      <c r="F137" s="621" t="s">
        <v>2723</v>
      </c>
      <c r="G137" s="621" t="s">
        <v>2724</v>
      </c>
      <c r="H137" s="621" t="s">
        <v>2725</v>
      </c>
      <c r="I137" s="621" t="s">
        <v>2726</v>
      </c>
      <c r="J137" s="621" t="s">
        <v>1967</v>
      </c>
      <c r="K137" s="621">
        <v>1</v>
      </c>
      <c r="L137" s="619" t="s">
        <v>2722</v>
      </c>
      <c r="M137" s="619" t="s">
        <v>2727</v>
      </c>
      <c r="N137" s="619" t="s">
        <v>1921</v>
      </c>
      <c r="O137" s="622">
        <v>58.95</v>
      </c>
      <c r="P137" s="619" t="s">
        <v>2114</v>
      </c>
      <c r="Q137" s="619" t="s">
        <v>2728</v>
      </c>
      <c r="R137" s="619" t="s">
        <v>1949</v>
      </c>
      <c r="S137" s="78" t="s">
        <v>1960</v>
      </c>
      <c r="T137" s="78" t="s">
        <v>2729</v>
      </c>
      <c r="U137" s="78"/>
      <c r="V137" s="78"/>
      <c r="W137" s="78"/>
      <c r="X137" s="78"/>
      <c r="Y137" s="623"/>
      <c r="Z137" s="623"/>
    </row>
    <row r="138" spans="1:26" s="79" customFormat="1" ht="25">
      <c r="A138" s="648" t="s">
        <v>2351</v>
      </c>
      <c r="B138" s="619" t="s">
        <v>2730</v>
      </c>
      <c r="C138" s="619" t="s">
        <v>2731</v>
      </c>
      <c r="D138" s="620">
        <v>38873</v>
      </c>
      <c r="E138" s="620" t="s">
        <v>651</v>
      </c>
      <c r="F138" s="621" t="s">
        <v>2732</v>
      </c>
      <c r="G138" s="621" t="s">
        <v>2733</v>
      </c>
      <c r="H138" s="621" t="s">
        <v>2734</v>
      </c>
      <c r="I138" s="621" t="s">
        <v>2735</v>
      </c>
      <c r="J138" s="621" t="s">
        <v>1967</v>
      </c>
      <c r="K138" s="621">
        <v>1</v>
      </c>
      <c r="L138" s="619" t="s">
        <v>2731</v>
      </c>
      <c r="M138" s="619" t="s">
        <v>2736</v>
      </c>
      <c r="N138" s="619" t="s">
        <v>1919</v>
      </c>
      <c r="O138" s="622">
        <v>335.7</v>
      </c>
      <c r="P138" s="619" t="s">
        <v>2114</v>
      </c>
      <c r="Q138" s="619" t="s">
        <v>2244</v>
      </c>
      <c r="R138" s="619" t="s">
        <v>1949</v>
      </c>
      <c r="S138" s="78" t="s">
        <v>1960</v>
      </c>
      <c r="T138" s="78"/>
      <c r="U138" s="78"/>
      <c r="V138" s="78"/>
      <c r="W138" s="78"/>
      <c r="X138" s="78"/>
      <c r="Y138" s="623"/>
      <c r="Z138" s="623"/>
    </row>
    <row r="139" spans="1:26" s="79" customFormat="1" ht="37.5">
      <c r="A139" s="648" t="s">
        <v>2351</v>
      </c>
      <c r="B139" s="619" t="s">
        <v>2737</v>
      </c>
      <c r="C139" s="619" t="s">
        <v>2738</v>
      </c>
      <c r="D139" s="620">
        <v>39085</v>
      </c>
      <c r="E139" s="620" t="s">
        <v>651</v>
      </c>
      <c r="F139" s="621" t="s">
        <v>2739</v>
      </c>
      <c r="G139" s="621" t="s">
        <v>2740</v>
      </c>
      <c r="H139" s="621" t="s">
        <v>2741</v>
      </c>
      <c r="I139" s="621" t="s">
        <v>2742</v>
      </c>
      <c r="J139" s="621" t="s">
        <v>1967</v>
      </c>
      <c r="K139" s="621">
        <v>1</v>
      </c>
      <c r="L139" s="619" t="s">
        <v>2738</v>
      </c>
      <c r="M139" s="619" t="s">
        <v>2743</v>
      </c>
      <c r="N139" s="619" t="s">
        <v>1919</v>
      </c>
      <c r="O139" s="622">
        <v>79.760000000000005</v>
      </c>
      <c r="P139" s="619" t="s">
        <v>2114</v>
      </c>
      <c r="Q139" s="619" t="s">
        <v>2487</v>
      </c>
      <c r="R139" s="619" t="s">
        <v>1949</v>
      </c>
      <c r="S139" s="78" t="s">
        <v>1960</v>
      </c>
      <c r="T139" s="78" t="s">
        <v>1961</v>
      </c>
      <c r="U139" s="78"/>
      <c r="V139" s="78"/>
      <c r="W139" s="78"/>
      <c r="X139" s="78"/>
      <c r="Y139" s="623"/>
      <c r="Z139" s="623"/>
    </row>
    <row r="140" spans="1:26" s="79" customFormat="1" ht="25">
      <c r="A140" s="648" t="s">
        <v>2351</v>
      </c>
      <c r="B140" s="619" t="s">
        <v>2744</v>
      </c>
      <c r="C140" s="619" t="s">
        <v>2745</v>
      </c>
      <c r="D140" s="620">
        <v>39093</v>
      </c>
      <c r="E140" s="620" t="s">
        <v>651</v>
      </c>
      <c r="F140" s="621" t="s">
        <v>2746</v>
      </c>
      <c r="G140" s="621" t="s">
        <v>2747</v>
      </c>
      <c r="H140" s="621" t="s">
        <v>2323</v>
      </c>
      <c r="I140" s="621" t="s">
        <v>2748</v>
      </c>
      <c r="J140" s="621" t="s">
        <v>1967</v>
      </c>
      <c r="K140" s="621">
        <v>1</v>
      </c>
      <c r="L140" s="619" t="s">
        <v>2745</v>
      </c>
      <c r="M140" s="619" t="s">
        <v>2749</v>
      </c>
      <c r="N140" s="619" t="s">
        <v>1919</v>
      </c>
      <c r="O140" s="622">
        <v>333.73</v>
      </c>
      <c r="P140" s="619" t="s">
        <v>2114</v>
      </c>
      <c r="Q140" s="619" t="s">
        <v>2398</v>
      </c>
      <c r="R140" s="619" t="s">
        <v>1949</v>
      </c>
      <c r="S140" s="78" t="s">
        <v>1960</v>
      </c>
      <c r="T140" s="78"/>
      <c r="U140" s="78"/>
      <c r="V140" s="78"/>
      <c r="W140" s="78"/>
      <c r="X140" s="78"/>
      <c r="Y140" s="623"/>
      <c r="Z140" s="623"/>
    </row>
    <row r="141" spans="1:26" s="79" customFormat="1" ht="62.5">
      <c r="A141" s="648" t="s">
        <v>2351</v>
      </c>
      <c r="B141" s="619" t="s">
        <v>2750</v>
      </c>
      <c r="C141" s="619" t="s">
        <v>2751</v>
      </c>
      <c r="D141" s="620">
        <v>39104</v>
      </c>
      <c r="E141" s="620" t="s">
        <v>651</v>
      </c>
      <c r="F141" s="621" t="s">
        <v>2363</v>
      </c>
      <c r="G141" s="621" t="s">
        <v>2364</v>
      </c>
      <c r="H141" s="621" t="s">
        <v>2365</v>
      </c>
      <c r="I141" s="621" t="s">
        <v>2366</v>
      </c>
      <c r="J141" s="621" t="s">
        <v>1967</v>
      </c>
      <c r="K141" s="621">
        <v>1</v>
      </c>
      <c r="L141" s="619" t="s">
        <v>2751</v>
      </c>
      <c r="M141" s="619" t="s">
        <v>2752</v>
      </c>
      <c r="N141" s="619" t="s">
        <v>1919</v>
      </c>
      <c r="O141" s="622">
        <v>372.53</v>
      </c>
      <c r="P141" s="619" t="s">
        <v>2114</v>
      </c>
      <c r="Q141" s="619" t="s">
        <v>2064</v>
      </c>
      <c r="R141" s="619" t="s">
        <v>1949</v>
      </c>
      <c r="S141" s="78" t="s">
        <v>1960</v>
      </c>
      <c r="T141" s="78"/>
      <c r="U141" s="78"/>
      <c r="V141" s="78"/>
      <c r="W141" s="78"/>
      <c r="X141" s="78"/>
      <c r="Y141" s="623"/>
      <c r="Z141" s="623"/>
    </row>
    <row r="142" spans="1:26" s="79" customFormat="1" ht="25">
      <c r="A142" s="648" t="s">
        <v>2351</v>
      </c>
      <c r="B142" s="619" t="s">
        <v>2753</v>
      </c>
      <c r="C142" s="619" t="s">
        <v>2754</v>
      </c>
      <c r="D142" s="620">
        <v>39104</v>
      </c>
      <c r="E142" s="620" t="s">
        <v>651</v>
      </c>
      <c r="F142" s="621" t="s">
        <v>2755</v>
      </c>
      <c r="G142" s="621" t="s">
        <v>2756</v>
      </c>
      <c r="H142" s="621" t="s">
        <v>2757</v>
      </c>
      <c r="I142" s="621" t="s">
        <v>2758</v>
      </c>
      <c r="J142" s="621" t="s">
        <v>1967</v>
      </c>
      <c r="K142" s="621">
        <v>1</v>
      </c>
      <c r="L142" s="619" t="s">
        <v>2754</v>
      </c>
      <c r="M142" s="619" t="s">
        <v>2759</v>
      </c>
      <c r="N142" s="619" t="s">
        <v>1919</v>
      </c>
      <c r="O142" s="622">
        <v>220.77</v>
      </c>
      <c r="P142" s="619" t="s">
        <v>2114</v>
      </c>
      <c r="Q142" s="619" t="s">
        <v>2227</v>
      </c>
      <c r="R142" s="619" t="s">
        <v>1949</v>
      </c>
      <c r="S142" s="78" t="s">
        <v>1960</v>
      </c>
      <c r="T142" s="78"/>
      <c r="U142" s="78"/>
      <c r="V142" s="78"/>
      <c r="W142" s="78"/>
      <c r="X142" s="78"/>
      <c r="Y142" s="623"/>
      <c r="Z142" s="623"/>
    </row>
    <row r="143" spans="1:26" s="79" customFormat="1" ht="62.5">
      <c r="A143" s="648" t="s">
        <v>2351</v>
      </c>
      <c r="B143" s="655" t="s">
        <v>2760</v>
      </c>
      <c r="C143" s="655" t="s">
        <v>2761</v>
      </c>
      <c r="D143" s="656">
        <v>39148</v>
      </c>
      <c r="E143" s="656" t="s">
        <v>651</v>
      </c>
      <c r="F143" s="657" t="s">
        <v>2363</v>
      </c>
      <c r="G143" s="657" t="s">
        <v>2364</v>
      </c>
      <c r="H143" s="657" t="s">
        <v>2365</v>
      </c>
      <c r="I143" s="657" t="s">
        <v>2366</v>
      </c>
      <c r="J143" s="657" t="s">
        <v>1967</v>
      </c>
      <c r="K143" s="621">
        <v>1</v>
      </c>
      <c r="L143" s="655" t="s">
        <v>2761</v>
      </c>
      <c r="M143" s="655" t="s">
        <v>2762</v>
      </c>
      <c r="N143" s="655" t="s">
        <v>1919</v>
      </c>
      <c r="O143" s="662">
        <v>769.9</v>
      </c>
      <c r="P143" s="619" t="s">
        <v>2055</v>
      </c>
      <c r="Q143" s="655" t="s">
        <v>2227</v>
      </c>
      <c r="R143" s="655" t="s">
        <v>1949</v>
      </c>
      <c r="S143" s="78" t="s">
        <v>1960</v>
      </c>
      <c r="T143" s="654" t="s">
        <v>1995</v>
      </c>
      <c r="U143" s="654"/>
      <c r="V143" s="654"/>
      <c r="W143" s="654"/>
      <c r="X143" s="654"/>
      <c r="Y143" s="623"/>
      <c r="Z143" s="623"/>
    </row>
    <row r="144" spans="1:26" s="79" customFormat="1" ht="37.5">
      <c r="A144" s="648" t="s">
        <v>2351</v>
      </c>
      <c r="B144" s="626" t="s">
        <v>2763</v>
      </c>
      <c r="C144" s="626" t="s">
        <v>2764</v>
      </c>
      <c r="D144" s="627">
        <v>39147</v>
      </c>
      <c r="E144" s="627" t="s">
        <v>651</v>
      </c>
      <c r="F144" s="628" t="s">
        <v>2765</v>
      </c>
      <c r="G144" s="628" t="s">
        <v>2766</v>
      </c>
      <c r="H144" s="628" t="s">
        <v>2767</v>
      </c>
      <c r="I144" s="628" t="s">
        <v>2768</v>
      </c>
      <c r="J144" s="628" t="s">
        <v>1957</v>
      </c>
      <c r="K144" s="628">
        <v>1</v>
      </c>
      <c r="L144" s="626" t="s">
        <v>2764</v>
      </c>
      <c r="M144" s="626" t="s">
        <v>2769</v>
      </c>
      <c r="N144" s="619" t="s">
        <v>1919</v>
      </c>
      <c r="O144" s="663">
        <v>562.71</v>
      </c>
      <c r="P144" s="619" t="s">
        <v>2055</v>
      </c>
      <c r="Q144" s="619" t="s">
        <v>2378</v>
      </c>
      <c r="R144" s="619" t="s">
        <v>1949</v>
      </c>
      <c r="S144" s="78" t="s">
        <v>1960</v>
      </c>
      <c r="T144" s="78"/>
      <c r="U144" s="78"/>
      <c r="V144" s="78"/>
      <c r="W144" s="78"/>
      <c r="X144" s="78"/>
      <c r="Y144" s="623"/>
      <c r="Z144" s="623"/>
    </row>
    <row r="145" spans="1:31" s="79" customFormat="1" ht="37.5">
      <c r="A145" s="648" t="s">
        <v>2351</v>
      </c>
      <c r="B145" s="619" t="s">
        <v>2770</v>
      </c>
      <c r="C145" s="619" t="s">
        <v>2771</v>
      </c>
      <c r="D145" s="620">
        <v>39156</v>
      </c>
      <c r="E145" s="620" t="s">
        <v>651</v>
      </c>
      <c r="F145" s="621" t="s">
        <v>2772</v>
      </c>
      <c r="G145" s="621" t="s">
        <v>2773</v>
      </c>
      <c r="H145" s="621" t="s">
        <v>2774</v>
      </c>
      <c r="I145" s="621" t="s">
        <v>2775</v>
      </c>
      <c r="J145" s="621" t="s">
        <v>1967</v>
      </c>
      <c r="K145" s="621">
        <v>1</v>
      </c>
      <c r="L145" s="619" t="s">
        <v>2771</v>
      </c>
      <c r="M145" s="619" t="s">
        <v>2776</v>
      </c>
      <c r="N145" s="619" t="s">
        <v>1919</v>
      </c>
      <c r="O145" s="622">
        <v>1122.33</v>
      </c>
      <c r="P145" s="619" t="s">
        <v>1922</v>
      </c>
      <c r="Q145" s="619" t="s">
        <v>2777</v>
      </c>
      <c r="R145" s="619" t="s">
        <v>1949</v>
      </c>
      <c r="S145" s="78" t="s">
        <v>1960</v>
      </c>
      <c r="T145" s="78" t="s">
        <v>2577</v>
      </c>
      <c r="U145" s="78"/>
      <c r="V145" s="78"/>
      <c r="W145" s="78"/>
      <c r="X145" s="78"/>
      <c r="Y145" s="623"/>
      <c r="Z145" s="623"/>
    </row>
    <row r="146" spans="1:31" s="79" customFormat="1" ht="62.5">
      <c r="A146" s="648" t="s">
        <v>2351</v>
      </c>
      <c r="B146" s="619" t="s">
        <v>2778</v>
      </c>
      <c r="C146" s="619" t="s">
        <v>2779</v>
      </c>
      <c r="D146" s="620">
        <v>39169</v>
      </c>
      <c r="E146" s="620" t="s">
        <v>651</v>
      </c>
      <c r="F146" s="621" t="s">
        <v>2363</v>
      </c>
      <c r="G146" s="621" t="s">
        <v>2364</v>
      </c>
      <c r="H146" s="621" t="s">
        <v>2365</v>
      </c>
      <c r="I146" s="621" t="s">
        <v>2366</v>
      </c>
      <c r="J146" s="621" t="s">
        <v>1967</v>
      </c>
      <c r="K146" s="621">
        <v>1</v>
      </c>
      <c r="L146" s="619" t="s">
        <v>2779</v>
      </c>
      <c r="M146" s="619" t="s">
        <v>2780</v>
      </c>
      <c r="N146" s="619" t="s">
        <v>1919</v>
      </c>
      <c r="O146" s="622">
        <v>454.67</v>
      </c>
      <c r="P146" s="619" t="s">
        <v>2114</v>
      </c>
      <c r="Q146" s="619" t="s">
        <v>2501</v>
      </c>
      <c r="R146" s="619" t="s">
        <v>1949</v>
      </c>
      <c r="S146" s="78" t="s">
        <v>1960</v>
      </c>
      <c r="T146" s="78"/>
      <c r="U146" s="78"/>
      <c r="V146" s="78"/>
      <c r="W146" s="78"/>
      <c r="X146" s="78"/>
      <c r="Y146" s="623"/>
      <c r="Z146" s="623"/>
    </row>
    <row r="147" spans="1:31" s="79" customFormat="1" ht="37.5">
      <c r="A147" s="648" t="s">
        <v>2351</v>
      </c>
      <c r="B147" s="619" t="s">
        <v>2781</v>
      </c>
      <c r="C147" s="619" t="s">
        <v>2782</v>
      </c>
      <c r="D147" s="620">
        <v>39191</v>
      </c>
      <c r="E147" s="620" t="s">
        <v>651</v>
      </c>
      <c r="F147" s="621" t="s">
        <v>2783</v>
      </c>
      <c r="G147" s="621" t="s">
        <v>2784</v>
      </c>
      <c r="H147" s="621" t="s">
        <v>2785</v>
      </c>
      <c r="I147" s="621" t="s">
        <v>2786</v>
      </c>
      <c r="J147" s="621" t="s">
        <v>1957</v>
      </c>
      <c r="K147" s="621">
        <v>1</v>
      </c>
      <c r="L147" s="619" t="s">
        <v>2782</v>
      </c>
      <c r="M147" s="619" t="s">
        <v>2787</v>
      </c>
      <c r="N147" s="619" t="s">
        <v>1919</v>
      </c>
      <c r="O147" s="622">
        <v>258</v>
      </c>
      <c r="P147" s="619" t="s">
        <v>2114</v>
      </c>
      <c r="Q147" s="619" t="s">
        <v>2663</v>
      </c>
      <c r="R147" s="619" t="s">
        <v>1949</v>
      </c>
      <c r="S147" s="78" t="s">
        <v>1960</v>
      </c>
      <c r="T147" s="78"/>
      <c r="U147" s="78"/>
      <c r="V147" s="78"/>
      <c r="W147" s="78"/>
      <c r="X147" s="78"/>
      <c r="Y147" s="623"/>
      <c r="Z147" s="623"/>
    </row>
    <row r="148" spans="1:31" s="79" customFormat="1" ht="25">
      <c r="A148" s="648" t="s">
        <v>2351</v>
      </c>
      <c r="B148" s="619" t="s">
        <v>2788</v>
      </c>
      <c r="C148" s="619" t="s">
        <v>2789</v>
      </c>
      <c r="D148" s="620">
        <v>39191</v>
      </c>
      <c r="E148" s="620" t="s">
        <v>651</v>
      </c>
      <c r="F148" s="621" t="s">
        <v>2790</v>
      </c>
      <c r="G148" s="621" t="s">
        <v>2791</v>
      </c>
      <c r="H148" s="621" t="s">
        <v>2792</v>
      </c>
      <c r="I148" s="621" t="s">
        <v>2793</v>
      </c>
      <c r="J148" s="621" t="s">
        <v>1957</v>
      </c>
      <c r="K148" s="621">
        <v>1</v>
      </c>
      <c r="L148" s="619" t="s">
        <v>2789</v>
      </c>
      <c r="M148" s="619" t="s">
        <v>2794</v>
      </c>
      <c r="N148" s="619" t="s">
        <v>1919</v>
      </c>
      <c r="O148" s="651">
        <v>346.48</v>
      </c>
      <c r="P148" s="619" t="s">
        <v>2114</v>
      </c>
      <c r="Q148" s="619" t="s">
        <v>2540</v>
      </c>
      <c r="R148" s="619" t="s">
        <v>1949</v>
      </c>
      <c r="S148" s="78" t="s">
        <v>1960</v>
      </c>
      <c r="T148" s="78"/>
      <c r="U148" s="78"/>
      <c r="V148" s="78"/>
      <c r="W148" s="78"/>
      <c r="X148" s="78"/>
      <c r="Y148" s="623"/>
      <c r="Z148" s="623"/>
    </row>
    <row r="149" spans="1:31" s="79" customFormat="1" ht="62.5">
      <c r="A149" s="648" t="s">
        <v>2351</v>
      </c>
      <c r="B149" s="619" t="s">
        <v>2795</v>
      </c>
      <c r="C149" s="619" t="s">
        <v>2796</v>
      </c>
      <c r="D149" s="620">
        <v>39203</v>
      </c>
      <c r="E149" s="620" t="s">
        <v>651</v>
      </c>
      <c r="F149" s="621" t="s">
        <v>2363</v>
      </c>
      <c r="G149" s="621" t="s">
        <v>2364</v>
      </c>
      <c r="H149" s="621" t="s">
        <v>2365</v>
      </c>
      <c r="I149" s="621" t="s">
        <v>2366</v>
      </c>
      <c r="J149" s="621" t="s">
        <v>1967</v>
      </c>
      <c r="K149" s="621">
        <v>1</v>
      </c>
      <c r="L149" s="619" t="s">
        <v>2796</v>
      </c>
      <c r="M149" s="619" t="s">
        <v>2797</v>
      </c>
      <c r="N149" s="619" t="s">
        <v>1919</v>
      </c>
      <c r="O149" s="622">
        <v>237.05</v>
      </c>
      <c r="P149" s="619" t="s">
        <v>2114</v>
      </c>
      <c r="Q149" s="619" t="s">
        <v>2540</v>
      </c>
      <c r="R149" s="619" t="s">
        <v>1949</v>
      </c>
      <c r="S149" s="78" t="s">
        <v>1960</v>
      </c>
      <c r="T149" s="78"/>
      <c r="U149" s="78"/>
      <c r="V149" s="78"/>
      <c r="W149" s="78"/>
      <c r="X149" s="78"/>
      <c r="Y149" s="619"/>
      <c r="Z149" s="619"/>
    </row>
    <row r="150" spans="1:31" s="79" customFormat="1" ht="62.5">
      <c r="A150" s="648" t="s">
        <v>2351</v>
      </c>
      <c r="B150" s="619" t="s">
        <v>2798</v>
      </c>
      <c r="C150" s="619" t="s">
        <v>2799</v>
      </c>
      <c r="D150" s="620">
        <v>39203</v>
      </c>
      <c r="E150" s="620" t="s">
        <v>651</v>
      </c>
      <c r="F150" s="621" t="s">
        <v>2363</v>
      </c>
      <c r="G150" s="621" t="s">
        <v>2364</v>
      </c>
      <c r="H150" s="621" t="s">
        <v>2365</v>
      </c>
      <c r="I150" s="621" t="s">
        <v>2366</v>
      </c>
      <c r="J150" s="621" t="s">
        <v>1967</v>
      </c>
      <c r="K150" s="621">
        <v>1</v>
      </c>
      <c r="L150" s="619" t="s">
        <v>2799</v>
      </c>
      <c r="M150" s="619" t="s">
        <v>2800</v>
      </c>
      <c r="N150" s="619" t="s">
        <v>1919</v>
      </c>
      <c r="O150" s="622">
        <v>178.49</v>
      </c>
      <c r="P150" s="619" t="s">
        <v>2114</v>
      </c>
      <c r="Q150" s="619" t="s">
        <v>2492</v>
      </c>
      <c r="R150" s="619" t="s">
        <v>1949</v>
      </c>
      <c r="S150" s="78" t="s">
        <v>1960</v>
      </c>
      <c r="T150" s="78"/>
      <c r="U150" s="78"/>
      <c r="V150" s="78"/>
      <c r="W150" s="78"/>
      <c r="X150" s="78"/>
      <c r="Y150" s="623"/>
      <c r="Z150" s="623"/>
    </row>
    <row r="151" spans="1:31" s="79" customFormat="1" ht="62.5">
      <c r="A151" s="648" t="s">
        <v>2351</v>
      </c>
      <c r="B151" s="630" t="s">
        <v>2801</v>
      </c>
      <c r="C151" s="619" t="s">
        <v>2802</v>
      </c>
      <c r="D151" s="620">
        <v>39315</v>
      </c>
      <c r="E151" s="620" t="s">
        <v>651</v>
      </c>
      <c r="F151" s="621" t="s">
        <v>2363</v>
      </c>
      <c r="G151" s="621" t="s">
        <v>2364</v>
      </c>
      <c r="H151" s="621" t="s">
        <v>2365</v>
      </c>
      <c r="I151" s="621" t="s">
        <v>2366</v>
      </c>
      <c r="J151" s="621" t="s">
        <v>1967</v>
      </c>
      <c r="K151" s="621">
        <v>1</v>
      </c>
      <c r="L151" s="619" t="s">
        <v>2802</v>
      </c>
      <c r="M151" s="619" t="s">
        <v>2803</v>
      </c>
      <c r="N151" s="619" t="s">
        <v>1919</v>
      </c>
      <c r="O151" s="651">
        <v>116.67</v>
      </c>
      <c r="P151" s="619" t="s">
        <v>2114</v>
      </c>
      <c r="Q151" s="619" t="s">
        <v>2804</v>
      </c>
      <c r="R151" s="631" t="s">
        <v>1949</v>
      </c>
      <c r="S151" s="78" t="s">
        <v>1960</v>
      </c>
      <c r="T151" s="632"/>
      <c r="U151" s="78"/>
      <c r="V151" s="233"/>
      <c r="W151" s="233"/>
      <c r="X151" s="632"/>
      <c r="Y151" s="623"/>
      <c r="Z151" s="623"/>
      <c r="AA151" s="226"/>
      <c r="AB151" s="226"/>
      <c r="AC151" s="226"/>
      <c r="AD151" s="226"/>
      <c r="AE151" s="226"/>
    </row>
    <row r="152" spans="1:31" s="79" customFormat="1" ht="25">
      <c r="A152" s="648" t="s">
        <v>2351</v>
      </c>
      <c r="B152" s="630" t="s">
        <v>2805</v>
      </c>
      <c r="C152" s="619" t="s">
        <v>2806</v>
      </c>
      <c r="D152" s="620">
        <v>39350</v>
      </c>
      <c r="E152" s="620" t="s">
        <v>651</v>
      </c>
      <c r="F152" s="621" t="s">
        <v>2807</v>
      </c>
      <c r="G152" s="621" t="s">
        <v>2808</v>
      </c>
      <c r="H152" s="621"/>
      <c r="I152" s="621" t="s">
        <v>2809</v>
      </c>
      <c r="J152" s="621" t="s">
        <v>1957</v>
      </c>
      <c r="K152" s="621">
        <v>1</v>
      </c>
      <c r="L152" s="619" t="s">
        <v>2806</v>
      </c>
      <c r="M152" s="619" t="s">
        <v>2810</v>
      </c>
      <c r="N152" s="619" t="s">
        <v>1919</v>
      </c>
      <c r="O152" s="622">
        <v>45.5</v>
      </c>
      <c r="P152" s="619" t="s">
        <v>2114</v>
      </c>
      <c r="Q152" s="619" t="s">
        <v>2596</v>
      </c>
      <c r="R152" s="631" t="s">
        <v>1949</v>
      </c>
      <c r="S152" s="78" t="s">
        <v>1960</v>
      </c>
      <c r="T152" s="632"/>
      <c r="U152" s="78"/>
      <c r="V152" s="233"/>
      <c r="W152" s="233"/>
      <c r="X152" s="632"/>
      <c r="Y152" s="623"/>
      <c r="Z152" s="623"/>
    </row>
    <row r="153" spans="1:31" s="79" customFormat="1" ht="62.5">
      <c r="A153" s="648" t="s">
        <v>2351</v>
      </c>
      <c r="B153" s="630" t="s">
        <v>2811</v>
      </c>
      <c r="C153" s="619" t="s">
        <v>2812</v>
      </c>
      <c r="D153" s="620">
        <v>39360</v>
      </c>
      <c r="E153" s="620" t="s">
        <v>651</v>
      </c>
      <c r="F153" s="621" t="s">
        <v>2363</v>
      </c>
      <c r="G153" s="621" t="s">
        <v>2364</v>
      </c>
      <c r="H153" s="621" t="s">
        <v>2365</v>
      </c>
      <c r="I153" s="621" t="s">
        <v>2366</v>
      </c>
      <c r="J153" s="621" t="s">
        <v>1967</v>
      </c>
      <c r="K153" s="621">
        <v>1</v>
      </c>
      <c r="L153" s="619" t="s">
        <v>2812</v>
      </c>
      <c r="M153" s="619" t="s">
        <v>2813</v>
      </c>
      <c r="N153" s="619" t="s">
        <v>1919</v>
      </c>
      <c r="O153" s="622">
        <v>83.53</v>
      </c>
      <c r="P153" s="619" t="s">
        <v>2114</v>
      </c>
      <c r="Q153" s="619" t="s">
        <v>2411</v>
      </c>
      <c r="R153" s="631" t="s">
        <v>1949</v>
      </c>
      <c r="S153" s="78" t="s">
        <v>1960</v>
      </c>
      <c r="T153" s="632"/>
      <c r="U153" s="78"/>
      <c r="V153" s="233"/>
      <c r="W153" s="233"/>
      <c r="X153" s="632"/>
      <c r="Y153" s="623"/>
      <c r="Z153" s="623"/>
    </row>
    <row r="154" spans="1:31" s="79" customFormat="1" ht="50">
      <c r="A154" s="648" t="s">
        <v>2351</v>
      </c>
      <c r="B154" s="619" t="s">
        <v>2814</v>
      </c>
      <c r="C154" s="619" t="s">
        <v>2815</v>
      </c>
      <c r="D154" s="620">
        <v>39427</v>
      </c>
      <c r="E154" s="620" t="s">
        <v>651</v>
      </c>
      <c r="F154" s="621" t="s">
        <v>2816</v>
      </c>
      <c r="G154" s="621" t="s">
        <v>2817</v>
      </c>
      <c r="H154" s="621" t="s">
        <v>2653</v>
      </c>
      <c r="I154" s="621" t="s">
        <v>2818</v>
      </c>
      <c r="J154" s="621" t="s">
        <v>1967</v>
      </c>
      <c r="K154" s="621">
        <v>1</v>
      </c>
      <c r="L154" s="619" t="s">
        <v>2815</v>
      </c>
      <c r="M154" s="619" t="s">
        <v>2819</v>
      </c>
      <c r="N154" s="619" t="s">
        <v>1919</v>
      </c>
      <c r="O154" s="622">
        <v>126.8</v>
      </c>
      <c r="P154" s="619" t="s">
        <v>2114</v>
      </c>
      <c r="Q154" s="619" t="s">
        <v>2393</v>
      </c>
      <c r="R154" s="619" t="s">
        <v>1949</v>
      </c>
      <c r="S154" s="78" t="s">
        <v>1960</v>
      </c>
      <c r="T154" s="78" t="s">
        <v>2607</v>
      </c>
      <c r="U154" s="78"/>
      <c r="V154" s="78"/>
      <c r="W154" s="78"/>
      <c r="X154" s="78"/>
      <c r="Y154" s="623"/>
      <c r="Z154" s="623"/>
    </row>
    <row r="155" spans="1:31" s="79" customFormat="1" ht="25">
      <c r="A155" s="648" t="s">
        <v>2351</v>
      </c>
      <c r="B155" s="619" t="s">
        <v>2820</v>
      </c>
      <c r="C155" s="619" t="s">
        <v>2821</v>
      </c>
      <c r="D155" s="620">
        <v>39616</v>
      </c>
      <c r="E155" s="620" t="s">
        <v>651</v>
      </c>
      <c r="F155" s="621" t="s">
        <v>2822</v>
      </c>
      <c r="G155" s="621" t="s">
        <v>2823</v>
      </c>
      <c r="H155" s="621" t="s">
        <v>2824</v>
      </c>
      <c r="I155" s="621" t="s">
        <v>2825</v>
      </c>
      <c r="J155" s="621" t="s">
        <v>1967</v>
      </c>
      <c r="K155" s="621">
        <v>1</v>
      </c>
      <c r="L155" s="619" t="s">
        <v>2821</v>
      </c>
      <c r="M155" s="619" t="s">
        <v>2826</v>
      </c>
      <c r="N155" s="619" t="s">
        <v>1919</v>
      </c>
      <c r="O155" s="622">
        <v>145.5</v>
      </c>
      <c r="P155" s="619" t="s">
        <v>2114</v>
      </c>
      <c r="Q155" s="619" t="s">
        <v>2152</v>
      </c>
      <c r="R155" s="619" t="s">
        <v>1949</v>
      </c>
      <c r="S155" s="78" t="s">
        <v>1960</v>
      </c>
      <c r="T155" s="78"/>
      <c r="U155" s="78"/>
      <c r="V155" s="78"/>
      <c r="W155" s="78"/>
      <c r="X155" s="78"/>
      <c r="Y155" s="623"/>
      <c r="Z155" s="623"/>
    </row>
    <row r="156" spans="1:31" s="79" customFormat="1" ht="37.5">
      <c r="A156" s="648" t="s">
        <v>2351</v>
      </c>
      <c r="B156" s="619" t="s">
        <v>2827</v>
      </c>
      <c r="C156" s="619" t="s">
        <v>2828</v>
      </c>
      <c r="D156" s="620">
        <v>39630</v>
      </c>
      <c r="E156" s="620" t="s">
        <v>651</v>
      </c>
      <c r="F156" s="621" t="s">
        <v>2829</v>
      </c>
      <c r="G156" s="621" t="s">
        <v>2830</v>
      </c>
      <c r="H156" s="621" t="s">
        <v>2831</v>
      </c>
      <c r="I156" s="621" t="s">
        <v>2832</v>
      </c>
      <c r="J156" s="621" t="s">
        <v>1967</v>
      </c>
      <c r="K156" s="621">
        <v>1</v>
      </c>
      <c r="L156" s="619" t="s">
        <v>2828</v>
      </c>
      <c r="M156" s="619" t="s">
        <v>2833</v>
      </c>
      <c r="N156" s="619" t="s">
        <v>1919</v>
      </c>
      <c r="O156" s="622">
        <v>107</v>
      </c>
      <c r="P156" s="619" t="s">
        <v>2114</v>
      </c>
      <c r="Q156" s="619" t="s">
        <v>2152</v>
      </c>
      <c r="R156" s="619" t="s">
        <v>1949</v>
      </c>
      <c r="S156" s="78" t="s">
        <v>1960</v>
      </c>
      <c r="T156" s="78"/>
      <c r="U156" s="78"/>
      <c r="V156" s="78"/>
      <c r="W156" s="78"/>
      <c r="X156" s="78"/>
      <c r="Y156" s="623"/>
      <c r="Z156" s="623"/>
    </row>
    <row r="157" spans="1:31" s="79" customFormat="1" ht="37.5">
      <c r="A157" s="648" t="s">
        <v>2351</v>
      </c>
      <c r="B157" s="619" t="s">
        <v>2834</v>
      </c>
      <c r="C157" s="619" t="s">
        <v>2835</v>
      </c>
      <c r="D157" s="620">
        <v>39658</v>
      </c>
      <c r="E157" s="620" t="s">
        <v>651</v>
      </c>
      <c r="F157" s="621" t="s">
        <v>2836</v>
      </c>
      <c r="G157" s="621"/>
      <c r="H157" s="621"/>
      <c r="I157" s="621">
        <v>118030</v>
      </c>
      <c r="J157" s="621" t="s">
        <v>2837</v>
      </c>
      <c r="K157" s="621">
        <v>1</v>
      </c>
      <c r="L157" s="619" t="s">
        <v>2835</v>
      </c>
      <c r="M157" s="619" t="s">
        <v>2838</v>
      </c>
      <c r="N157" s="619" t="s">
        <v>1919</v>
      </c>
      <c r="O157" s="622">
        <v>69.87</v>
      </c>
      <c r="P157" s="619" t="s">
        <v>2114</v>
      </c>
      <c r="Q157" s="619" t="s">
        <v>2205</v>
      </c>
      <c r="R157" s="619" t="s">
        <v>1949</v>
      </c>
      <c r="S157" s="78" t="s">
        <v>1960</v>
      </c>
      <c r="T157" s="78" t="s">
        <v>2607</v>
      </c>
      <c r="U157" s="78"/>
      <c r="V157" s="78"/>
      <c r="W157" s="78"/>
      <c r="X157" s="78"/>
      <c r="Y157" s="623"/>
      <c r="Z157" s="623"/>
    </row>
    <row r="158" spans="1:31" s="79" customFormat="1" ht="25">
      <c r="A158" s="648" t="s">
        <v>2351</v>
      </c>
      <c r="B158" s="626" t="s">
        <v>2839</v>
      </c>
      <c r="C158" s="626" t="s">
        <v>2840</v>
      </c>
      <c r="D158" s="627">
        <v>39717</v>
      </c>
      <c r="E158" s="627" t="s">
        <v>651</v>
      </c>
      <c r="F158" s="628" t="s">
        <v>2841</v>
      </c>
      <c r="G158" s="628"/>
      <c r="H158" s="628" t="s">
        <v>2469</v>
      </c>
      <c r="I158" s="628" t="s">
        <v>2842</v>
      </c>
      <c r="J158" s="628" t="s">
        <v>1957</v>
      </c>
      <c r="K158" s="628">
        <v>1</v>
      </c>
      <c r="L158" s="626" t="s">
        <v>2840</v>
      </c>
      <c r="M158" s="626" t="s">
        <v>2843</v>
      </c>
      <c r="N158" s="626" t="s">
        <v>1919</v>
      </c>
      <c r="O158" s="629">
        <v>191.9</v>
      </c>
      <c r="P158" s="626" t="s">
        <v>2114</v>
      </c>
      <c r="Q158" s="619" t="s">
        <v>2844</v>
      </c>
      <c r="R158" s="619" t="s">
        <v>1949</v>
      </c>
      <c r="S158" s="78" t="s">
        <v>1960</v>
      </c>
      <c r="T158" s="78"/>
      <c r="U158" s="78"/>
      <c r="V158" s="78"/>
      <c r="W158" s="78"/>
      <c r="X158" s="78"/>
      <c r="Y158" s="623"/>
      <c r="Z158" s="623"/>
    </row>
    <row r="159" spans="1:31" s="79" customFormat="1" ht="25">
      <c r="A159" s="648" t="s">
        <v>2351</v>
      </c>
      <c r="B159" s="619" t="s">
        <v>2845</v>
      </c>
      <c r="C159" s="619" t="s">
        <v>2846</v>
      </c>
      <c r="D159" s="620">
        <v>39772</v>
      </c>
      <c r="E159" s="620" t="s">
        <v>651</v>
      </c>
      <c r="F159" s="621" t="s">
        <v>2847</v>
      </c>
      <c r="G159" s="621" t="s">
        <v>2848</v>
      </c>
      <c r="H159" s="621" t="s">
        <v>2849</v>
      </c>
      <c r="I159" s="621" t="s">
        <v>2850</v>
      </c>
      <c r="J159" s="621" t="s">
        <v>1967</v>
      </c>
      <c r="K159" s="621">
        <v>1</v>
      </c>
      <c r="L159" s="619" t="s">
        <v>2846</v>
      </c>
      <c r="M159" s="619" t="s">
        <v>2851</v>
      </c>
      <c r="N159" s="619" t="s">
        <v>1919</v>
      </c>
      <c r="O159" s="622">
        <v>114.73</v>
      </c>
      <c r="P159" s="619" t="s">
        <v>2114</v>
      </c>
      <c r="Q159" s="619" t="s">
        <v>2852</v>
      </c>
      <c r="R159" s="619" t="s">
        <v>1949</v>
      </c>
      <c r="S159" s="78" t="s">
        <v>1960</v>
      </c>
      <c r="T159" s="78"/>
      <c r="U159" s="78"/>
      <c r="V159" s="78"/>
      <c r="W159" s="78"/>
      <c r="X159" s="78"/>
      <c r="Y159" s="623"/>
      <c r="Z159" s="623"/>
    </row>
    <row r="160" spans="1:31" s="79" customFormat="1" ht="50">
      <c r="A160" s="648" t="s">
        <v>2351</v>
      </c>
      <c r="B160" s="619" t="s">
        <v>2853</v>
      </c>
      <c r="C160" s="619" t="s">
        <v>2854</v>
      </c>
      <c r="D160" s="620">
        <v>40025</v>
      </c>
      <c r="E160" s="620" t="s">
        <v>651</v>
      </c>
      <c r="F160" s="621" t="s">
        <v>2855</v>
      </c>
      <c r="G160" s="621" t="s">
        <v>2856</v>
      </c>
      <c r="H160" s="621" t="s">
        <v>2857</v>
      </c>
      <c r="I160" s="621"/>
      <c r="J160" s="621" t="s">
        <v>2858</v>
      </c>
      <c r="K160" s="621">
        <v>1</v>
      </c>
      <c r="L160" s="619" t="s">
        <v>2854</v>
      </c>
      <c r="M160" s="619" t="s">
        <v>2859</v>
      </c>
      <c r="N160" s="619" t="s">
        <v>1919</v>
      </c>
      <c r="O160" s="622">
        <v>944.6</v>
      </c>
      <c r="P160" s="619" t="s">
        <v>2055</v>
      </c>
      <c r="Q160" s="619" t="s">
        <v>2860</v>
      </c>
      <c r="R160" s="619" t="s">
        <v>1949</v>
      </c>
      <c r="S160" s="78" t="s">
        <v>1960</v>
      </c>
      <c r="T160" s="78" t="s">
        <v>1970</v>
      </c>
      <c r="U160" s="78"/>
      <c r="V160" s="78"/>
      <c r="W160" s="78"/>
      <c r="X160" s="78"/>
      <c r="Y160" s="623"/>
      <c r="Z160" s="623"/>
    </row>
    <row r="161" spans="1:31" s="79" customFormat="1" ht="25">
      <c r="A161" s="648" t="s">
        <v>2351</v>
      </c>
      <c r="B161" s="619" t="s">
        <v>2861</v>
      </c>
      <c r="C161" s="619" t="s">
        <v>2862</v>
      </c>
      <c r="D161" s="620">
        <v>40039</v>
      </c>
      <c r="E161" s="620" t="s">
        <v>651</v>
      </c>
      <c r="F161" s="621" t="s">
        <v>2863</v>
      </c>
      <c r="G161" s="621" t="s">
        <v>2864</v>
      </c>
      <c r="H161" s="621" t="s">
        <v>2865</v>
      </c>
      <c r="I161" s="621"/>
      <c r="J161" s="621" t="s">
        <v>2866</v>
      </c>
      <c r="K161" s="621">
        <v>1</v>
      </c>
      <c r="L161" s="619" t="s">
        <v>2862</v>
      </c>
      <c r="M161" s="619" t="s">
        <v>2867</v>
      </c>
      <c r="N161" s="619" t="s">
        <v>1919</v>
      </c>
      <c r="O161" s="622">
        <v>140.66</v>
      </c>
      <c r="P161" s="619" t="s">
        <v>2114</v>
      </c>
      <c r="Q161" s="619" t="s">
        <v>2540</v>
      </c>
      <c r="R161" s="619" t="s">
        <v>1949</v>
      </c>
      <c r="S161" s="78" t="s">
        <v>1960</v>
      </c>
      <c r="T161" s="78" t="s">
        <v>2607</v>
      </c>
      <c r="U161" s="78"/>
      <c r="V161" s="78"/>
      <c r="W161" s="78"/>
      <c r="X161" s="78"/>
      <c r="Y161" s="623"/>
      <c r="Z161" s="623"/>
      <c r="AA161" s="226"/>
      <c r="AB161" s="226"/>
      <c r="AC161" s="226"/>
      <c r="AD161" s="226"/>
      <c r="AE161" s="226"/>
    </row>
    <row r="162" spans="1:31" s="79" customFormat="1" ht="25">
      <c r="A162" s="648" t="s">
        <v>2351</v>
      </c>
      <c r="B162" s="619" t="s">
        <v>2868</v>
      </c>
      <c r="C162" s="619" t="s">
        <v>2869</v>
      </c>
      <c r="D162" s="620">
        <v>40039</v>
      </c>
      <c r="E162" s="620" t="s">
        <v>651</v>
      </c>
      <c r="F162" s="621" t="s">
        <v>2870</v>
      </c>
      <c r="G162" s="621" t="s">
        <v>2871</v>
      </c>
      <c r="H162" s="621" t="s">
        <v>2872</v>
      </c>
      <c r="I162" s="621" t="s">
        <v>2873</v>
      </c>
      <c r="J162" s="621" t="s">
        <v>1967</v>
      </c>
      <c r="K162" s="621">
        <v>1</v>
      </c>
      <c r="L162" s="619" t="s">
        <v>2869</v>
      </c>
      <c r="M162" s="619" t="s">
        <v>2874</v>
      </c>
      <c r="N162" s="619" t="s">
        <v>1919</v>
      </c>
      <c r="O162" s="622">
        <v>198</v>
      </c>
      <c r="P162" s="619" t="s">
        <v>2114</v>
      </c>
      <c r="Q162" s="619" t="s">
        <v>2219</v>
      </c>
      <c r="R162" s="619" t="s">
        <v>1949</v>
      </c>
      <c r="S162" s="78" t="s">
        <v>1960</v>
      </c>
      <c r="T162" s="78" t="s">
        <v>2648</v>
      </c>
      <c r="U162" s="78"/>
      <c r="V162" s="78"/>
      <c r="W162" s="78"/>
      <c r="X162" s="78"/>
      <c r="Y162" s="623"/>
      <c r="Z162" s="623"/>
    </row>
    <row r="163" spans="1:31" s="79" customFormat="1" ht="37.5">
      <c r="A163" s="648" t="s">
        <v>2351</v>
      </c>
      <c r="B163" s="619" t="s">
        <v>2875</v>
      </c>
      <c r="C163" s="619" t="s">
        <v>2876</v>
      </c>
      <c r="D163" s="620">
        <v>40130</v>
      </c>
      <c r="E163" s="620" t="s">
        <v>651</v>
      </c>
      <c r="F163" s="621" t="s">
        <v>2877</v>
      </c>
      <c r="G163" s="621" t="s">
        <v>2878</v>
      </c>
      <c r="H163" s="621" t="s">
        <v>2879</v>
      </c>
      <c r="I163" s="621" t="s">
        <v>2880</v>
      </c>
      <c r="J163" s="621" t="s">
        <v>1967</v>
      </c>
      <c r="K163" s="621">
        <v>1</v>
      </c>
      <c r="L163" s="619" t="s">
        <v>2876</v>
      </c>
      <c r="M163" s="619" t="s">
        <v>2881</v>
      </c>
      <c r="N163" s="619" t="s">
        <v>1919</v>
      </c>
      <c r="O163" s="622">
        <v>412.1</v>
      </c>
      <c r="P163" s="619" t="s">
        <v>2114</v>
      </c>
      <c r="Q163" s="619" t="s">
        <v>2882</v>
      </c>
      <c r="R163" s="619" t="s">
        <v>1949</v>
      </c>
      <c r="S163" s="78" t="s">
        <v>1960</v>
      </c>
      <c r="T163" s="78" t="s">
        <v>2047</v>
      </c>
      <c r="U163" s="78"/>
      <c r="V163" s="78"/>
      <c r="W163" s="78"/>
      <c r="X163" s="78"/>
      <c r="Y163" s="623"/>
      <c r="Z163" s="623"/>
    </row>
    <row r="164" spans="1:31" s="79" customFormat="1" ht="62.5">
      <c r="A164" s="648" t="s">
        <v>2351</v>
      </c>
      <c r="B164" s="619" t="s">
        <v>2883</v>
      </c>
      <c r="C164" s="619" t="s">
        <v>2884</v>
      </c>
      <c r="D164" s="620">
        <v>40225</v>
      </c>
      <c r="E164" s="620" t="s">
        <v>651</v>
      </c>
      <c r="F164" s="621" t="s">
        <v>2885</v>
      </c>
      <c r="G164" s="621" t="s">
        <v>2886</v>
      </c>
      <c r="H164" s="621" t="s">
        <v>2887</v>
      </c>
      <c r="I164" s="621" t="s">
        <v>2888</v>
      </c>
      <c r="J164" s="621" t="s">
        <v>1967</v>
      </c>
      <c r="K164" s="621">
        <v>1</v>
      </c>
      <c r="L164" s="619" t="s">
        <v>2884</v>
      </c>
      <c r="M164" s="619" t="s">
        <v>2889</v>
      </c>
      <c r="N164" s="619" t="s">
        <v>1919</v>
      </c>
      <c r="O164" s="622">
        <v>99.82</v>
      </c>
      <c r="P164" s="619" t="s">
        <v>2114</v>
      </c>
      <c r="Q164" s="619" t="s">
        <v>2890</v>
      </c>
      <c r="R164" s="619" t="s">
        <v>1949</v>
      </c>
      <c r="S164" s="78" t="s">
        <v>1960</v>
      </c>
      <c r="T164" s="78"/>
      <c r="U164" s="78"/>
      <c r="V164" s="78"/>
      <c r="W164" s="78"/>
      <c r="X164" s="78"/>
      <c r="Y164" s="623"/>
      <c r="Z164" s="623"/>
    </row>
    <row r="165" spans="1:31" s="79" customFormat="1" ht="25">
      <c r="A165" s="648" t="s">
        <v>2351</v>
      </c>
      <c r="B165" s="619" t="s">
        <v>2891</v>
      </c>
      <c r="C165" s="619" t="s">
        <v>2892</v>
      </c>
      <c r="D165" s="620">
        <v>40253</v>
      </c>
      <c r="E165" s="620" t="s">
        <v>651</v>
      </c>
      <c r="F165" s="621" t="s">
        <v>2893</v>
      </c>
      <c r="G165" s="621" t="s">
        <v>2894</v>
      </c>
      <c r="H165" s="621" t="s">
        <v>2469</v>
      </c>
      <c r="I165" s="621" t="s">
        <v>2895</v>
      </c>
      <c r="J165" s="621" t="s">
        <v>1957</v>
      </c>
      <c r="K165" s="621">
        <v>1</v>
      </c>
      <c r="L165" s="619" t="s">
        <v>2892</v>
      </c>
      <c r="M165" s="619" t="s">
        <v>2896</v>
      </c>
      <c r="N165" s="619" t="s">
        <v>1919</v>
      </c>
      <c r="O165" s="622">
        <v>240.52</v>
      </c>
      <c r="P165" s="619" t="s">
        <v>2114</v>
      </c>
      <c r="Q165" s="619" t="s">
        <v>2082</v>
      </c>
      <c r="R165" s="619" t="s">
        <v>1949</v>
      </c>
      <c r="S165" s="78" t="s">
        <v>1960</v>
      </c>
      <c r="T165" s="78" t="s">
        <v>1995</v>
      </c>
      <c r="U165" s="78"/>
      <c r="V165" s="78"/>
      <c r="W165" s="78"/>
      <c r="X165" s="78"/>
      <c r="Y165" s="623"/>
      <c r="Z165" s="623"/>
    </row>
    <row r="166" spans="1:31" s="79" customFormat="1" ht="75">
      <c r="A166" s="648" t="s">
        <v>2351</v>
      </c>
      <c r="B166" s="619" t="s">
        <v>2897</v>
      </c>
      <c r="C166" s="619" t="s">
        <v>2898</v>
      </c>
      <c r="D166" s="620">
        <v>40256</v>
      </c>
      <c r="E166" s="620" t="s">
        <v>651</v>
      </c>
      <c r="F166" s="621" t="s">
        <v>2899</v>
      </c>
      <c r="G166" s="621" t="s">
        <v>2900</v>
      </c>
      <c r="H166" s="621" t="s">
        <v>2901</v>
      </c>
      <c r="I166" s="621" t="s">
        <v>2902</v>
      </c>
      <c r="J166" s="621" t="s">
        <v>1967</v>
      </c>
      <c r="K166" s="621">
        <v>1</v>
      </c>
      <c r="L166" s="619" t="s">
        <v>2898</v>
      </c>
      <c r="M166" s="619" t="s">
        <v>2903</v>
      </c>
      <c r="N166" s="619" t="s">
        <v>1919</v>
      </c>
      <c r="O166" s="622">
        <v>251</v>
      </c>
      <c r="P166" s="619" t="s">
        <v>2114</v>
      </c>
      <c r="Q166" s="619" t="s">
        <v>2904</v>
      </c>
      <c r="R166" s="619" t="s">
        <v>1949</v>
      </c>
      <c r="S166" s="78" t="s">
        <v>1960</v>
      </c>
      <c r="T166" s="78" t="s">
        <v>2502</v>
      </c>
      <c r="U166" s="78"/>
      <c r="V166" s="78"/>
      <c r="W166" s="78"/>
      <c r="X166" s="78"/>
      <c r="Y166" s="623"/>
      <c r="Z166" s="623"/>
    </row>
    <row r="167" spans="1:31" s="79" customFormat="1" ht="25">
      <c r="A167" s="648" t="s">
        <v>2351</v>
      </c>
      <c r="B167" s="619" t="s">
        <v>2905</v>
      </c>
      <c r="C167" s="619" t="s">
        <v>2906</v>
      </c>
      <c r="D167" s="620">
        <v>40382</v>
      </c>
      <c r="E167" s="620" t="s">
        <v>651</v>
      </c>
      <c r="F167" s="621"/>
      <c r="G167" s="621"/>
      <c r="H167" s="621"/>
      <c r="I167" s="621"/>
      <c r="J167" s="621" t="s">
        <v>1967</v>
      </c>
      <c r="K167" s="621">
        <v>1</v>
      </c>
      <c r="L167" s="619" t="s">
        <v>2906</v>
      </c>
      <c r="M167" s="619" t="s">
        <v>2907</v>
      </c>
      <c r="N167" s="619" t="s">
        <v>1919</v>
      </c>
      <c r="O167" s="622">
        <v>49.8</v>
      </c>
      <c r="P167" s="619" t="s">
        <v>2114</v>
      </c>
      <c r="Q167" s="619" t="s">
        <v>2205</v>
      </c>
      <c r="R167" s="619" t="s">
        <v>1949</v>
      </c>
      <c r="S167" s="78" t="s">
        <v>1960</v>
      </c>
      <c r="T167" s="78"/>
      <c r="U167" s="78"/>
      <c r="V167" s="78"/>
      <c r="W167" s="78"/>
      <c r="X167" s="78"/>
      <c r="Y167" s="625"/>
      <c r="Z167" s="625"/>
      <c r="AA167" s="226"/>
      <c r="AB167" s="226"/>
      <c r="AC167" s="226"/>
      <c r="AD167" s="226"/>
      <c r="AE167" s="226"/>
    </row>
    <row r="168" spans="1:31" s="79" customFormat="1" ht="25">
      <c r="A168" s="648" t="s">
        <v>2351</v>
      </c>
      <c r="B168" s="619" t="s">
        <v>2908</v>
      </c>
      <c r="C168" s="619" t="s">
        <v>2909</v>
      </c>
      <c r="D168" s="620">
        <v>40604</v>
      </c>
      <c r="E168" s="620" t="s">
        <v>651</v>
      </c>
      <c r="F168" s="621" t="s">
        <v>2910</v>
      </c>
      <c r="G168" s="621" t="s">
        <v>2469</v>
      </c>
      <c r="H168" s="621" t="s">
        <v>2470</v>
      </c>
      <c r="I168" s="621" t="s">
        <v>2911</v>
      </c>
      <c r="J168" s="621" t="s">
        <v>1957</v>
      </c>
      <c r="K168" s="621">
        <v>1</v>
      </c>
      <c r="L168" s="619" t="s">
        <v>2909</v>
      </c>
      <c r="M168" s="619" t="s">
        <v>2912</v>
      </c>
      <c r="N168" s="619" t="s">
        <v>1919</v>
      </c>
      <c r="O168" s="622">
        <v>130.72999999999999</v>
      </c>
      <c r="P168" s="619" t="s">
        <v>2114</v>
      </c>
      <c r="Q168" s="619" t="s">
        <v>2393</v>
      </c>
      <c r="R168" s="619" t="s">
        <v>1949</v>
      </c>
      <c r="S168" s="78" t="s">
        <v>1960</v>
      </c>
      <c r="T168" s="78"/>
      <c r="U168" s="78"/>
      <c r="V168" s="78"/>
      <c r="W168" s="78"/>
      <c r="X168" s="78"/>
      <c r="Y168" s="623"/>
      <c r="Z168" s="623"/>
    </row>
    <row r="169" spans="1:31" s="79" customFormat="1" ht="62.5">
      <c r="A169" s="648" t="s">
        <v>2351</v>
      </c>
      <c r="B169" s="619" t="s">
        <v>2913</v>
      </c>
      <c r="C169" s="619" t="s">
        <v>2914</v>
      </c>
      <c r="D169" s="620">
        <v>40641</v>
      </c>
      <c r="E169" s="620" t="s">
        <v>651</v>
      </c>
      <c r="F169" s="621" t="s">
        <v>2363</v>
      </c>
      <c r="G169" s="621" t="s">
        <v>2364</v>
      </c>
      <c r="H169" s="621" t="s">
        <v>2365</v>
      </c>
      <c r="I169" s="621" t="s">
        <v>2366</v>
      </c>
      <c r="J169" s="621" t="s">
        <v>1967</v>
      </c>
      <c r="K169" s="621">
        <v>1</v>
      </c>
      <c r="L169" s="619" t="s">
        <v>2914</v>
      </c>
      <c r="M169" s="619" t="s">
        <v>2915</v>
      </c>
      <c r="N169" s="619" t="s">
        <v>1919</v>
      </c>
      <c r="O169" s="622">
        <v>464.6</v>
      </c>
      <c r="P169" s="619" t="s">
        <v>2114</v>
      </c>
      <c r="Q169" s="619" t="s">
        <v>2606</v>
      </c>
      <c r="R169" s="619" t="s">
        <v>1949</v>
      </c>
      <c r="S169" s="78" t="s">
        <v>1960</v>
      </c>
      <c r="T169" s="78"/>
      <c r="U169" s="78"/>
      <c r="V169" s="78"/>
      <c r="W169" s="78"/>
      <c r="X169" s="78"/>
      <c r="Y169" s="623"/>
      <c r="Z169" s="623"/>
    </row>
    <row r="170" spans="1:31" s="79" customFormat="1" ht="50">
      <c r="A170" s="648" t="s">
        <v>2351</v>
      </c>
      <c r="B170" s="619" t="s">
        <v>2916</v>
      </c>
      <c r="C170" s="619" t="s">
        <v>2917</v>
      </c>
      <c r="D170" s="620">
        <v>40648</v>
      </c>
      <c r="E170" s="620" t="s">
        <v>651</v>
      </c>
      <c r="F170" s="621" t="s">
        <v>2918</v>
      </c>
      <c r="G170" s="621" t="s">
        <v>2919</v>
      </c>
      <c r="H170" s="621" t="s">
        <v>2920</v>
      </c>
      <c r="I170" s="621" t="s">
        <v>2921</v>
      </c>
      <c r="J170" s="621" t="s">
        <v>1967</v>
      </c>
      <c r="K170" s="621">
        <v>1</v>
      </c>
      <c r="L170" s="619" t="s">
        <v>2917</v>
      </c>
      <c r="M170" s="619" t="s">
        <v>2922</v>
      </c>
      <c r="N170" s="619" t="s">
        <v>1919</v>
      </c>
      <c r="O170" s="622">
        <v>360.01</v>
      </c>
      <c r="P170" s="619" t="s">
        <v>2114</v>
      </c>
      <c r="Q170" s="619" t="s">
        <v>2601</v>
      </c>
      <c r="R170" s="619" t="s">
        <v>1949</v>
      </c>
      <c r="S170" s="78" t="s">
        <v>1960</v>
      </c>
      <c r="T170" s="78" t="s">
        <v>2577</v>
      </c>
      <c r="U170" s="78"/>
      <c r="V170" s="78"/>
      <c r="W170" s="78"/>
      <c r="X170" s="78"/>
      <c r="Y170" s="623"/>
      <c r="Z170" s="623"/>
    </row>
    <row r="171" spans="1:31" s="79" customFormat="1" ht="25">
      <c r="A171" s="648" t="s">
        <v>2351</v>
      </c>
      <c r="B171" s="619" t="s">
        <v>2923</v>
      </c>
      <c r="C171" s="619" t="s">
        <v>2924</v>
      </c>
      <c r="D171" s="620">
        <v>40679</v>
      </c>
      <c r="E171" s="620" t="s">
        <v>651</v>
      </c>
      <c r="F171" s="621" t="s">
        <v>2925</v>
      </c>
      <c r="G171" s="621" t="s">
        <v>2926</v>
      </c>
      <c r="H171" s="621" t="s">
        <v>2927</v>
      </c>
      <c r="I171" s="621" t="s">
        <v>2928</v>
      </c>
      <c r="J171" s="621" t="s">
        <v>1967</v>
      </c>
      <c r="K171" s="621">
        <v>1</v>
      </c>
      <c r="L171" s="619" t="s">
        <v>2924</v>
      </c>
      <c r="M171" s="619" t="s">
        <v>2929</v>
      </c>
      <c r="N171" s="619" t="s">
        <v>1919</v>
      </c>
      <c r="O171" s="622">
        <v>108.8</v>
      </c>
      <c r="P171" s="619" t="s">
        <v>2114</v>
      </c>
      <c r="Q171" s="619" t="s">
        <v>2152</v>
      </c>
      <c r="R171" s="619" t="s">
        <v>1949</v>
      </c>
      <c r="S171" s="78" t="s">
        <v>1960</v>
      </c>
      <c r="T171" s="78" t="s">
        <v>2420</v>
      </c>
      <c r="U171" s="78"/>
      <c r="V171" s="78"/>
      <c r="W171" s="78"/>
      <c r="X171" s="78"/>
      <c r="Y171" s="623"/>
      <c r="Z171" s="623"/>
    </row>
    <row r="172" spans="1:31" s="79" customFormat="1" ht="62.5">
      <c r="A172" s="648" t="s">
        <v>2351</v>
      </c>
      <c r="B172" s="619" t="s">
        <v>2930</v>
      </c>
      <c r="C172" s="619" t="s">
        <v>2931</v>
      </c>
      <c r="D172" s="620">
        <v>40714</v>
      </c>
      <c r="E172" s="620" t="s">
        <v>651</v>
      </c>
      <c r="F172" s="621" t="s">
        <v>2363</v>
      </c>
      <c r="G172" s="621" t="s">
        <v>2364</v>
      </c>
      <c r="H172" s="621" t="s">
        <v>2365</v>
      </c>
      <c r="I172" s="621" t="s">
        <v>2366</v>
      </c>
      <c r="J172" s="621" t="s">
        <v>1967</v>
      </c>
      <c r="K172" s="621">
        <v>1</v>
      </c>
      <c r="L172" s="619" t="s">
        <v>2931</v>
      </c>
      <c r="M172" s="619" t="s">
        <v>2932</v>
      </c>
      <c r="N172" s="619" t="s">
        <v>1919</v>
      </c>
      <c r="O172" s="622">
        <v>156.69999999999999</v>
      </c>
      <c r="P172" s="619" t="s">
        <v>2114</v>
      </c>
      <c r="Q172" s="619" t="s">
        <v>2473</v>
      </c>
      <c r="R172" s="619" t="s">
        <v>1949</v>
      </c>
      <c r="S172" s="78" t="s">
        <v>1960</v>
      </c>
      <c r="T172" s="78"/>
      <c r="U172" s="78"/>
      <c r="V172" s="78"/>
      <c r="W172" s="78"/>
      <c r="X172" s="78"/>
      <c r="Y172" s="623"/>
      <c r="Z172" s="623"/>
    </row>
    <row r="173" spans="1:31" s="79" customFormat="1" ht="62.5">
      <c r="A173" s="648" t="s">
        <v>2351</v>
      </c>
      <c r="B173" s="619" t="s">
        <v>2933</v>
      </c>
      <c r="C173" s="619" t="s">
        <v>2934</v>
      </c>
      <c r="D173" s="620">
        <v>40805</v>
      </c>
      <c r="E173" s="620" t="s">
        <v>651</v>
      </c>
      <c r="F173" s="621" t="s">
        <v>2363</v>
      </c>
      <c r="G173" s="621" t="s">
        <v>2364</v>
      </c>
      <c r="H173" s="621" t="s">
        <v>2365</v>
      </c>
      <c r="I173" s="621" t="s">
        <v>2366</v>
      </c>
      <c r="J173" s="621" t="s">
        <v>1967</v>
      </c>
      <c r="K173" s="621">
        <v>1</v>
      </c>
      <c r="L173" s="619" t="s">
        <v>2934</v>
      </c>
      <c r="M173" s="619" t="s">
        <v>2935</v>
      </c>
      <c r="N173" s="619" t="s">
        <v>1919</v>
      </c>
      <c r="O173" s="622">
        <v>219.13</v>
      </c>
      <c r="P173" s="619" t="s">
        <v>2114</v>
      </c>
      <c r="Q173" s="619" t="s">
        <v>2205</v>
      </c>
      <c r="R173" s="619" t="s">
        <v>1949</v>
      </c>
      <c r="S173" s="78" t="s">
        <v>1960</v>
      </c>
      <c r="T173" s="78" t="s">
        <v>2577</v>
      </c>
      <c r="U173" s="78"/>
      <c r="V173" s="78"/>
      <c r="W173" s="78"/>
      <c r="X173" s="78"/>
      <c r="Y173" s="623"/>
      <c r="Z173" s="623"/>
    </row>
    <row r="174" spans="1:31" s="79" customFormat="1" ht="25">
      <c r="A174" s="648"/>
      <c r="B174" s="664" t="s">
        <v>2936</v>
      </c>
      <c r="C174" s="665" t="s">
        <v>2937</v>
      </c>
      <c r="D174" s="666">
        <v>40779</v>
      </c>
      <c r="E174" s="620"/>
      <c r="F174" s="621"/>
      <c r="G174" s="621"/>
      <c r="H174" s="621" t="s">
        <v>2938</v>
      </c>
      <c r="I174" s="621" t="s">
        <v>2939</v>
      </c>
      <c r="J174" s="621" t="s">
        <v>1967</v>
      </c>
      <c r="K174" s="621">
        <v>2</v>
      </c>
      <c r="L174" s="665" t="s">
        <v>2937</v>
      </c>
      <c r="M174" s="619"/>
      <c r="N174" s="619" t="s">
        <v>1919</v>
      </c>
      <c r="O174" s="644">
        <v>742.8</v>
      </c>
      <c r="P174" s="619"/>
      <c r="Q174" s="619"/>
      <c r="R174" s="619"/>
      <c r="S174" s="78"/>
      <c r="U174" s="78"/>
      <c r="Y174" s="623"/>
      <c r="Z174" s="623"/>
    </row>
    <row r="175" spans="1:31" s="79" customFormat="1" ht="25">
      <c r="A175" s="648" t="s">
        <v>2351</v>
      </c>
      <c r="B175" s="630" t="s">
        <v>2940</v>
      </c>
      <c r="C175" s="619" t="s">
        <v>2941</v>
      </c>
      <c r="D175" s="620">
        <v>40841</v>
      </c>
      <c r="E175" s="620" t="s">
        <v>651</v>
      </c>
      <c r="F175" s="621" t="s">
        <v>2942</v>
      </c>
      <c r="H175" s="621" t="s">
        <v>2824</v>
      </c>
      <c r="J175" s="621" t="s">
        <v>1967</v>
      </c>
      <c r="K175" s="621">
        <v>1</v>
      </c>
      <c r="L175" s="619" t="s">
        <v>2941</v>
      </c>
      <c r="M175" s="619" t="s">
        <v>2943</v>
      </c>
      <c r="N175" s="619" t="s">
        <v>1919</v>
      </c>
      <c r="O175" s="622">
        <v>68.08</v>
      </c>
      <c r="P175" s="619" t="s">
        <v>2114</v>
      </c>
      <c r="Q175" s="619" t="s">
        <v>2368</v>
      </c>
      <c r="R175" s="631" t="s">
        <v>1949</v>
      </c>
      <c r="S175" s="78" t="s">
        <v>1960</v>
      </c>
      <c r="T175" s="632"/>
      <c r="U175" s="78"/>
      <c r="V175" s="233"/>
      <c r="W175" s="233"/>
      <c r="X175" s="632"/>
      <c r="Y175" s="623"/>
      <c r="Z175" s="623"/>
    </row>
    <row r="176" spans="1:31" s="79" customFormat="1" ht="62.5">
      <c r="A176" s="648" t="s">
        <v>2351</v>
      </c>
      <c r="B176" s="619" t="s">
        <v>2944</v>
      </c>
      <c r="C176" s="619" t="s">
        <v>2945</v>
      </c>
      <c r="D176" s="620">
        <v>40925</v>
      </c>
      <c r="E176" s="620" t="s">
        <v>651</v>
      </c>
      <c r="F176" s="621" t="s">
        <v>2363</v>
      </c>
      <c r="G176" s="621" t="s">
        <v>2364</v>
      </c>
      <c r="H176" s="621" t="s">
        <v>2365</v>
      </c>
      <c r="I176" s="621" t="s">
        <v>2366</v>
      </c>
      <c r="J176" s="621" t="s">
        <v>1967</v>
      </c>
      <c r="K176" s="621">
        <v>1</v>
      </c>
      <c r="L176" s="619" t="s">
        <v>2945</v>
      </c>
      <c r="M176" s="619" t="s">
        <v>2946</v>
      </c>
      <c r="N176" s="619" t="s">
        <v>1919</v>
      </c>
      <c r="O176" s="622">
        <v>320.47000000000003</v>
      </c>
      <c r="P176" s="619" t="s">
        <v>2114</v>
      </c>
      <c r="Q176" s="619" t="s">
        <v>2844</v>
      </c>
      <c r="R176" s="619" t="s">
        <v>1949</v>
      </c>
      <c r="S176" s="78" t="s">
        <v>1960</v>
      </c>
      <c r="T176" s="78"/>
      <c r="U176" s="78"/>
      <c r="V176" s="78"/>
      <c r="W176" s="78"/>
      <c r="X176" s="78"/>
      <c r="Y176" s="623"/>
      <c r="Z176" s="623"/>
    </row>
    <row r="177" spans="1:26" s="79" customFormat="1" ht="37.5">
      <c r="A177" s="648" t="s">
        <v>2351</v>
      </c>
      <c r="B177" s="619" t="s">
        <v>2947</v>
      </c>
      <c r="C177" s="619" t="s">
        <v>2948</v>
      </c>
      <c r="D177" s="620">
        <v>40988</v>
      </c>
      <c r="E177" s="620" t="s">
        <v>651</v>
      </c>
      <c r="F177" s="621" t="s">
        <v>2949</v>
      </c>
      <c r="G177" s="621" t="s">
        <v>2950</v>
      </c>
      <c r="H177" s="621" t="s">
        <v>2951</v>
      </c>
      <c r="I177" s="621" t="s">
        <v>2952</v>
      </c>
      <c r="J177" s="621" t="s">
        <v>1967</v>
      </c>
      <c r="K177" s="621">
        <v>1</v>
      </c>
      <c r="L177" s="619" t="s">
        <v>2948</v>
      </c>
      <c r="M177" s="619" t="s">
        <v>2953</v>
      </c>
      <c r="N177" s="619" t="s">
        <v>1919</v>
      </c>
      <c r="O177" s="622">
        <v>239.5</v>
      </c>
      <c r="P177" s="619" t="s">
        <v>2114</v>
      </c>
      <c r="Q177" s="619" t="s">
        <v>2368</v>
      </c>
      <c r="R177" s="619" t="s">
        <v>1949</v>
      </c>
      <c r="S177" s="78" t="s">
        <v>1960</v>
      </c>
      <c r="T177" s="78"/>
      <c r="U177" s="78"/>
      <c r="V177" s="78"/>
      <c r="W177" s="78"/>
      <c r="X177" s="78"/>
      <c r="Y177" s="623"/>
      <c r="Z177" s="623"/>
    </row>
    <row r="178" spans="1:26" s="79" customFormat="1" ht="25">
      <c r="A178" s="648" t="s">
        <v>2351</v>
      </c>
      <c r="B178" s="619" t="s">
        <v>2954</v>
      </c>
      <c r="C178" s="619" t="s">
        <v>2955</v>
      </c>
      <c r="D178" s="620">
        <v>41026</v>
      </c>
      <c r="E178" s="620" t="s">
        <v>651</v>
      </c>
      <c r="F178" s="621" t="s">
        <v>2956</v>
      </c>
      <c r="G178" s="621" t="s">
        <v>2957</v>
      </c>
      <c r="H178" s="621" t="s">
        <v>2958</v>
      </c>
      <c r="I178" s="621" t="s">
        <v>2959</v>
      </c>
      <c r="J178" s="621" t="s">
        <v>1967</v>
      </c>
      <c r="K178" s="621">
        <v>1</v>
      </c>
      <c r="L178" s="619" t="s">
        <v>2955</v>
      </c>
      <c r="M178" s="619" t="s">
        <v>2960</v>
      </c>
      <c r="N178" s="619" t="s">
        <v>1919</v>
      </c>
      <c r="O178" s="622">
        <v>108.6</v>
      </c>
      <c r="P178" s="619" t="s">
        <v>2114</v>
      </c>
      <c r="Q178" s="619" t="s">
        <v>2961</v>
      </c>
      <c r="R178" s="619" t="s">
        <v>1949</v>
      </c>
      <c r="S178" s="78" t="s">
        <v>1960</v>
      </c>
      <c r="T178" s="78"/>
      <c r="U178" s="78"/>
      <c r="V178" s="78"/>
      <c r="W178" s="78"/>
      <c r="X178" s="78"/>
      <c r="Y178" s="623"/>
      <c r="Z178" s="623"/>
    </row>
    <row r="179" spans="1:26" s="79" customFormat="1" ht="62.5">
      <c r="A179" s="648" t="s">
        <v>2351</v>
      </c>
      <c r="B179" s="619" t="s">
        <v>2962</v>
      </c>
      <c r="C179" s="619" t="s">
        <v>2963</v>
      </c>
      <c r="D179" s="620">
        <v>41141</v>
      </c>
      <c r="E179" s="620" t="s">
        <v>651</v>
      </c>
      <c r="F179" s="621" t="s">
        <v>2363</v>
      </c>
      <c r="G179" s="621" t="s">
        <v>2364</v>
      </c>
      <c r="H179" s="621" t="s">
        <v>2365</v>
      </c>
      <c r="I179" s="621" t="s">
        <v>2366</v>
      </c>
      <c r="J179" s="621" t="s">
        <v>1967</v>
      </c>
      <c r="K179" s="621">
        <v>1</v>
      </c>
      <c r="L179" s="619" t="s">
        <v>2963</v>
      </c>
      <c r="M179" s="619" t="s">
        <v>2964</v>
      </c>
      <c r="N179" s="619" t="s">
        <v>1919</v>
      </c>
      <c r="O179" s="651">
        <v>607</v>
      </c>
      <c r="P179" s="619" t="s">
        <v>2055</v>
      </c>
      <c r="Q179" s="619" t="s">
        <v>2965</v>
      </c>
      <c r="R179" s="619" t="s">
        <v>1949</v>
      </c>
      <c r="S179" s="78" t="s">
        <v>1960</v>
      </c>
      <c r="T179" s="78" t="s">
        <v>2015</v>
      </c>
      <c r="U179" s="78"/>
      <c r="V179" s="78"/>
      <c r="W179" s="78"/>
      <c r="X179" s="78"/>
      <c r="Y179" s="623"/>
      <c r="Z179" s="623"/>
    </row>
    <row r="180" spans="1:26" s="79" customFormat="1" ht="25">
      <c r="A180" s="648" t="s">
        <v>2351</v>
      </c>
      <c r="B180" s="619" t="s">
        <v>2966</v>
      </c>
      <c r="C180" s="619" t="s">
        <v>2967</v>
      </c>
      <c r="D180" s="620">
        <v>41207</v>
      </c>
      <c r="E180" s="620" t="s">
        <v>651</v>
      </c>
      <c r="F180" s="621" t="s">
        <v>2968</v>
      </c>
      <c r="G180" s="621" t="s">
        <v>2969</v>
      </c>
      <c r="H180" s="621" t="s">
        <v>2970</v>
      </c>
      <c r="I180" s="621" t="s">
        <v>2971</v>
      </c>
      <c r="J180" s="621" t="s">
        <v>1967</v>
      </c>
      <c r="K180" s="621">
        <v>1</v>
      </c>
      <c r="L180" s="619" t="s">
        <v>2967</v>
      </c>
      <c r="M180" s="619" t="s">
        <v>2972</v>
      </c>
      <c r="N180" s="619" t="s">
        <v>1919</v>
      </c>
      <c r="O180" s="622">
        <v>31.28</v>
      </c>
      <c r="P180" s="619" t="s">
        <v>2114</v>
      </c>
      <c r="Q180" s="619" t="s">
        <v>2393</v>
      </c>
      <c r="R180" s="619" t="s">
        <v>1949</v>
      </c>
      <c r="S180" s="78" t="s">
        <v>1960</v>
      </c>
      <c r="T180" s="78"/>
      <c r="U180" s="78"/>
      <c r="V180" s="78"/>
      <c r="W180" s="78"/>
      <c r="X180" s="78"/>
      <c r="Y180" s="623"/>
      <c r="Z180" s="623"/>
    </row>
    <row r="181" spans="1:26" s="79" customFormat="1" ht="37.5">
      <c r="A181" s="648" t="s">
        <v>2351</v>
      </c>
      <c r="B181" s="619" t="s">
        <v>2973</v>
      </c>
      <c r="C181" s="619" t="s">
        <v>2974</v>
      </c>
      <c r="D181" s="620">
        <v>41213</v>
      </c>
      <c r="E181" s="620" t="s">
        <v>651</v>
      </c>
      <c r="F181" s="621" t="s">
        <v>2975</v>
      </c>
      <c r="G181" s="621" t="s">
        <v>2976</v>
      </c>
      <c r="H181" s="621" t="s">
        <v>2977</v>
      </c>
      <c r="I181" s="621" t="s">
        <v>2978</v>
      </c>
      <c r="J181" s="621" t="s">
        <v>1967</v>
      </c>
      <c r="K181" s="621">
        <v>1</v>
      </c>
      <c r="L181" s="619" t="s">
        <v>2974</v>
      </c>
      <c r="M181" s="619" t="s">
        <v>2979</v>
      </c>
      <c r="N181" s="619" t="s">
        <v>1919</v>
      </c>
      <c r="O181" s="622">
        <v>235.18</v>
      </c>
      <c r="P181" s="619" t="s">
        <v>2114</v>
      </c>
      <c r="Q181" s="619" t="s">
        <v>2980</v>
      </c>
      <c r="R181" s="619" t="s">
        <v>1949</v>
      </c>
      <c r="S181" s="78" t="s">
        <v>1960</v>
      </c>
      <c r="T181" s="78" t="s">
        <v>2047</v>
      </c>
      <c r="U181" s="78"/>
      <c r="V181" s="78"/>
      <c r="W181" s="78"/>
      <c r="X181" s="78"/>
      <c r="Y181" s="623"/>
      <c r="Z181" s="623"/>
    </row>
    <row r="182" spans="1:26" s="79" customFormat="1" ht="62.5">
      <c r="A182" s="648" t="s">
        <v>2351</v>
      </c>
      <c r="B182" s="630" t="s">
        <v>2981</v>
      </c>
      <c r="C182" s="619" t="s">
        <v>2982</v>
      </c>
      <c r="D182" s="620">
        <v>41219</v>
      </c>
      <c r="E182" s="620" t="s">
        <v>651</v>
      </c>
      <c r="F182" s="621" t="s">
        <v>2363</v>
      </c>
      <c r="G182" s="621" t="s">
        <v>2364</v>
      </c>
      <c r="H182" s="621" t="s">
        <v>2365</v>
      </c>
      <c r="I182" s="621" t="s">
        <v>2366</v>
      </c>
      <c r="J182" s="621" t="s">
        <v>1967</v>
      </c>
      <c r="K182" s="621">
        <v>1</v>
      </c>
      <c r="L182" s="619" t="s">
        <v>2982</v>
      </c>
      <c r="M182" s="619" t="s">
        <v>2983</v>
      </c>
      <c r="N182" s="619" t="s">
        <v>1919</v>
      </c>
      <c r="O182" s="622">
        <v>940.21</v>
      </c>
      <c r="P182" s="619" t="s">
        <v>2055</v>
      </c>
      <c r="Q182" s="619" t="s">
        <v>2064</v>
      </c>
      <c r="R182" s="631" t="s">
        <v>1949</v>
      </c>
      <c r="S182" s="78" t="s">
        <v>1960</v>
      </c>
      <c r="T182" s="632" t="s">
        <v>2038</v>
      </c>
      <c r="U182" s="78"/>
      <c r="V182" s="233"/>
      <c r="W182" s="233"/>
      <c r="X182" s="632"/>
      <c r="Y182" s="623"/>
      <c r="Z182" s="623"/>
    </row>
    <row r="183" spans="1:26" s="79" customFormat="1" ht="62.5">
      <c r="A183" s="648" t="s">
        <v>2351</v>
      </c>
      <c r="B183" s="619" t="s">
        <v>2984</v>
      </c>
      <c r="C183" s="619" t="s">
        <v>2985</v>
      </c>
      <c r="D183" s="620">
        <v>41236</v>
      </c>
      <c r="E183" s="620" t="s">
        <v>651</v>
      </c>
      <c r="F183" s="621" t="s">
        <v>2363</v>
      </c>
      <c r="G183" s="621" t="s">
        <v>2364</v>
      </c>
      <c r="H183" s="621" t="s">
        <v>2365</v>
      </c>
      <c r="I183" s="621" t="s">
        <v>2366</v>
      </c>
      <c r="J183" s="621" t="s">
        <v>1967</v>
      </c>
      <c r="K183" s="621">
        <v>1</v>
      </c>
      <c r="L183" s="619" t="s">
        <v>2985</v>
      </c>
      <c r="M183" s="619" t="s">
        <v>2986</v>
      </c>
      <c r="N183" s="619" t="s">
        <v>1919</v>
      </c>
      <c r="O183" s="622">
        <v>95.61</v>
      </c>
      <c r="P183" s="619" t="s">
        <v>2114</v>
      </c>
      <c r="Q183" s="619" t="s">
        <v>2244</v>
      </c>
      <c r="R183" s="619" t="s">
        <v>1949</v>
      </c>
      <c r="S183" s="78" t="s">
        <v>1960</v>
      </c>
      <c r="T183" s="78"/>
      <c r="U183" s="78"/>
      <c r="V183" s="78"/>
      <c r="W183" s="78"/>
      <c r="X183" s="78"/>
      <c r="Y183" s="623"/>
      <c r="Z183" s="623"/>
    </row>
    <row r="184" spans="1:26" s="79" customFormat="1" ht="62.5">
      <c r="A184" s="648" t="s">
        <v>2351</v>
      </c>
      <c r="B184" s="619" t="s">
        <v>2987</v>
      </c>
      <c r="C184" s="619" t="s">
        <v>2988</v>
      </c>
      <c r="D184" s="620">
        <v>41247</v>
      </c>
      <c r="E184" s="620" t="s">
        <v>651</v>
      </c>
      <c r="F184" s="621" t="s">
        <v>2363</v>
      </c>
      <c r="G184" s="621" t="s">
        <v>2364</v>
      </c>
      <c r="H184" s="621" t="s">
        <v>2365</v>
      </c>
      <c r="I184" s="621" t="s">
        <v>2366</v>
      </c>
      <c r="J184" s="621" t="s">
        <v>1967</v>
      </c>
      <c r="K184" s="621">
        <v>1</v>
      </c>
      <c r="L184" s="619" t="s">
        <v>2988</v>
      </c>
      <c r="M184" s="619" t="s">
        <v>2989</v>
      </c>
      <c r="N184" s="619" t="s">
        <v>1919</v>
      </c>
      <c r="O184" s="622">
        <v>99.42</v>
      </c>
      <c r="P184" s="619" t="s">
        <v>2114</v>
      </c>
      <c r="Q184" s="619" t="s">
        <v>2681</v>
      </c>
      <c r="R184" s="619" t="s">
        <v>1949</v>
      </c>
      <c r="S184" s="78" t="s">
        <v>1960</v>
      </c>
      <c r="T184" s="78"/>
      <c r="U184" s="78"/>
      <c r="V184" s="78"/>
      <c r="W184" s="78"/>
      <c r="X184" s="78"/>
      <c r="Y184" s="623"/>
      <c r="Z184" s="623"/>
    </row>
    <row r="185" spans="1:26" s="79" customFormat="1" ht="25">
      <c r="A185" s="648" t="s">
        <v>2351</v>
      </c>
      <c r="B185" s="619" t="s">
        <v>2990</v>
      </c>
      <c r="C185" s="619" t="s">
        <v>2991</v>
      </c>
      <c r="D185" s="620">
        <v>41249</v>
      </c>
      <c r="E185" s="620" t="s">
        <v>651</v>
      </c>
      <c r="F185" s="621" t="s">
        <v>2992</v>
      </c>
      <c r="G185" s="621" t="s">
        <v>2993</v>
      </c>
      <c r="H185" s="621" t="s">
        <v>2994</v>
      </c>
      <c r="I185" s="621" t="s">
        <v>2995</v>
      </c>
      <c r="J185" s="621" t="s">
        <v>2089</v>
      </c>
      <c r="K185" s="621">
        <v>1</v>
      </c>
      <c r="L185" s="619" t="s">
        <v>2991</v>
      </c>
      <c r="M185" s="619" t="s">
        <v>2996</v>
      </c>
      <c r="N185" s="619" t="s">
        <v>1919</v>
      </c>
      <c r="O185" s="622">
        <v>41.8</v>
      </c>
      <c r="P185" s="619" t="s">
        <v>2114</v>
      </c>
      <c r="Q185" s="619" t="s">
        <v>2804</v>
      </c>
      <c r="R185" s="619" t="s">
        <v>1949</v>
      </c>
      <c r="S185" s="78" t="s">
        <v>1960</v>
      </c>
      <c r="T185" s="78"/>
      <c r="U185" s="78"/>
      <c r="V185" s="78"/>
      <c r="W185" s="78"/>
      <c r="X185" s="78"/>
      <c r="Y185" s="623"/>
      <c r="Z185" s="623"/>
    </row>
    <row r="186" spans="1:26" s="79" customFormat="1" ht="37.5">
      <c r="A186" s="648" t="s">
        <v>2351</v>
      </c>
      <c r="B186" s="619" t="s">
        <v>2997</v>
      </c>
      <c r="C186" s="619" t="s">
        <v>2998</v>
      </c>
      <c r="D186" s="620">
        <v>41292</v>
      </c>
      <c r="E186" s="620" t="s">
        <v>651</v>
      </c>
      <c r="F186" s="621" t="s">
        <v>2999</v>
      </c>
      <c r="G186" s="621" t="s">
        <v>3000</v>
      </c>
      <c r="H186" s="621" t="s">
        <v>3001</v>
      </c>
      <c r="I186" s="621" t="s">
        <v>3002</v>
      </c>
      <c r="J186" s="621" t="s">
        <v>1967</v>
      </c>
      <c r="K186" s="621">
        <v>1</v>
      </c>
      <c r="L186" s="619" t="s">
        <v>2998</v>
      </c>
      <c r="M186" s="619" t="s">
        <v>3003</v>
      </c>
      <c r="N186" s="619" t="s">
        <v>1919</v>
      </c>
      <c r="O186" s="622">
        <v>232.7</v>
      </c>
      <c r="P186" s="619" t="s">
        <v>2114</v>
      </c>
      <c r="Q186" s="619" t="s">
        <v>2904</v>
      </c>
      <c r="R186" s="619" t="s">
        <v>1949</v>
      </c>
      <c r="S186" s="78" t="s">
        <v>1960</v>
      </c>
      <c r="T186" s="78"/>
      <c r="U186" s="78"/>
      <c r="V186" s="78"/>
      <c r="W186" s="78"/>
      <c r="X186" s="78"/>
      <c r="Y186" s="623"/>
      <c r="Z186" s="623"/>
    </row>
    <row r="187" spans="1:26" s="79" customFormat="1" ht="62.5">
      <c r="A187" s="648" t="s">
        <v>2351</v>
      </c>
      <c r="B187" s="619" t="s">
        <v>3004</v>
      </c>
      <c r="C187" s="649" t="s">
        <v>3005</v>
      </c>
      <c r="D187" s="620">
        <v>41298</v>
      </c>
      <c r="E187" s="620" t="s">
        <v>651</v>
      </c>
      <c r="F187" s="621" t="s">
        <v>2363</v>
      </c>
      <c r="G187" s="621" t="s">
        <v>2364</v>
      </c>
      <c r="H187" s="621" t="s">
        <v>2365</v>
      </c>
      <c r="I187" s="621" t="s">
        <v>2366</v>
      </c>
      <c r="J187" s="621" t="s">
        <v>1967</v>
      </c>
      <c r="K187" s="621">
        <v>1</v>
      </c>
      <c r="L187" s="619" t="s">
        <v>3005</v>
      </c>
      <c r="M187" s="619" t="s">
        <v>3006</v>
      </c>
      <c r="N187" s="619" t="s">
        <v>1919</v>
      </c>
      <c r="O187" s="622">
        <v>319</v>
      </c>
      <c r="P187" s="619" t="s">
        <v>2114</v>
      </c>
      <c r="Q187" s="619" t="s">
        <v>2473</v>
      </c>
      <c r="R187" s="619" t="s">
        <v>1949</v>
      </c>
      <c r="S187" s="78" t="s">
        <v>1960</v>
      </c>
      <c r="T187" s="78" t="s">
        <v>3007</v>
      </c>
      <c r="U187" s="78"/>
      <c r="V187" s="78"/>
      <c r="W187" s="78"/>
      <c r="X187" s="78"/>
      <c r="Y187" s="623"/>
      <c r="Z187" s="623"/>
    </row>
    <row r="188" spans="1:26" s="79" customFormat="1" ht="25">
      <c r="A188" s="648" t="s">
        <v>2351</v>
      </c>
      <c r="B188" s="619" t="s">
        <v>3008</v>
      </c>
      <c r="C188" s="619" t="s">
        <v>3009</v>
      </c>
      <c r="D188" s="620">
        <v>41319</v>
      </c>
      <c r="E188" s="620" t="s">
        <v>651</v>
      </c>
      <c r="F188" s="621" t="s">
        <v>3010</v>
      </c>
      <c r="G188" s="621" t="s">
        <v>3011</v>
      </c>
      <c r="H188" s="621" t="s">
        <v>3012</v>
      </c>
      <c r="I188" s="621" t="s">
        <v>3013</v>
      </c>
      <c r="J188" s="621" t="s">
        <v>1967</v>
      </c>
      <c r="K188" s="621">
        <v>1</v>
      </c>
      <c r="L188" s="619" t="s">
        <v>3009</v>
      </c>
      <c r="M188" s="619" t="s">
        <v>3014</v>
      </c>
      <c r="N188" s="619" t="s">
        <v>1919</v>
      </c>
      <c r="O188" s="622">
        <v>42.1</v>
      </c>
      <c r="P188" s="619" t="s">
        <v>2114</v>
      </c>
      <c r="Q188" s="619" t="s">
        <v>2368</v>
      </c>
      <c r="R188" s="619" t="s">
        <v>1949</v>
      </c>
      <c r="S188" s="78" t="s">
        <v>1960</v>
      </c>
      <c r="T188" s="78" t="s">
        <v>2502</v>
      </c>
      <c r="U188" s="78"/>
      <c r="V188" s="78"/>
      <c r="W188" s="78"/>
      <c r="X188" s="78"/>
      <c r="Y188" s="623"/>
      <c r="Z188" s="623"/>
    </row>
    <row r="189" spans="1:26" s="79" customFormat="1" ht="25">
      <c r="A189" s="648" t="s">
        <v>2351</v>
      </c>
      <c r="B189" s="619" t="s">
        <v>3015</v>
      </c>
      <c r="C189" s="619" t="s">
        <v>3016</v>
      </c>
      <c r="D189" s="620">
        <v>41449</v>
      </c>
      <c r="E189" s="620" t="s">
        <v>651</v>
      </c>
      <c r="F189" s="621" t="s">
        <v>2515</v>
      </c>
      <c r="G189" s="621" t="s">
        <v>1630</v>
      </c>
      <c r="H189" s="621" t="s">
        <v>1991</v>
      </c>
      <c r="I189" s="621" t="s">
        <v>2516</v>
      </c>
      <c r="J189" s="621" t="s">
        <v>1957</v>
      </c>
      <c r="K189" s="621">
        <v>1</v>
      </c>
      <c r="L189" s="619" t="s">
        <v>3016</v>
      </c>
      <c r="M189" s="619" t="s">
        <v>3017</v>
      </c>
      <c r="N189" s="619" t="s">
        <v>1919</v>
      </c>
      <c r="O189" s="622">
        <v>455.76</v>
      </c>
      <c r="P189" s="619" t="s">
        <v>2114</v>
      </c>
      <c r="Q189" s="619" t="s">
        <v>3018</v>
      </c>
      <c r="R189" s="619" t="s">
        <v>1949</v>
      </c>
      <c r="S189" s="78" t="s">
        <v>1960</v>
      </c>
      <c r="T189" s="78"/>
      <c r="U189" s="78"/>
      <c r="V189" s="78"/>
      <c r="W189" s="78"/>
      <c r="X189" s="78"/>
      <c r="Y189" s="623"/>
      <c r="Z189" s="623"/>
    </row>
    <row r="190" spans="1:26" s="79" customFormat="1" ht="62.5">
      <c r="A190" s="648" t="s">
        <v>2351</v>
      </c>
      <c r="B190" s="619" t="s">
        <v>3019</v>
      </c>
      <c r="C190" s="619" t="s">
        <v>3020</v>
      </c>
      <c r="D190" s="620">
        <v>41493</v>
      </c>
      <c r="E190" s="620" t="s">
        <v>651</v>
      </c>
      <c r="F190" s="621" t="s">
        <v>2363</v>
      </c>
      <c r="G190" s="621" t="s">
        <v>2364</v>
      </c>
      <c r="H190" s="621" t="s">
        <v>2365</v>
      </c>
      <c r="I190" s="621" t="s">
        <v>2366</v>
      </c>
      <c r="J190" s="621" t="s">
        <v>1967</v>
      </c>
      <c r="K190" s="621">
        <v>1</v>
      </c>
      <c r="L190" s="619" t="s">
        <v>3020</v>
      </c>
      <c r="M190" s="619" t="s">
        <v>3021</v>
      </c>
      <c r="N190" s="619" t="s">
        <v>1919</v>
      </c>
      <c r="O190" s="622">
        <v>233.5</v>
      </c>
      <c r="P190" s="619" t="s">
        <v>2114</v>
      </c>
      <c r="Q190" s="619" t="s">
        <v>2411</v>
      </c>
      <c r="R190" s="619" t="s">
        <v>1949</v>
      </c>
      <c r="S190" s="78" t="s">
        <v>1960</v>
      </c>
      <c r="T190" s="78" t="s">
        <v>2502</v>
      </c>
      <c r="U190" s="78"/>
      <c r="V190" s="78"/>
      <c r="W190" s="78"/>
      <c r="X190" s="78"/>
      <c r="Y190" s="623"/>
      <c r="Z190" s="623"/>
    </row>
    <row r="191" spans="1:26" s="79" customFormat="1" ht="37.5">
      <c r="A191" s="648" t="s">
        <v>2351</v>
      </c>
      <c r="B191" s="619" t="s">
        <v>3022</v>
      </c>
      <c r="C191" s="619" t="s">
        <v>3023</v>
      </c>
      <c r="D191" s="620">
        <v>41498</v>
      </c>
      <c r="E191" s="620" t="s">
        <v>651</v>
      </c>
      <c r="F191" s="621" t="s">
        <v>3024</v>
      </c>
      <c r="G191" s="621" t="s">
        <v>3025</v>
      </c>
      <c r="H191" s="621"/>
      <c r="I191" s="621"/>
      <c r="J191" s="621" t="s">
        <v>3026</v>
      </c>
      <c r="K191" s="621">
        <v>1</v>
      </c>
      <c r="L191" s="619" t="s">
        <v>3023</v>
      </c>
      <c r="M191" s="619" t="s">
        <v>3027</v>
      </c>
      <c r="N191" s="619" t="s">
        <v>1919</v>
      </c>
      <c r="O191" s="622">
        <v>76.7</v>
      </c>
      <c r="P191" s="619" t="s">
        <v>2114</v>
      </c>
      <c r="Q191" s="619" t="s">
        <v>2663</v>
      </c>
      <c r="R191" s="619" t="s">
        <v>1949</v>
      </c>
      <c r="S191" s="78" t="s">
        <v>1960</v>
      </c>
      <c r="T191" s="78"/>
      <c r="U191" s="78"/>
      <c r="V191" s="78"/>
      <c r="W191" s="78"/>
      <c r="X191" s="78"/>
      <c r="Y191" s="623"/>
      <c r="Z191" s="623"/>
    </row>
    <row r="192" spans="1:26" s="79" customFormat="1" ht="25">
      <c r="A192" s="648" t="s">
        <v>2351</v>
      </c>
      <c r="B192" s="619" t="s">
        <v>3028</v>
      </c>
      <c r="C192" s="619" t="s">
        <v>3029</v>
      </c>
      <c r="D192" s="620">
        <v>41551</v>
      </c>
      <c r="E192" s="620" t="s">
        <v>651</v>
      </c>
      <c r="F192" s="621" t="s">
        <v>3030</v>
      </c>
      <c r="G192" s="621" t="s">
        <v>3031</v>
      </c>
      <c r="H192" s="621" t="s">
        <v>3032</v>
      </c>
      <c r="I192" s="621" t="s">
        <v>3033</v>
      </c>
      <c r="J192" s="621" t="s">
        <v>2089</v>
      </c>
      <c r="K192" s="621">
        <v>1</v>
      </c>
      <c r="L192" s="619" t="s">
        <v>3029</v>
      </c>
      <c r="M192" s="619" t="s">
        <v>3034</v>
      </c>
      <c r="N192" s="619" t="s">
        <v>1919</v>
      </c>
      <c r="O192" s="622">
        <v>265</v>
      </c>
      <c r="P192" s="619" t="s">
        <v>2114</v>
      </c>
      <c r="Q192" s="619" t="s">
        <v>2398</v>
      </c>
      <c r="R192" s="619" t="s">
        <v>1949</v>
      </c>
      <c r="S192" s="78" t="s">
        <v>1960</v>
      </c>
      <c r="T192" s="78"/>
      <c r="U192" s="78"/>
      <c r="V192" s="78"/>
      <c r="W192" s="78"/>
      <c r="X192" s="78"/>
      <c r="Y192" s="623"/>
      <c r="Z192" s="623"/>
    </row>
    <row r="193" spans="1:31" s="79" customFormat="1" ht="37.5">
      <c r="A193" s="648" t="s">
        <v>2351</v>
      </c>
      <c r="B193" s="619" t="s">
        <v>3043</v>
      </c>
      <c r="C193" s="619" t="s">
        <v>3044</v>
      </c>
      <c r="D193" s="620">
        <v>41596</v>
      </c>
      <c r="E193" s="620" t="s">
        <v>651</v>
      </c>
      <c r="F193" s="621" t="s">
        <v>2423</v>
      </c>
      <c r="G193" s="621" t="s">
        <v>2424</v>
      </c>
      <c r="H193" s="621" t="s">
        <v>2425</v>
      </c>
      <c r="I193" s="621" t="s">
        <v>2426</v>
      </c>
      <c r="J193" s="621" t="s">
        <v>2427</v>
      </c>
      <c r="K193" s="621">
        <v>1</v>
      </c>
      <c r="L193" s="619" t="s">
        <v>3044</v>
      </c>
      <c r="M193" s="619" t="s">
        <v>3045</v>
      </c>
      <c r="N193" s="619" t="s">
        <v>1919</v>
      </c>
      <c r="O193" s="622">
        <v>476.09</v>
      </c>
      <c r="P193" s="619" t="s">
        <v>2114</v>
      </c>
      <c r="Q193" s="619" t="s">
        <v>2227</v>
      </c>
      <c r="R193" s="619" t="s">
        <v>1949</v>
      </c>
      <c r="S193" s="78" t="s">
        <v>1960</v>
      </c>
      <c r="T193" s="78"/>
      <c r="U193" s="78"/>
      <c r="V193" s="78"/>
      <c r="W193" s="78"/>
      <c r="X193" s="78"/>
      <c r="Y193" s="623"/>
      <c r="Z193" s="623"/>
    </row>
    <row r="194" spans="1:31" s="79" customFormat="1" ht="62.5">
      <c r="A194" s="648" t="s">
        <v>2351</v>
      </c>
      <c r="B194" s="619" t="s">
        <v>3046</v>
      </c>
      <c r="C194" s="619" t="s">
        <v>3047</v>
      </c>
      <c r="D194" s="620">
        <v>41611</v>
      </c>
      <c r="E194" s="620" t="s">
        <v>651</v>
      </c>
      <c r="F194" s="621" t="s">
        <v>2363</v>
      </c>
      <c r="G194" s="621" t="s">
        <v>2364</v>
      </c>
      <c r="H194" s="621" t="s">
        <v>2365</v>
      </c>
      <c r="I194" s="621" t="s">
        <v>2366</v>
      </c>
      <c r="J194" s="621" t="s">
        <v>1967</v>
      </c>
      <c r="K194" s="621">
        <v>1</v>
      </c>
      <c r="L194" s="619" t="s">
        <v>3047</v>
      </c>
      <c r="M194" s="619" t="s">
        <v>3048</v>
      </c>
      <c r="N194" s="619" t="s">
        <v>1919</v>
      </c>
      <c r="O194" s="622">
        <v>334.76</v>
      </c>
      <c r="P194" s="619" t="s">
        <v>2114</v>
      </c>
      <c r="Q194" s="619" t="s">
        <v>2219</v>
      </c>
      <c r="R194" s="619" t="s">
        <v>1949</v>
      </c>
      <c r="S194" s="78" t="s">
        <v>1960</v>
      </c>
      <c r="T194" s="78"/>
      <c r="U194" s="78"/>
      <c r="V194" s="78"/>
      <c r="W194" s="78"/>
      <c r="X194" s="78"/>
      <c r="Y194" s="623"/>
      <c r="Z194" s="623"/>
    </row>
    <row r="195" spans="1:31" s="79" customFormat="1" ht="62.5">
      <c r="A195" s="648" t="s">
        <v>2351</v>
      </c>
      <c r="B195" s="619" t="s">
        <v>3049</v>
      </c>
      <c r="C195" s="619" t="s">
        <v>3050</v>
      </c>
      <c r="D195" s="620">
        <v>41613</v>
      </c>
      <c r="E195" s="620" t="s">
        <v>651</v>
      </c>
      <c r="F195" s="621" t="s">
        <v>2363</v>
      </c>
      <c r="G195" s="621" t="s">
        <v>2364</v>
      </c>
      <c r="H195" s="621" t="s">
        <v>2365</v>
      </c>
      <c r="I195" s="621" t="s">
        <v>2366</v>
      </c>
      <c r="J195" s="621" t="s">
        <v>1967</v>
      </c>
      <c r="K195" s="621">
        <v>1</v>
      </c>
      <c r="L195" s="619" t="s">
        <v>3050</v>
      </c>
      <c r="M195" s="619" t="s">
        <v>3051</v>
      </c>
      <c r="N195" s="619" t="s">
        <v>1919</v>
      </c>
      <c r="O195" s="622">
        <v>313.5</v>
      </c>
      <c r="P195" s="619" t="s">
        <v>2114</v>
      </c>
      <c r="Q195" s="619" t="s">
        <v>2606</v>
      </c>
      <c r="R195" s="619" t="s">
        <v>1949</v>
      </c>
      <c r="S195" s="78" t="s">
        <v>1960</v>
      </c>
      <c r="T195" s="78"/>
      <c r="U195" s="78"/>
      <c r="V195" s="78"/>
      <c r="W195" s="78"/>
      <c r="X195" s="78"/>
      <c r="Y195" s="623"/>
      <c r="Z195" s="623"/>
    </row>
    <row r="196" spans="1:31" s="79" customFormat="1" ht="62.5">
      <c r="A196" s="648" t="s">
        <v>2351</v>
      </c>
      <c r="B196" s="619" t="s">
        <v>3052</v>
      </c>
      <c r="C196" s="619" t="s">
        <v>3053</v>
      </c>
      <c r="D196" s="620">
        <v>41628</v>
      </c>
      <c r="E196" s="620" t="s">
        <v>651</v>
      </c>
      <c r="F196" s="621" t="s">
        <v>2363</v>
      </c>
      <c r="G196" s="621" t="s">
        <v>2364</v>
      </c>
      <c r="H196" s="621" t="s">
        <v>2365</v>
      </c>
      <c r="I196" s="621" t="s">
        <v>2366</v>
      </c>
      <c r="J196" s="621" t="s">
        <v>1967</v>
      </c>
      <c r="K196" s="621">
        <v>1</v>
      </c>
      <c r="L196" s="619" t="s">
        <v>3053</v>
      </c>
      <c r="M196" s="619" t="s">
        <v>3054</v>
      </c>
      <c r="N196" s="619" t="s">
        <v>1919</v>
      </c>
      <c r="O196" s="622">
        <v>664</v>
      </c>
      <c r="P196" s="619" t="s">
        <v>2055</v>
      </c>
      <c r="Q196" s="619" t="s">
        <v>3055</v>
      </c>
      <c r="R196" s="619" t="s">
        <v>1949</v>
      </c>
      <c r="S196" s="78" t="s">
        <v>1960</v>
      </c>
      <c r="T196" s="78"/>
      <c r="U196" s="78"/>
      <c r="V196" s="78"/>
      <c r="W196" s="78"/>
      <c r="X196" s="78"/>
      <c r="Y196" s="623"/>
      <c r="Z196" s="623"/>
    </row>
    <row r="197" spans="1:31" s="79" customFormat="1" ht="37.5">
      <c r="A197" s="648" t="s">
        <v>2351</v>
      </c>
      <c r="B197" s="619" t="s">
        <v>3056</v>
      </c>
      <c r="C197" s="619" t="s">
        <v>3057</v>
      </c>
      <c r="D197" s="620">
        <v>41628</v>
      </c>
      <c r="E197" s="620" t="s">
        <v>651</v>
      </c>
      <c r="F197" s="621" t="s">
        <v>3058</v>
      </c>
      <c r="G197" s="621" t="s">
        <v>3059</v>
      </c>
      <c r="H197" s="621" t="s">
        <v>2901</v>
      </c>
      <c r="I197" s="621" t="s">
        <v>2902</v>
      </c>
      <c r="J197" s="621"/>
      <c r="K197" s="621">
        <v>1</v>
      </c>
      <c r="L197" s="619" t="s">
        <v>3057</v>
      </c>
      <c r="M197" s="619" t="s">
        <v>3060</v>
      </c>
      <c r="N197" s="619" t="s">
        <v>1919</v>
      </c>
      <c r="O197" s="622">
        <v>143</v>
      </c>
      <c r="P197" s="619" t="s">
        <v>2114</v>
      </c>
      <c r="Q197" s="619" t="s">
        <v>2606</v>
      </c>
      <c r="R197" s="619" t="s">
        <v>1949</v>
      </c>
      <c r="S197" s="78" t="s">
        <v>1960</v>
      </c>
      <c r="T197" s="78"/>
      <c r="U197" s="78"/>
      <c r="V197" s="78"/>
      <c r="W197" s="78"/>
      <c r="X197" s="78"/>
      <c r="Y197" s="623"/>
      <c r="Z197" s="623"/>
    </row>
    <row r="198" spans="1:31" s="79" customFormat="1" ht="62.5">
      <c r="A198" s="648" t="s">
        <v>2351</v>
      </c>
      <c r="B198" s="619" t="s">
        <v>3061</v>
      </c>
      <c r="C198" s="619" t="s">
        <v>3062</v>
      </c>
      <c r="D198" s="620">
        <v>41628</v>
      </c>
      <c r="E198" s="620" t="s">
        <v>651</v>
      </c>
      <c r="F198" s="621" t="s">
        <v>2363</v>
      </c>
      <c r="G198" s="621" t="s">
        <v>2364</v>
      </c>
      <c r="H198" s="621" t="s">
        <v>2365</v>
      </c>
      <c r="I198" s="621" t="s">
        <v>2366</v>
      </c>
      <c r="J198" s="621" t="s">
        <v>1967</v>
      </c>
      <c r="K198" s="621">
        <v>1</v>
      </c>
      <c r="L198" s="619" t="s">
        <v>3062</v>
      </c>
      <c r="M198" s="619" t="s">
        <v>3063</v>
      </c>
      <c r="N198" s="619" t="s">
        <v>1919</v>
      </c>
      <c r="O198" s="622">
        <v>462.4</v>
      </c>
      <c r="P198" s="619" t="s">
        <v>2114</v>
      </c>
      <c r="Q198" s="619" t="s">
        <v>2227</v>
      </c>
      <c r="R198" s="619" t="s">
        <v>1949</v>
      </c>
      <c r="S198" s="78" t="s">
        <v>1960</v>
      </c>
      <c r="T198" s="78"/>
      <c r="U198" s="78"/>
      <c r="V198" s="78"/>
      <c r="W198" s="78"/>
      <c r="X198" s="78"/>
      <c r="Y198" s="623"/>
      <c r="Z198" s="623"/>
    </row>
    <row r="199" spans="1:31" s="79" customFormat="1" ht="37.5">
      <c r="A199" s="648" t="s">
        <v>2351</v>
      </c>
      <c r="B199" s="619" t="s">
        <v>3064</v>
      </c>
      <c r="C199" s="619" t="s">
        <v>3065</v>
      </c>
      <c r="D199" s="620">
        <v>41682</v>
      </c>
      <c r="E199" s="620" t="s">
        <v>651</v>
      </c>
      <c r="F199" s="621" t="s">
        <v>3066</v>
      </c>
      <c r="G199" s="621" t="s">
        <v>2020</v>
      </c>
      <c r="H199" s="621" t="s">
        <v>3067</v>
      </c>
      <c r="I199" s="621" t="s">
        <v>3068</v>
      </c>
      <c r="J199" s="621" t="s">
        <v>1957</v>
      </c>
      <c r="K199" s="621">
        <v>1</v>
      </c>
      <c r="L199" s="619" t="s">
        <v>3065</v>
      </c>
      <c r="M199" s="619" t="s">
        <v>3069</v>
      </c>
      <c r="N199" s="619" t="s">
        <v>1919</v>
      </c>
      <c r="O199" s="622">
        <v>214.15</v>
      </c>
      <c r="P199" s="619" t="s">
        <v>2114</v>
      </c>
      <c r="Q199" s="619" t="s">
        <v>2205</v>
      </c>
      <c r="R199" s="619" t="s">
        <v>1949</v>
      </c>
      <c r="S199" s="78" t="s">
        <v>1960</v>
      </c>
      <c r="T199" s="78" t="s">
        <v>1961</v>
      </c>
      <c r="U199" s="78"/>
      <c r="V199" s="78"/>
      <c r="W199" s="78"/>
      <c r="X199" s="78"/>
      <c r="Y199" s="623"/>
      <c r="Z199" s="623"/>
    </row>
    <row r="200" spans="1:31" s="79" customFormat="1" ht="37.5">
      <c r="A200" s="648" t="s">
        <v>2351</v>
      </c>
      <c r="B200" s="630" t="s">
        <v>3070</v>
      </c>
      <c r="C200" s="619" t="s">
        <v>3071</v>
      </c>
      <c r="D200" s="620">
        <v>41687</v>
      </c>
      <c r="E200" s="620" t="s">
        <v>651</v>
      </c>
      <c r="F200" s="621" t="s">
        <v>2354</v>
      </c>
      <c r="G200" s="621" t="s">
        <v>2355</v>
      </c>
      <c r="H200" s="621" t="s">
        <v>2356</v>
      </c>
      <c r="I200" s="621" t="s">
        <v>2357</v>
      </c>
      <c r="J200" s="621" t="s">
        <v>1957</v>
      </c>
      <c r="K200" s="621">
        <v>1</v>
      </c>
      <c r="L200" s="619" t="s">
        <v>3071</v>
      </c>
      <c r="M200" s="619" t="s">
        <v>3072</v>
      </c>
      <c r="N200" s="619" t="s">
        <v>1919</v>
      </c>
      <c r="O200" s="622">
        <v>416.49</v>
      </c>
      <c r="P200" s="619" t="s">
        <v>2114</v>
      </c>
      <c r="Q200" s="619" t="s">
        <v>3073</v>
      </c>
      <c r="R200" s="631" t="s">
        <v>1949</v>
      </c>
      <c r="S200" s="78" t="s">
        <v>1960</v>
      </c>
      <c r="T200" s="632" t="s">
        <v>2015</v>
      </c>
      <c r="U200" s="78"/>
      <c r="V200" s="233"/>
      <c r="W200" s="233"/>
      <c r="X200" s="632"/>
      <c r="Y200" s="623"/>
      <c r="Z200" s="623"/>
      <c r="AA200" s="226"/>
      <c r="AB200" s="226"/>
      <c r="AC200" s="226"/>
      <c r="AD200" s="226"/>
      <c r="AE200" s="226"/>
    </row>
    <row r="201" spans="1:31" s="79" customFormat="1" ht="25">
      <c r="A201" s="648" t="s">
        <v>2351</v>
      </c>
      <c r="B201" s="619" t="s">
        <v>3074</v>
      </c>
      <c r="C201" s="619" t="s">
        <v>3075</v>
      </c>
      <c r="D201" s="620">
        <v>41689</v>
      </c>
      <c r="E201" s="620" t="s">
        <v>651</v>
      </c>
      <c r="F201" s="621" t="s">
        <v>3076</v>
      </c>
      <c r="G201" s="621" t="s">
        <v>3077</v>
      </c>
      <c r="H201" s="621"/>
      <c r="I201" s="621" t="s">
        <v>3078</v>
      </c>
      <c r="J201" s="621" t="s">
        <v>1957</v>
      </c>
      <c r="K201" s="621">
        <v>1</v>
      </c>
      <c r="L201" s="619" t="s">
        <v>3075</v>
      </c>
      <c r="M201" s="619" t="s">
        <v>3079</v>
      </c>
      <c r="N201" s="619" t="s">
        <v>1919</v>
      </c>
      <c r="O201" s="622">
        <v>335</v>
      </c>
      <c r="P201" s="619" t="s">
        <v>2114</v>
      </c>
      <c r="Q201" s="619" t="s">
        <v>2904</v>
      </c>
      <c r="R201" s="619" t="s">
        <v>1949</v>
      </c>
      <c r="S201" s="78" t="s">
        <v>1960</v>
      </c>
      <c r="T201" s="78"/>
      <c r="U201" s="78"/>
      <c r="V201" s="78"/>
      <c r="W201" s="78"/>
      <c r="X201" s="78"/>
      <c r="Y201" s="623"/>
      <c r="Z201" s="623"/>
    </row>
    <row r="202" spans="1:31" s="79" customFormat="1" ht="25">
      <c r="A202" s="648" t="s">
        <v>2351</v>
      </c>
      <c r="B202" s="619" t="s">
        <v>3080</v>
      </c>
      <c r="C202" s="619" t="s">
        <v>3081</v>
      </c>
      <c r="D202" s="620">
        <v>41705</v>
      </c>
      <c r="E202" s="620" t="s">
        <v>651</v>
      </c>
      <c r="F202" s="621" t="s">
        <v>3082</v>
      </c>
      <c r="G202" s="621" t="s">
        <v>3083</v>
      </c>
      <c r="H202" s="621" t="s">
        <v>3084</v>
      </c>
      <c r="I202" s="621" t="s">
        <v>3085</v>
      </c>
      <c r="J202" s="621" t="s">
        <v>1967</v>
      </c>
      <c r="K202" s="621">
        <v>1</v>
      </c>
      <c r="L202" s="619" t="s">
        <v>3081</v>
      </c>
      <c r="M202" s="619" t="s">
        <v>3086</v>
      </c>
      <c r="N202" s="619" t="s">
        <v>1919</v>
      </c>
      <c r="O202" s="622">
        <v>208.28</v>
      </c>
      <c r="P202" s="619" t="s">
        <v>2114</v>
      </c>
      <c r="Q202" s="619" t="s">
        <v>2359</v>
      </c>
      <c r="R202" s="619" t="s">
        <v>1949</v>
      </c>
      <c r="S202" s="78" t="s">
        <v>1960</v>
      </c>
      <c r="T202" s="78"/>
      <c r="U202" s="78"/>
      <c r="V202" s="78"/>
      <c r="W202" s="78"/>
      <c r="X202" s="78"/>
      <c r="Y202" s="623"/>
      <c r="Z202" s="623"/>
    </row>
    <row r="203" spans="1:31" s="79" customFormat="1" ht="62.5">
      <c r="A203" s="648" t="s">
        <v>2351</v>
      </c>
      <c r="B203" s="619" t="s">
        <v>3087</v>
      </c>
      <c r="C203" s="619" t="s">
        <v>3088</v>
      </c>
      <c r="D203" s="620">
        <v>41709</v>
      </c>
      <c r="E203" s="620" t="s">
        <v>651</v>
      </c>
      <c r="F203" s="621" t="s">
        <v>2363</v>
      </c>
      <c r="G203" s="621" t="s">
        <v>2364</v>
      </c>
      <c r="H203" s="621" t="s">
        <v>2365</v>
      </c>
      <c r="I203" s="621" t="s">
        <v>2366</v>
      </c>
      <c r="J203" s="621" t="s">
        <v>1967</v>
      </c>
      <c r="K203" s="621">
        <v>1</v>
      </c>
      <c r="L203" s="619" t="s">
        <v>3088</v>
      </c>
      <c r="M203" s="619" t="s">
        <v>3089</v>
      </c>
      <c r="N203" s="619" t="s">
        <v>1919</v>
      </c>
      <c r="O203" s="622">
        <v>1953.47</v>
      </c>
      <c r="P203" s="619" t="s">
        <v>1922</v>
      </c>
      <c r="Q203" s="619" t="s">
        <v>3090</v>
      </c>
      <c r="R203" s="619" t="s">
        <v>1949</v>
      </c>
      <c r="S203" s="78" t="s">
        <v>1960</v>
      </c>
      <c r="T203" s="78" t="s">
        <v>1961</v>
      </c>
      <c r="U203" s="78"/>
      <c r="V203" s="78"/>
      <c r="W203" s="78"/>
      <c r="X203" s="78"/>
      <c r="Y203" s="623"/>
      <c r="Z203" s="623"/>
    </row>
    <row r="204" spans="1:31" s="79" customFormat="1" ht="37.5">
      <c r="A204" s="648" t="s">
        <v>2351</v>
      </c>
      <c r="B204" s="630" t="s">
        <v>3091</v>
      </c>
      <c r="C204" s="619" t="s">
        <v>4669</v>
      </c>
      <c r="D204" s="620">
        <v>41828</v>
      </c>
      <c r="E204" s="620" t="s">
        <v>651</v>
      </c>
      <c r="F204" s="621" t="s">
        <v>2423</v>
      </c>
      <c r="G204" s="621" t="s">
        <v>2424</v>
      </c>
      <c r="H204" s="621" t="s">
        <v>2425</v>
      </c>
      <c r="I204" s="621" t="s">
        <v>2426</v>
      </c>
      <c r="J204" s="621" t="s">
        <v>2427</v>
      </c>
      <c r="K204" s="621">
        <v>1</v>
      </c>
      <c r="L204" s="619" t="s">
        <v>3092</v>
      </c>
      <c r="M204" s="619" t="s">
        <v>3093</v>
      </c>
      <c r="N204" s="619" t="s">
        <v>1919</v>
      </c>
      <c r="O204" s="622">
        <v>95.6</v>
      </c>
      <c r="P204" s="619" t="s">
        <v>2114</v>
      </c>
      <c r="Q204" s="619" t="s">
        <v>2219</v>
      </c>
      <c r="R204" s="631" t="s">
        <v>1949</v>
      </c>
      <c r="S204" s="78" t="s">
        <v>1960</v>
      </c>
      <c r="T204" s="632"/>
      <c r="U204" s="78"/>
      <c r="V204" s="233"/>
      <c r="W204" s="233"/>
      <c r="X204" s="632"/>
      <c r="Y204" s="623"/>
      <c r="Z204" s="623"/>
    </row>
    <row r="205" spans="1:31" s="79" customFormat="1" ht="62.5">
      <c r="A205" s="648" t="s">
        <v>2351</v>
      </c>
      <c r="B205" s="619" t="s">
        <v>3094</v>
      </c>
      <c r="C205" s="619" t="s">
        <v>3095</v>
      </c>
      <c r="D205" s="620">
        <v>41836</v>
      </c>
      <c r="E205" s="620" t="s">
        <v>651</v>
      </c>
      <c r="F205" s="621" t="s">
        <v>2363</v>
      </c>
      <c r="G205" s="621" t="s">
        <v>2364</v>
      </c>
      <c r="H205" s="621" t="s">
        <v>2365</v>
      </c>
      <c r="I205" s="621" t="s">
        <v>2366</v>
      </c>
      <c r="J205" s="621" t="s">
        <v>1967</v>
      </c>
      <c r="K205" s="621">
        <v>1</v>
      </c>
      <c r="L205" s="619" t="s">
        <v>3095</v>
      </c>
      <c r="M205" s="619" t="s">
        <v>3096</v>
      </c>
      <c r="N205" s="619" t="s">
        <v>1919</v>
      </c>
      <c r="O205" s="622">
        <v>167.4</v>
      </c>
      <c r="P205" s="619" t="s">
        <v>2114</v>
      </c>
      <c r="Q205" s="619" t="s">
        <v>2492</v>
      </c>
      <c r="R205" s="619" t="s">
        <v>1949</v>
      </c>
      <c r="S205" s="78" t="s">
        <v>1960</v>
      </c>
      <c r="T205" s="78"/>
      <c r="U205" s="78"/>
      <c r="V205" s="78"/>
      <c r="W205" s="78"/>
      <c r="X205" s="78"/>
      <c r="Y205" s="623"/>
      <c r="Z205" s="623"/>
    </row>
    <row r="206" spans="1:31" s="79" customFormat="1" ht="25">
      <c r="A206" s="648" t="s">
        <v>2351</v>
      </c>
      <c r="B206" s="619" t="s">
        <v>3097</v>
      </c>
      <c r="C206" s="619" t="s">
        <v>3098</v>
      </c>
      <c r="D206" s="620">
        <v>41842</v>
      </c>
      <c r="E206" s="620" t="s">
        <v>651</v>
      </c>
      <c r="F206" s="621" t="s">
        <v>3099</v>
      </c>
      <c r="G206" s="621" t="s">
        <v>3100</v>
      </c>
      <c r="H206" s="621" t="s">
        <v>2555</v>
      </c>
      <c r="I206" s="621" t="s">
        <v>3101</v>
      </c>
      <c r="J206" s="621" t="s">
        <v>1967</v>
      </c>
      <c r="K206" s="621">
        <v>1</v>
      </c>
      <c r="L206" s="619" t="s">
        <v>3098</v>
      </c>
      <c r="M206" s="619" t="s">
        <v>3102</v>
      </c>
      <c r="N206" s="619" t="s">
        <v>1919</v>
      </c>
      <c r="O206" s="622">
        <v>282.60000000000002</v>
      </c>
      <c r="P206" s="619" t="s">
        <v>2114</v>
      </c>
      <c r="Q206" s="619" t="s">
        <v>2492</v>
      </c>
      <c r="R206" s="619" t="s">
        <v>1949</v>
      </c>
      <c r="S206" s="78" t="s">
        <v>1960</v>
      </c>
      <c r="T206" s="78"/>
      <c r="U206" s="78"/>
      <c r="V206" s="78"/>
      <c r="W206" s="78"/>
      <c r="X206" s="78"/>
      <c r="Y206" s="623"/>
      <c r="Z206" s="623"/>
    </row>
    <row r="207" spans="1:31" s="79" customFormat="1" ht="62.5">
      <c r="A207" s="648" t="s">
        <v>2351</v>
      </c>
      <c r="B207" s="619" t="s">
        <v>3103</v>
      </c>
      <c r="C207" s="619" t="s">
        <v>3104</v>
      </c>
      <c r="D207" s="620">
        <v>41845</v>
      </c>
      <c r="E207" s="620" t="s">
        <v>651</v>
      </c>
      <c r="F207" s="621" t="s">
        <v>2363</v>
      </c>
      <c r="G207" s="621" t="s">
        <v>2364</v>
      </c>
      <c r="H207" s="621" t="s">
        <v>2365</v>
      </c>
      <c r="I207" s="621" t="s">
        <v>2366</v>
      </c>
      <c r="J207" s="621" t="s">
        <v>1967</v>
      </c>
      <c r="K207" s="621">
        <v>1</v>
      </c>
      <c r="L207" s="619" t="s">
        <v>3104</v>
      </c>
      <c r="M207" s="619" t="s">
        <v>3105</v>
      </c>
      <c r="N207" s="619" t="s">
        <v>1919</v>
      </c>
      <c r="O207" s="622">
        <v>1326.7</v>
      </c>
      <c r="P207" s="619" t="s">
        <v>1922</v>
      </c>
      <c r="Q207" s="619" t="s">
        <v>2368</v>
      </c>
      <c r="R207" s="619" t="s">
        <v>1949</v>
      </c>
      <c r="S207" s="78" t="s">
        <v>1960</v>
      </c>
      <c r="T207" s="78" t="s">
        <v>2047</v>
      </c>
      <c r="U207" s="78"/>
      <c r="V207" s="78"/>
      <c r="W207" s="78"/>
      <c r="X207" s="78"/>
      <c r="Y207" s="623"/>
      <c r="Z207" s="623"/>
    </row>
    <row r="208" spans="1:31" s="79" customFormat="1" ht="25">
      <c r="A208" s="648" t="s">
        <v>2351</v>
      </c>
      <c r="B208" s="619" t="s">
        <v>3106</v>
      </c>
      <c r="C208" s="619" t="s">
        <v>3107</v>
      </c>
      <c r="D208" s="620">
        <v>41907</v>
      </c>
      <c r="E208" s="620" t="s">
        <v>651</v>
      </c>
      <c r="F208" s="621" t="s">
        <v>2628</v>
      </c>
      <c r="G208" s="621" t="s">
        <v>2629</v>
      </c>
      <c r="H208" s="621" t="s">
        <v>2630</v>
      </c>
      <c r="I208" s="621" t="s">
        <v>2631</v>
      </c>
      <c r="J208" s="621" t="s">
        <v>1967</v>
      </c>
      <c r="K208" s="621">
        <v>1</v>
      </c>
      <c r="L208" s="619" t="s">
        <v>3107</v>
      </c>
      <c r="M208" s="619" t="s">
        <v>3108</v>
      </c>
      <c r="N208" s="619" t="s">
        <v>1919</v>
      </c>
      <c r="O208" s="622">
        <v>280.7</v>
      </c>
      <c r="P208" s="619" t="s">
        <v>2114</v>
      </c>
      <c r="Q208" s="619" t="s">
        <v>2904</v>
      </c>
      <c r="R208" s="619" t="s">
        <v>1949</v>
      </c>
      <c r="S208" s="78" t="s">
        <v>1960</v>
      </c>
      <c r="T208" s="78" t="s">
        <v>2038</v>
      </c>
      <c r="U208" s="78"/>
      <c r="V208" s="78"/>
      <c r="W208" s="78"/>
      <c r="X208" s="78"/>
      <c r="Y208" s="623"/>
      <c r="Z208" s="623"/>
    </row>
    <row r="209" spans="1:31" s="79" customFormat="1" ht="37.5">
      <c r="A209" s="648" t="s">
        <v>2351</v>
      </c>
      <c r="B209" s="619" t="s">
        <v>3109</v>
      </c>
      <c r="C209" s="619" t="s">
        <v>3110</v>
      </c>
      <c r="D209" s="620">
        <v>41950</v>
      </c>
      <c r="E209" s="620" t="s">
        <v>651</v>
      </c>
      <c r="F209" s="621" t="s">
        <v>3111</v>
      </c>
      <c r="G209" s="621" t="s">
        <v>3112</v>
      </c>
      <c r="H209" s="621" t="s">
        <v>2555</v>
      </c>
      <c r="I209" s="621" t="s">
        <v>3113</v>
      </c>
      <c r="J209" s="621" t="s">
        <v>1967</v>
      </c>
      <c r="K209" s="621">
        <v>1</v>
      </c>
      <c r="L209" s="619" t="s">
        <v>3110</v>
      </c>
      <c r="M209" s="619" t="s">
        <v>3114</v>
      </c>
      <c r="N209" s="619" t="s">
        <v>1919</v>
      </c>
      <c r="O209" s="622">
        <v>65.849999999999994</v>
      </c>
      <c r="P209" s="619" t="s">
        <v>2114</v>
      </c>
      <c r="Q209" s="619" t="s">
        <v>2398</v>
      </c>
      <c r="R209" s="619" t="s">
        <v>1949</v>
      </c>
      <c r="S209" s="78" t="s">
        <v>1960</v>
      </c>
      <c r="T209" s="78"/>
      <c r="U209" s="78"/>
      <c r="V209" s="78"/>
      <c r="W209" s="78"/>
      <c r="X209" s="78"/>
      <c r="Y209" s="623"/>
      <c r="Z209" s="623"/>
    </row>
    <row r="210" spans="1:31" s="79" customFormat="1" ht="37.5">
      <c r="A210" s="648" t="s">
        <v>2351</v>
      </c>
      <c r="B210" s="619" t="s">
        <v>3115</v>
      </c>
      <c r="C210" s="619" t="s">
        <v>3116</v>
      </c>
      <c r="D210" s="620">
        <v>41964</v>
      </c>
      <c r="E210" s="620" t="s">
        <v>651</v>
      </c>
      <c r="F210" s="621" t="s">
        <v>3117</v>
      </c>
      <c r="G210" s="621" t="s">
        <v>2273</v>
      </c>
      <c r="H210" s="621" t="s">
        <v>3118</v>
      </c>
      <c r="I210" s="621" t="s">
        <v>3119</v>
      </c>
      <c r="J210" s="621" t="s">
        <v>1967</v>
      </c>
      <c r="K210" s="621">
        <v>1</v>
      </c>
      <c r="L210" s="619" t="s">
        <v>3116</v>
      </c>
      <c r="M210" s="619" t="s">
        <v>3120</v>
      </c>
      <c r="N210" s="619" t="s">
        <v>1919</v>
      </c>
      <c r="O210" s="622">
        <v>148.30000000000001</v>
      </c>
      <c r="P210" s="619" t="s">
        <v>2114</v>
      </c>
      <c r="Q210" s="619" t="s">
        <v>2235</v>
      </c>
      <c r="R210" s="619" t="s">
        <v>1949</v>
      </c>
      <c r="S210" s="78" t="s">
        <v>1960</v>
      </c>
      <c r="T210" s="78" t="s">
        <v>2038</v>
      </c>
      <c r="U210" s="78"/>
      <c r="V210" s="78"/>
      <c r="W210" s="78"/>
      <c r="X210" s="78"/>
      <c r="Y210" s="623"/>
      <c r="Z210" s="623"/>
    </row>
    <row r="211" spans="1:31" s="79" customFormat="1" ht="37.5">
      <c r="A211" s="648" t="s">
        <v>2351</v>
      </c>
      <c r="B211" s="626" t="s">
        <v>3121</v>
      </c>
      <c r="C211" s="626" t="s">
        <v>3122</v>
      </c>
      <c r="D211" s="627">
        <v>42101</v>
      </c>
      <c r="E211" s="627" t="s">
        <v>651</v>
      </c>
      <c r="F211" s="628" t="s">
        <v>2354</v>
      </c>
      <c r="G211" s="628" t="s">
        <v>2355</v>
      </c>
      <c r="H211" s="628" t="s">
        <v>2356</v>
      </c>
      <c r="I211" s="628" t="s">
        <v>2357</v>
      </c>
      <c r="J211" s="628" t="s">
        <v>1957</v>
      </c>
      <c r="K211" s="628">
        <v>1</v>
      </c>
      <c r="L211" s="626" t="s">
        <v>3122</v>
      </c>
      <c r="M211" s="626" t="s">
        <v>3123</v>
      </c>
      <c r="N211" s="626" t="s">
        <v>1919</v>
      </c>
      <c r="O211" s="629">
        <v>189.37</v>
      </c>
      <c r="P211" s="626" t="s">
        <v>2114</v>
      </c>
      <c r="Q211" s="619" t="s">
        <v>2904</v>
      </c>
      <c r="R211" s="619" t="s">
        <v>1949</v>
      </c>
      <c r="S211" s="78" t="s">
        <v>1960</v>
      </c>
      <c r="T211" s="78"/>
      <c r="U211" s="78"/>
      <c r="V211" s="78"/>
      <c r="W211" s="78"/>
      <c r="X211" s="78"/>
      <c r="Y211" s="623"/>
      <c r="Z211" s="623"/>
    </row>
    <row r="212" spans="1:31" s="79" customFormat="1" ht="25">
      <c r="A212" s="648" t="s">
        <v>2351</v>
      </c>
      <c r="B212" s="619" t="s">
        <v>3124</v>
      </c>
      <c r="C212" s="619" t="s">
        <v>3125</v>
      </c>
      <c r="D212" s="620">
        <v>42116</v>
      </c>
      <c r="E212" s="620" t="s">
        <v>651</v>
      </c>
      <c r="F212" s="621" t="s">
        <v>3126</v>
      </c>
      <c r="G212" s="621"/>
      <c r="H212" s="621" t="s">
        <v>2469</v>
      </c>
      <c r="I212" s="621" t="s">
        <v>3127</v>
      </c>
      <c r="J212" s="621" t="s">
        <v>1957</v>
      </c>
      <c r="K212" s="621">
        <v>1</v>
      </c>
      <c r="L212" s="619" t="s">
        <v>3125</v>
      </c>
      <c r="M212" s="619" t="s">
        <v>3128</v>
      </c>
      <c r="N212" s="619" t="s">
        <v>1919</v>
      </c>
      <c r="O212" s="633">
        <v>157.19999999999999</v>
      </c>
      <c r="P212" s="619" t="s">
        <v>2114</v>
      </c>
      <c r="Q212" s="619" t="s">
        <v>2473</v>
      </c>
      <c r="R212" s="619" t="s">
        <v>1949</v>
      </c>
      <c r="S212" s="78" t="s">
        <v>1960</v>
      </c>
      <c r="T212" s="78"/>
      <c r="U212" s="78"/>
      <c r="V212" s="78"/>
      <c r="W212" s="78"/>
      <c r="X212" s="78"/>
      <c r="Y212" s="623"/>
      <c r="Z212" s="623"/>
    </row>
    <row r="213" spans="1:31" s="79" customFormat="1" ht="37.5">
      <c r="A213" s="648" t="s">
        <v>2351</v>
      </c>
      <c r="B213" s="619" t="s">
        <v>3129</v>
      </c>
      <c r="C213" s="619" t="s">
        <v>3130</v>
      </c>
      <c r="D213" s="620">
        <v>42132</v>
      </c>
      <c r="E213" s="620" t="s">
        <v>651</v>
      </c>
      <c r="F213" s="621" t="s">
        <v>2354</v>
      </c>
      <c r="G213" s="621" t="s">
        <v>2355</v>
      </c>
      <c r="H213" s="621" t="s">
        <v>2356</v>
      </c>
      <c r="I213" s="621" t="s">
        <v>2357</v>
      </c>
      <c r="J213" s="621" t="s">
        <v>1957</v>
      </c>
      <c r="K213" s="621">
        <v>1</v>
      </c>
      <c r="L213" s="619" t="s">
        <v>3130</v>
      </c>
      <c r="M213" s="619" t="s">
        <v>3131</v>
      </c>
      <c r="N213" s="619" t="s">
        <v>1919</v>
      </c>
      <c r="O213" s="622">
        <v>378.08</v>
      </c>
      <c r="P213" s="619" t="s">
        <v>2114</v>
      </c>
      <c r="Q213" s="619" t="s">
        <v>2904</v>
      </c>
      <c r="R213" s="619" t="s">
        <v>1949</v>
      </c>
      <c r="S213" s="78" t="s">
        <v>1960</v>
      </c>
      <c r="T213" s="78"/>
      <c r="U213" s="78"/>
      <c r="V213" s="78"/>
      <c r="W213" s="78"/>
      <c r="X213" s="78"/>
      <c r="Y213" s="623"/>
      <c r="Z213" s="623"/>
    </row>
    <row r="214" spans="1:31" s="79" customFormat="1" ht="37.5">
      <c r="A214" s="648" t="s">
        <v>2351</v>
      </c>
      <c r="B214" s="630" t="s">
        <v>3132</v>
      </c>
      <c r="C214" s="619" t="s">
        <v>3133</v>
      </c>
      <c r="D214" s="620">
        <v>42163</v>
      </c>
      <c r="E214" s="620" t="s">
        <v>651</v>
      </c>
      <c r="F214" s="621" t="s">
        <v>3134</v>
      </c>
      <c r="G214" s="621" t="s">
        <v>3135</v>
      </c>
      <c r="H214" s="621" t="s">
        <v>3136</v>
      </c>
      <c r="I214" s="621" t="s">
        <v>3137</v>
      </c>
      <c r="J214" s="621" t="s">
        <v>1957</v>
      </c>
      <c r="K214" s="621">
        <v>1</v>
      </c>
      <c r="L214" s="619" t="s">
        <v>3133</v>
      </c>
      <c r="M214" s="619" t="s">
        <v>3138</v>
      </c>
      <c r="N214" s="619" t="s">
        <v>1919</v>
      </c>
      <c r="O214" s="622">
        <v>121.09</v>
      </c>
      <c r="P214" s="619" t="s">
        <v>2114</v>
      </c>
      <c r="Q214" s="619" t="s">
        <v>2219</v>
      </c>
      <c r="R214" s="631" t="s">
        <v>1949</v>
      </c>
      <c r="S214" s="78" t="s">
        <v>1960</v>
      </c>
      <c r="T214" s="632" t="s">
        <v>2015</v>
      </c>
      <c r="U214" s="78"/>
      <c r="V214" s="233"/>
      <c r="W214" s="233"/>
      <c r="X214" s="632"/>
      <c r="Y214" s="623"/>
      <c r="Z214" s="623"/>
    </row>
    <row r="215" spans="1:31" s="79" customFormat="1" ht="37.5">
      <c r="A215" s="648" t="s">
        <v>2351</v>
      </c>
      <c r="B215" s="630" t="s">
        <v>3139</v>
      </c>
      <c r="C215" s="619" t="s">
        <v>3140</v>
      </c>
      <c r="D215" s="620">
        <v>42188</v>
      </c>
      <c r="E215" s="620" t="s">
        <v>651</v>
      </c>
      <c r="F215" s="621" t="s">
        <v>2443</v>
      </c>
      <c r="G215" s="621" t="s">
        <v>2444</v>
      </c>
      <c r="H215" s="621" t="s">
        <v>2445</v>
      </c>
      <c r="I215" s="621" t="s">
        <v>2446</v>
      </c>
      <c r="J215" s="621" t="s">
        <v>1967</v>
      </c>
      <c r="K215" s="621">
        <v>1</v>
      </c>
      <c r="L215" s="619" t="s">
        <v>3140</v>
      </c>
      <c r="M215" s="619" t="s">
        <v>3141</v>
      </c>
      <c r="N215" s="619" t="s">
        <v>1919</v>
      </c>
      <c r="O215" s="622">
        <v>96.8</v>
      </c>
      <c r="P215" s="619" t="s">
        <v>2114</v>
      </c>
      <c r="Q215" s="619" t="s">
        <v>2559</v>
      </c>
      <c r="R215" s="631" t="s">
        <v>1949</v>
      </c>
      <c r="S215" s="78" t="s">
        <v>1960</v>
      </c>
      <c r="T215" s="632"/>
      <c r="U215" s="78"/>
      <c r="V215" s="233"/>
      <c r="W215" s="233"/>
      <c r="X215" s="632"/>
      <c r="Y215" s="623"/>
      <c r="Z215" s="623"/>
    </row>
    <row r="216" spans="1:31" s="79" customFormat="1" ht="62.5">
      <c r="A216" s="648" t="s">
        <v>2351</v>
      </c>
      <c r="B216" s="630" t="s">
        <v>3142</v>
      </c>
      <c r="C216" s="619" t="s">
        <v>3143</v>
      </c>
      <c r="D216" s="620">
        <v>42255</v>
      </c>
      <c r="E216" s="620" t="s">
        <v>651</v>
      </c>
      <c r="F216" s="621" t="s">
        <v>2363</v>
      </c>
      <c r="G216" s="621" t="s">
        <v>2364</v>
      </c>
      <c r="H216" s="621" t="s">
        <v>2365</v>
      </c>
      <c r="I216" s="621" t="s">
        <v>2366</v>
      </c>
      <c r="J216" s="621" t="s">
        <v>1967</v>
      </c>
      <c r="K216" s="621">
        <v>1</v>
      </c>
      <c r="L216" s="619" t="s">
        <v>3143</v>
      </c>
      <c r="M216" s="619" t="s">
        <v>3144</v>
      </c>
      <c r="N216" s="619" t="s">
        <v>1919</v>
      </c>
      <c r="O216" s="622">
        <v>555.1</v>
      </c>
      <c r="P216" s="619" t="s">
        <v>2055</v>
      </c>
      <c r="Q216" s="619" t="s">
        <v>2368</v>
      </c>
      <c r="R216" s="631" t="s">
        <v>1949</v>
      </c>
      <c r="S216" s="78" t="s">
        <v>1960</v>
      </c>
      <c r="T216" s="632" t="s">
        <v>2015</v>
      </c>
      <c r="U216" s="78"/>
      <c r="V216" s="233"/>
      <c r="W216" s="233"/>
      <c r="X216" s="632"/>
      <c r="Y216" s="623"/>
      <c r="Z216" s="623"/>
      <c r="AA216" s="226"/>
      <c r="AB216" s="226"/>
      <c r="AC216" s="226"/>
      <c r="AD216" s="226"/>
      <c r="AE216" s="226"/>
    </row>
    <row r="217" spans="1:31" s="79" customFormat="1" ht="50">
      <c r="A217" s="648" t="s">
        <v>2351</v>
      </c>
      <c r="B217" s="619" t="s">
        <v>3145</v>
      </c>
      <c r="C217" s="619" t="s">
        <v>3146</v>
      </c>
      <c r="D217" s="620">
        <v>42262</v>
      </c>
      <c r="E217" s="620" t="s">
        <v>651</v>
      </c>
      <c r="F217" s="621" t="s">
        <v>3147</v>
      </c>
      <c r="G217" s="621" t="s">
        <v>3148</v>
      </c>
      <c r="H217" s="621" t="s">
        <v>3149</v>
      </c>
      <c r="I217" s="621" t="s">
        <v>3150</v>
      </c>
      <c r="J217" s="621" t="s">
        <v>1967</v>
      </c>
      <c r="K217" s="621">
        <v>1</v>
      </c>
      <c r="L217" s="619" t="s">
        <v>3146</v>
      </c>
      <c r="M217" s="619" t="s">
        <v>3151</v>
      </c>
      <c r="N217" s="619" t="s">
        <v>1919</v>
      </c>
      <c r="O217" s="622">
        <v>31.7</v>
      </c>
      <c r="P217" s="619" t="s">
        <v>2114</v>
      </c>
      <c r="Q217" s="619" t="s">
        <v>2681</v>
      </c>
      <c r="R217" s="619" t="s">
        <v>1949</v>
      </c>
      <c r="S217" s="78" t="s">
        <v>1960</v>
      </c>
      <c r="T217" s="78"/>
      <c r="U217" s="78"/>
      <c r="V217" s="78"/>
      <c r="W217" s="78"/>
      <c r="X217" s="78"/>
      <c r="Y217" s="623"/>
      <c r="Z217" s="623"/>
    </row>
    <row r="218" spans="1:31" s="79" customFormat="1" ht="62.5">
      <c r="A218" s="648" t="s">
        <v>2351</v>
      </c>
      <c r="B218" s="619" t="s">
        <v>3152</v>
      </c>
      <c r="C218" s="619" t="s">
        <v>3153</v>
      </c>
      <c r="D218" s="620">
        <v>42292</v>
      </c>
      <c r="E218" s="620" t="s">
        <v>651</v>
      </c>
      <c r="F218" s="621" t="s">
        <v>2363</v>
      </c>
      <c r="G218" s="621" t="s">
        <v>2364</v>
      </c>
      <c r="H218" s="621" t="s">
        <v>2365</v>
      </c>
      <c r="I218" s="621" t="s">
        <v>2366</v>
      </c>
      <c r="J218" s="621" t="s">
        <v>1967</v>
      </c>
      <c r="K218" s="621">
        <v>1</v>
      </c>
      <c r="L218" s="619" t="s">
        <v>3153</v>
      </c>
      <c r="M218" s="619" t="s">
        <v>3154</v>
      </c>
      <c r="N218" s="619" t="s">
        <v>1919</v>
      </c>
      <c r="O218" s="622">
        <v>283.08</v>
      </c>
      <c r="P218" s="619" t="s">
        <v>2114</v>
      </c>
      <c r="Q218" s="619" t="s">
        <v>3155</v>
      </c>
      <c r="R218" s="619" t="s">
        <v>1949</v>
      </c>
      <c r="S218" s="78" t="s">
        <v>1960</v>
      </c>
      <c r="T218" s="78" t="s">
        <v>2047</v>
      </c>
      <c r="U218" s="78"/>
      <c r="V218" s="78"/>
      <c r="W218" s="78"/>
      <c r="X218" s="78"/>
      <c r="Y218" s="623"/>
      <c r="Z218" s="623"/>
    </row>
    <row r="219" spans="1:31" s="79" customFormat="1" ht="37.5">
      <c r="A219" s="648" t="s">
        <v>2351</v>
      </c>
      <c r="B219" s="619" t="s">
        <v>3156</v>
      </c>
      <c r="C219" s="619" t="s">
        <v>3157</v>
      </c>
      <c r="D219" s="620">
        <v>42313</v>
      </c>
      <c r="E219" s="620" t="s">
        <v>651</v>
      </c>
      <c r="F219" s="621" t="s">
        <v>2423</v>
      </c>
      <c r="G219" s="621" t="s">
        <v>2424</v>
      </c>
      <c r="H219" s="621" t="s">
        <v>2425</v>
      </c>
      <c r="I219" s="621" t="s">
        <v>2426</v>
      </c>
      <c r="J219" s="621" t="s">
        <v>2427</v>
      </c>
      <c r="K219" s="621">
        <v>1</v>
      </c>
      <c r="L219" s="619" t="s">
        <v>3157</v>
      </c>
      <c r="M219" s="619" t="s">
        <v>3158</v>
      </c>
      <c r="N219" s="619" t="s">
        <v>1919</v>
      </c>
      <c r="O219" s="622">
        <v>327.5</v>
      </c>
      <c r="P219" s="619" t="s">
        <v>2114</v>
      </c>
      <c r="Q219" s="619" t="s">
        <v>2492</v>
      </c>
      <c r="R219" s="619" t="s">
        <v>1949</v>
      </c>
      <c r="S219" s="78" t="s">
        <v>1960</v>
      </c>
      <c r="T219" s="78"/>
      <c r="U219" s="78"/>
      <c r="V219" s="78"/>
      <c r="W219" s="78"/>
      <c r="X219" s="78"/>
      <c r="Y219" s="623"/>
      <c r="Z219" s="623"/>
      <c r="AA219" s="226"/>
      <c r="AB219" s="226"/>
      <c r="AC219" s="226"/>
      <c r="AD219" s="226"/>
      <c r="AE219" s="226"/>
    </row>
    <row r="220" spans="1:31" s="79" customFormat="1" ht="37.5">
      <c r="A220" s="648" t="s">
        <v>2351</v>
      </c>
      <c r="B220" s="619" t="s">
        <v>3159</v>
      </c>
      <c r="C220" s="619" t="s">
        <v>3160</v>
      </c>
      <c r="D220" s="620">
        <v>42321</v>
      </c>
      <c r="E220" s="620" t="s">
        <v>651</v>
      </c>
      <c r="F220" s="621" t="s">
        <v>3161</v>
      </c>
      <c r="G220" s="621" t="s">
        <v>3162</v>
      </c>
      <c r="H220" s="621" t="s">
        <v>2096</v>
      </c>
      <c r="I220" s="621" t="s">
        <v>3163</v>
      </c>
      <c r="J220" s="621" t="s">
        <v>1967</v>
      </c>
      <c r="K220" s="621">
        <v>1</v>
      </c>
      <c r="L220" s="619" t="s">
        <v>3160</v>
      </c>
      <c r="M220" s="619" t="s">
        <v>3164</v>
      </c>
      <c r="N220" s="619" t="s">
        <v>1919</v>
      </c>
      <c r="O220" s="622">
        <v>11.9</v>
      </c>
      <c r="P220" s="619" t="s">
        <v>2114</v>
      </c>
      <c r="Q220" s="619" t="s">
        <v>2681</v>
      </c>
      <c r="R220" s="619" t="s">
        <v>1949</v>
      </c>
      <c r="S220" s="78" t="s">
        <v>1960</v>
      </c>
      <c r="T220" s="78"/>
      <c r="U220" s="78"/>
      <c r="V220" s="78"/>
      <c r="W220" s="78"/>
      <c r="X220" s="78"/>
      <c r="Y220" s="623"/>
      <c r="Z220" s="623"/>
    </row>
    <row r="221" spans="1:31" s="79" customFormat="1" ht="25">
      <c r="A221" s="648" t="s">
        <v>2351</v>
      </c>
      <c r="B221" s="619" t="s">
        <v>3165</v>
      </c>
      <c r="C221" s="619" t="s">
        <v>3166</v>
      </c>
      <c r="D221" s="620">
        <v>42341</v>
      </c>
      <c r="E221" s="620" t="s">
        <v>651</v>
      </c>
      <c r="F221" s="621" t="s">
        <v>3167</v>
      </c>
      <c r="G221" s="621" t="s">
        <v>3168</v>
      </c>
      <c r="H221" s="621" t="s">
        <v>2678</v>
      </c>
      <c r="I221" s="621" t="s">
        <v>3169</v>
      </c>
      <c r="J221" s="621" t="s">
        <v>2089</v>
      </c>
      <c r="K221" s="621">
        <v>1</v>
      </c>
      <c r="L221" s="619" t="s">
        <v>3166</v>
      </c>
      <c r="M221" s="619" t="s">
        <v>3170</v>
      </c>
      <c r="N221" s="619" t="s">
        <v>1919</v>
      </c>
      <c r="O221" s="622">
        <v>43.31</v>
      </c>
      <c r="P221" s="619" t="s">
        <v>2114</v>
      </c>
      <c r="Q221" s="619" t="s">
        <v>2205</v>
      </c>
      <c r="R221" s="619" t="s">
        <v>1949</v>
      </c>
      <c r="S221" s="78" t="s">
        <v>1960</v>
      </c>
      <c r="T221" s="78"/>
      <c r="U221" s="78"/>
      <c r="V221" s="78"/>
      <c r="W221" s="78"/>
      <c r="X221" s="78"/>
      <c r="Y221" s="623"/>
      <c r="Z221" s="623"/>
    </row>
    <row r="222" spans="1:31" s="79" customFormat="1" ht="25">
      <c r="A222" s="648" t="s">
        <v>2351</v>
      </c>
      <c r="B222" s="619" t="s">
        <v>3171</v>
      </c>
      <c r="C222" s="619" t="s">
        <v>3172</v>
      </c>
      <c r="D222" s="620">
        <v>42412</v>
      </c>
      <c r="E222" s="620" t="s">
        <v>651</v>
      </c>
      <c r="F222" s="621"/>
      <c r="G222" s="621"/>
      <c r="H222" s="621" t="s">
        <v>3173</v>
      </c>
      <c r="I222" s="621"/>
      <c r="J222" s="621" t="s">
        <v>3174</v>
      </c>
      <c r="K222" s="621">
        <v>1</v>
      </c>
      <c r="L222" s="619" t="s">
        <v>3172</v>
      </c>
      <c r="M222" s="619" t="s">
        <v>3175</v>
      </c>
      <c r="N222" s="619" t="s">
        <v>1919</v>
      </c>
      <c r="O222" s="622">
        <v>3297</v>
      </c>
      <c r="P222" s="619" t="s">
        <v>1922</v>
      </c>
      <c r="Q222" s="619" t="s">
        <v>3176</v>
      </c>
      <c r="R222" s="619" t="s">
        <v>1949</v>
      </c>
      <c r="S222" s="78" t="s">
        <v>1960</v>
      </c>
      <c r="T222" s="78" t="s">
        <v>2047</v>
      </c>
      <c r="U222" s="78"/>
      <c r="V222" s="78"/>
      <c r="W222" s="78"/>
      <c r="X222" s="78"/>
      <c r="Y222" s="625"/>
      <c r="Z222" s="625"/>
      <c r="AA222" s="226"/>
      <c r="AB222" s="226"/>
      <c r="AC222" s="226"/>
      <c r="AD222" s="226"/>
      <c r="AE222" s="226"/>
    </row>
    <row r="223" spans="1:31" s="79" customFormat="1" ht="62.5">
      <c r="A223" s="648" t="s">
        <v>2351</v>
      </c>
      <c r="B223" s="619" t="s">
        <v>3177</v>
      </c>
      <c r="C223" s="619" t="s">
        <v>3178</v>
      </c>
      <c r="D223" s="620">
        <v>42425</v>
      </c>
      <c r="E223" s="620" t="s">
        <v>651</v>
      </c>
      <c r="F223" s="621" t="s">
        <v>2363</v>
      </c>
      <c r="G223" s="621" t="s">
        <v>2364</v>
      </c>
      <c r="H223" s="621" t="s">
        <v>2365</v>
      </c>
      <c r="I223" s="621" t="s">
        <v>2366</v>
      </c>
      <c r="J223" s="621" t="s">
        <v>1967</v>
      </c>
      <c r="K223" s="621">
        <v>1</v>
      </c>
      <c r="L223" s="619" t="s">
        <v>3178</v>
      </c>
      <c r="M223" s="619" t="s">
        <v>3179</v>
      </c>
      <c r="N223" s="619" t="s">
        <v>1919</v>
      </c>
      <c r="O223" s="622">
        <v>334.08</v>
      </c>
      <c r="P223" s="619" t="s">
        <v>2114</v>
      </c>
      <c r="Q223" s="619" t="s">
        <v>2190</v>
      </c>
      <c r="R223" s="619" t="s">
        <v>1949</v>
      </c>
      <c r="S223" s="78" t="s">
        <v>1960</v>
      </c>
      <c r="T223" s="78"/>
      <c r="U223" s="78"/>
      <c r="V223" s="78"/>
      <c r="W223" s="78"/>
      <c r="X223" s="78"/>
      <c r="Y223" s="623"/>
      <c r="Z223" s="623"/>
    </row>
    <row r="224" spans="1:31" s="79" customFormat="1" ht="62.5">
      <c r="A224" s="648" t="s">
        <v>2351</v>
      </c>
      <c r="B224" s="619" t="s">
        <v>3180</v>
      </c>
      <c r="C224" s="619" t="s">
        <v>3181</v>
      </c>
      <c r="D224" s="620">
        <v>42438</v>
      </c>
      <c r="E224" s="620" t="s">
        <v>651</v>
      </c>
      <c r="F224" s="621" t="s">
        <v>2363</v>
      </c>
      <c r="G224" s="621" t="s">
        <v>2364</v>
      </c>
      <c r="H224" s="621" t="s">
        <v>2365</v>
      </c>
      <c r="I224" s="621" t="s">
        <v>2366</v>
      </c>
      <c r="J224" s="621" t="s">
        <v>1967</v>
      </c>
      <c r="K224" s="621">
        <v>1</v>
      </c>
      <c r="L224" s="619" t="s">
        <v>3181</v>
      </c>
      <c r="M224" s="619" t="s">
        <v>3182</v>
      </c>
      <c r="N224" s="619" t="s">
        <v>1919</v>
      </c>
      <c r="O224" s="622">
        <v>181.37</v>
      </c>
      <c r="P224" s="619" t="s">
        <v>2114</v>
      </c>
      <c r="Q224" s="619" t="s">
        <v>3176</v>
      </c>
      <c r="R224" s="619" t="s">
        <v>1949</v>
      </c>
      <c r="S224" s="78" t="s">
        <v>1960</v>
      </c>
      <c r="T224" s="78"/>
      <c r="U224" s="78"/>
      <c r="V224" s="78"/>
      <c r="W224" s="78"/>
      <c r="X224" s="78"/>
      <c r="Y224" s="623"/>
      <c r="Z224" s="623"/>
    </row>
    <row r="225" spans="1:31" s="79" customFormat="1" ht="62.5">
      <c r="A225" s="648" t="s">
        <v>2351</v>
      </c>
      <c r="B225" s="619" t="s">
        <v>3183</v>
      </c>
      <c r="C225" s="619" t="s">
        <v>3184</v>
      </c>
      <c r="D225" s="620">
        <v>42438</v>
      </c>
      <c r="E225" s="620" t="s">
        <v>651</v>
      </c>
      <c r="F225" s="621" t="s">
        <v>2363</v>
      </c>
      <c r="G225" s="621" t="s">
        <v>2364</v>
      </c>
      <c r="H225" s="621" t="s">
        <v>2365</v>
      </c>
      <c r="I225" s="621" t="s">
        <v>2366</v>
      </c>
      <c r="J225" s="621" t="s">
        <v>1967</v>
      </c>
      <c r="K225" s="621">
        <v>1</v>
      </c>
      <c r="L225" s="619" t="s">
        <v>3184</v>
      </c>
      <c r="M225" s="619" t="s">
        <v>3185</v>
      </c>
      <c r="N225" s="619" t="s">
        <v>1919</v>
      </c>
      <c r="O225" s="622">
        <v>314.47000000000003</v>
      </c>
      <c r="P225" s="619" t="s">
        <v>2114</v>
      </c>
      <c r="Q225" s="619" t="s">
        <v>2804</v>
      </c>
      <c r="R225" s="619" t="s">
        <v>1949</v>
      </c>
      <c r="S225" s="78" t="s">
        <v>1960</v>
      </c>
      <c r="T225" s="78" t="s">
        <v>1970</v>
      </c>
      <c r="U225" s="78"/>
      <c r="V225" s="78"/>
      <c r="W225" s="78"/>
      <c r="X225" s="78"/>
      <c r="Y225" s="623"/>
      <c r="Z225" s="623"/>
    </row>
    <row r="226" spans="1:31" s="79" customFormat="1" ht="37.5">
      <c r="A226" s="648" t="s">
        <v>2351</v>
      </c>
      <c r="B226" s="619" t="s">
        <v>3186</v>
      </c>
      <c r="C226" s="619" t="s">
        <v>3187</v>
      </c>
      <c r="D226" s="620">
        <v>42460</v>
      </c>
      <c r="E226" s="620" t="s">
        <v>651</v>
      </c>
      <c r="F226" s="621" t="s">
        <v>2354</v>
      </c>
      <c r="G226" s="621" t="s">
        <v>2355</v>
      </c>
      <c r="H226" s="621" t="s">
        <v>2356</v>
      </c>
      <c r="I226" s="621" t="s">
        <v>2357</v>
      </c>
      <c r="J226" s="621" t="s">
        <v>1957</v>
      </c>
      <c r="K226" s="621">
        <v>1</v>
      </c>
      <c r="L226" s="619" t="s">
        <v>3187</v>
      </c>
      <c r="M226" s="619" t="s">
        <v>3188</v>
      </c>
      <c r="N226" s="619" t="s">
        <v>1919</v>
      </c>
      <c r="O226" s="622">
        <v>1012.4</v>
      </c>
      <c r="P226" s="619" t="s">
        <v>1922</v>
      </c>
      <c r="Q226" s="619" t="s">
        <v>3189</v>
      </c>
      <c r="R226" s="619" t="s">
        <v>1949</v>
      </c>
      <c r="S226" s="78" t="s">
        <v>1960</v>
      </c>
      <c r="T226" s="78" t="s">
        <v>2047</v>
      </c>
      <c r="U226" s="78"/>
      <c r="V226" s="78"/>
      <c r="W226" s="78"/>
      <c r="X226" s="78"/>
      <c r="Y226" s="623"/>
      <c r="Z226" s="623"/>
      <c r="AA226" s="226"/>
      <c r="AB226" s="226"/>
      <c r="AC226" s="226"/>
      <c r="AD226" s="226"/>
      <c r="AE226" s="226"/>
    </row>
    <row r="227" spans="1:31" s="79" customFormat="1" ht="25">
      <c r="A227" s="648" t="s">
        <v>2351</v>
      </c>
      <c r="B227" s="619" t="s">
        <v>3190</v>
      </c>
      <c r="C227" s="619" t="s">
        <v>3191</v>
      </c>
      <c r="D227" s="620">
        <v>42460</v>
      </c>
      <c r="E227" s="620" t="s">
        <v>651</v>
      </c>
      <c r="F227" s="621"/>
      <c r="G227" s="621"/>
      <c r="H227" s="621" t="s">
        <v>3192</v>
      </c>
      <c r="I227" s="621"/>
      <c r="J227" s="621" t="s">
        <v>1957</v>
      </c>
      <c r="K227" s="621">
        <v>1</v>
      </c>
      <c r="L227" s="619" t="s">
        <v>3191</v>
      </c>
      <c r="M227" s="619" t="s">
        <v>3193</v>
      </c>
      <c r="N227" s="619" t="s">
        <v>1919</v>
      </c>
      <c r="O227" s="622">
        <v>300.36</v>
      </c>
      <c r="P227" s="619" t="s">
        <v>2114</v>
      </c>
      <c r="Q227" s="619" t="s">
        <v>2804</v>
      </c>
      <c r="R227" s="619" t="s">
        <v>1949</v>
      </c>
      <c r="S227" s="78" t="s">
        <v>1960</v>
      </c>
      <c r="T227" s="78"/>
      <c r="U227" s="78"/>
      <c r="V227" s="78"/>
      <c r="W227" s="78"/>
      <c r="X227" s="78"/>
      <c r="Y227" s="625"/>
      <c r="Z227" s="625"/>
      <c r="AA227" s="226"/>
      <c r="AB227" s="226"/>
      <c r="AC227" s="226"/>
      <c r="AD227" s="226"/>
      <c r="AE227" s="226"/>
    </row>
    <row r="228" spans="1:31" s="79" customFormat="1" ht="62.5">
      <c r="A228" s="648" t="s">
        <v>2351</v>
      </c>
      <c r="B228" s="619" t="s">
        <v>3194</v>
      </c>
      <c r="C228" s="619" t="s">
        <v>3195</v>
      </c>
      <c r="D228" s="620">
        <v>42499</v>
      </c>
      <c r="E228" s="620" t="s">
        <v>651</v>
      </c>
      <c r="F228" s="621" t="s">
        <v>2363</v>
      </c>
      <c r="G228" s="621" t="s">
        <v>2364</v>
      </c>
      <c r="H228" s="621" t="s">
        <v>2365</v>
      </c>
      <c r="I228" s="621" t="s">
        <v>2366</v>
      </c>
      <c r="J228" s="621" t="s">
        <v>1967</v>
      </c>
      <c r="K228" s="621">
        <v>1</v>
      </c>
      <c r="L228" s="619" t="s">
        <v>3195</v>
      </c>
      <c r="M228" s="619" t="s">
        <v>3196</v>
      </c>
      <c r="N228" s="619" t="s">
        <v>1919</v>
      </c>
      <c r="O228" s="622">
        <v>321.85000000000002</v>
      </c>
      <c r="P228" s="619" t="s">
        <v>2114</v>
      </c>
      <c r="Q228" s="619" t="s">
        <v>3197</v>
      </c>
      <c r="R228" s="619" t="s">
        <v>1949</v>
      </c>
      <c r="S228" s="78" t="s">
        <v>1960</v>
      </c>
      <c r="T228" s="78"/>
      <c r="U228" s="78"/>
      <c r="V228" s="78"/>
      <c r="W228" s="78"/>
      <c r="X228" s="78"/>
      <c r="Y228" s="623"/>
      <c r="Z228" s="623"/>
    </row>
    <row r="229" spans="1:31" s="79" customFormat="1" ht="37.5">
      <c r="A229" s="648" t="s">
        <v>2351</v>
      </c>
      <c r="B229" s="619" t="s">
        <v>3198</v>
      </c>
      <c r="C229" s="619" t="s">
        <v>3199</v>
      </c>
      <c r="D229" s="620">
        <v>42499</v>
      </c>
      <c r="E229" s="620" t="s">
        <v>651</v>
      </c>
      <c r="F229" s="621" t="s">
        <v>3200</v>
      </c>
      <c r="G229" s="621" t="s">
        <v>3201</v>
      </c>
      <c r="H229" s="621" t="s">
        <v>2555</v>
      </c>
      <c r="I229" s="621" t="s">
        <v>3202</v>
      </c>
      <c r="J229" s="621" t="s">
        <v>1967</v>
      </c>
      <c r="K229" s="621">
        <v>1</v>
      </c>
      <c r="L229" s="619" t="s">
        <v>3199</v>
      </c>
      <c r="M229" s="619" t="s">
        <v>3203</v>
      </c>
      <c r="N229" s="619" t="s">
        <v>1919</v>
      </c>
      <c r="O229" s="622">
        <v>31</v>
      </c>
      <c r="P229" s="619" t="s">
        <v>2114</v>
      </c>
      <c r="Q229" s="619" t="s">
        <v>2433</v>
      </c>
      <c r="R229" s="619" t="s">
        <v>1949</v>
      </c>
      <c r="S229" s="78" t="s">
        <v>1960</v>
      </c>
      <c r="T229" s="78"/>
      <c r="U229" s="78"/>
      <c r="V229" s="78"/>
      <c r="W229" s="78"/>
      <c r="X229" s="78"/>
      <c r="Y229" s="623"/>
      <c r="Z229" s="623"/>
    </row>
    <row r="230" spans="1:31" s="79" customFormat="1" ht="37.5">
      <c r="A230" s="648" t="s">
        <v>2351</v>
      </c>
      <c r="B230" s="619" t="s">
        <v>3204</v>
      </c>
      <c r="C230" s="619" t="s">
        <v>3205</v>
      </c>
      <c r="D230" s="620">
        <v>42499</v>
      </c>
      <c r="E230" s="620" t="s">
        <v>651</v>
      </c>
      <c r="F230" s="621" t="s">
        <v>3206</v>
      </c>
      <c r="G230" s="621" t="s">
        <v>3207</v>
      </c>
      <c r="H230" s="621" t="s">
        <v>2555</v>
      </c>
      <c r="I230" s="621" t="s">
        <v>3208</v>
      </c>
      <c r="J230" s="621" t="s">
        <v>1967</v>
      </c>
      <c r="K230" s="621">
        <v>1</v>
      </c>
      <c r="L230" s="619" t="s">
        <v>3205</v>
      </c>
      <c r="M230" s="619" t="s">
        <v>3209</v>
      </c>
      <c r="N230" s="619" t="s">
        <v>1919</v>
      </c>
      <c r="O230" s="622">
        <v>106.76</v>
      </c>
      <c r="P230" s="619" t="s">
        <v>2114</v>
      </c>
      <c r="Q230" s="619" t="s">
        <v>2804</v>
      </c>
      <c r="R230" s="619" t="s">
        <v>1949</v>
      </c>
      <c r="S230" s="78" t="s">
        <v>1960</v>
      </c>
      <c r="T230" s="78"/>
      <c r="U230" s="78"/>
      <c r="V230" s="78"/>
      <c r="W230" s="78"/>
      <c r="X230" s="78"/>
      <c r="Y230" s="623"/>
      <c r="Z230" s="623"/>
    </row>
    <row r="231" spans="1:31" s="79" customFormat="1" ht="25">
      <c r="A231" s="648" t="s">
        <v>2351</v>
      </c>
      <c r="B231" s="619" t="s">
        <v>3210</v>
      </c>
      <c r="C231" s="619" t="s">
        <v>3211</v>
      </c>
      <c r="D231" s="620">
        <v>42499</v>
      </c>
      <c r="E231" s="620" t="s">
        <v>651</v>
      </c>
      <c r="F231" s="621"/>
      <c r="G231" s="621"/>
      <c r="H231" s="621"/>
      <c r="I231" s="621"/>
      <c r="J231" s="621" t="s">
        <v>1957</v>
      </c>
      <c r="K231" s="621">
        <v>1</v>
      </c>
      <c r="L231" s="619" t="s">
        <v>3211</v>
      </c>
      <c r="M231" s="619" t="s">
        <v>3212</v>
      </c>
      <c r="N231" s="619" t="s">
        <v>1919</v>
      </c>
      <c r="O231" s="651">
        <v>121.56</v>
      </c>
      <c r="P231" s="619" t="s">
        <v>2114</v>
      </c>
      <c r="Q231" s="619" t="s">
        <v>2433</v>
      </c>
      <c r="R231" s="619" t="s">
        <v>1949</v>
      </c>
      <c r="S231" s="78" t="s">
        <v>1960</v>
      </c>
      <c r="T231" s="78"/>
      <c r="U231" s="78"/>
      <c r="V231" s="78"/>
      <c r="W231" s="78"/>
      <c r="X231" s="78"/>
      <c r="Y231" s="625"/>
      <c r="Z231" s="625"/>
      <c r="AA231" s="226"/>
      <c r="AB231" s="226"/>
      <c r="AC231" s="226"/>
      <c r="AD231" s="226"/>
      <c r="AE231" s="226"/>
    </row>
    <row r="232" spans="1:31" s="79" customFormat="1" ht="62.5">
      <c r="A232" s="648" t="s">
        <v>2351</v>
      </c>
      <c r="B232" s="619" t="s">
        <v>3213</v>
      </c>
      <c r="C232" s="619" t="s">
        <v>3214</v>
      </c>
      <c r="D232" s="620">
        <v>42510</v>
      </c>
      <c r="E232" s="620" t="s">
        <v>651</v>
      </c>
      <c r="F232" s="621" t="s">
        <v>2949</v>
      </c>
      <c r="G232" s="621" t="s">
        <v>3215</v>
      </c>
      <c r="H232" s="621" t="s">
        <v>3216</v>
      </c>
      <c r="I232" s="621" t="s">
        <v>3217</v>
      </c>
      <c r="J232" s="621" t="s">
        <v>1957</v>
      </c>
      <c r="K232" s="621">
        <v>1</v>
      </c>
      <c r="L232" s="619" t="s">
        <v>3214</v>
      </c>
      <c r="M232" s="619" t="s">
        <v>3218</v>
      </c>
      <c r="N232" s="619" t="s">
        <v>1919</v>
      </c>
      <c r="O232" s="622">
        <v>2154.84</v>
      </c>
      <c r="P232" s="619" t="s">
        <v>1922</v>
      </c>
      <c r="Q232" s="619" t="s">
        <v>2433</v>
      </c>
      <c r="R232" s="619" t="s">
        <v>1949</v>
      </c>
      <c r="S232" s="78" t="s">
        <v>1960</v>
      </c>
      <c r="T232" s="78" t="s">
        <v>2074</v>
      </c>
      <c r="U232" s="78"/>
      <c r="V232" s="78"/>
      <c r="W232" s="78"/>
      <c r="X232" s="78"/>
      <c r="Y232" s="623"/>
      <c r="Z232" s="623"/>
    </row>
    <row r="233" spans="1:31" s="79" customFormat="1" ht="37.5">
      <c r="A233" s="648" t="s">
        <v>2351</v>
      </c>
      <c r="B233" s="619" t="s">
        <v>3219</v>
      </c>
      <c r="C233" s="619" t="s">
        <v>3220</v>
      </c>
      <c r="D233" s="620">
        <v>42529</v>
      </c>
      <c r="E233" s="620" t="s">
        <v>651</v>
      </c>
      <c r="F233" s="621" t="s">
        <v>3221</v>
      </c>
      <c r="G233" s="621" t="s">
        <v>3222</v>
      </c>
      <c r="H233" s="621" t="s">
        <v>2630</v>
      </c>
      <c r="I233" s="621" t="s">
        <v>3223</v>
      </c>
      <c r="J233" s="621" t="s">
        <v>1967</v>
      </c>
      <c r="K233" s="621">
        <v>1</v>
      </c>
      <c r="L233" s="619" t="s">
        <v>3220</v>
      </c>
      <c r="M233" s="619" t="s">
        <v>3224</v>
      </c>
      <c r="N233" s="619" t="s">
        <v>1919</v>
      </c>
      <c r="O233" s="622">
        <v>130.09</v>
      </c>
      <c r="P233" s="619" t="s">
        <v>2114</v>
      </c>
      <c r="Q233" s="619" t="s">
        <v>2411</v>
      </c>
      <c r="R233" s="619" t="s">
        <v>1949</v>
      </c>
      <c r="S233" s="78" t="s">
        <v>1960</v>
      </c>
      <c r="T233" s="78"/>
      <c r="U233" s="78"/>
      <c r="V233" s="78"/>
      <c r="W233" s="78"/>
      <c r="X233" s="78"/>
      <c r="Y233" s="623"/>
      <c r="Z233" s="623"/>
    </row>
    <row r="234" spans="1:31" s="79" customFormat="1" ht="25">
      <c r="A234" s="648" t="s">
        <v>2351</v>
      </c>
      <c r="B234" s="619" t="s">
        <v>3225</v>
      </c>
      <c r="C234" s="619" t="s">
        <v>3226</v>
      </c>
      <c r="D234" s="620">
        <v>42529</v>
      </c>
      <c r="E234" s="620" t="s">
        <v>651</v>
      </c>
      <c r="F234" s="621" t="s">
        <v>3227</v>
      </c>
      <c r="G234" s="621"/>
      <c r="H234" s="621" t="s">
        <v>2555</v>
      </c>
      <c r="I234" s="621" t="s">
        <v>3228</v>
      </c>
      <c r="J234" s="621" t="s">
        <v>1967</v>
      </c>
      <c r="K234" s="621">
        <v>1</v>
      </c>
      <c r="L234" s="619" t="s">
        <v>3226</v>
      </c>
      <c r="M234" s="619" t="s">
        <v>3229</v>
      </c>
      <c r="N234" s="619" t="s">
        <v>1919</v>
      </c>
      <c r="O234" s="622">
        <v>145.94999999999999</v>
      </c>
      <c r="P234" s="619" t="s">
        <v>2114</v>
      </c>
      <c r="Q234" s="619" t="s">
        <v>2411</v>
      </c>
      <c r="R234" s="619" t="s">
        <v>1949</v>
      </c>
      <c r="S234" s="78" t="s">
        <v>1960</v>
      </c>
      <c r="T234" s="78"/>
      <c r="U234" s="78"/>
      <c r="V234" s="78"/>
      <c r="W234" s="78"/>
      <c r="X234" s="78"/>
      <c r="Y234" s="623"/>
      <c r="Z234" s="623"/>
    </row>
    <row r="235" spans="1:31" s="79" customFormat="1" ht="62.5">
      <c r="A235" s="648" t="s">
        <v>2351</v>
      </c>
      <c r="B235" s="619" t="s">
        <v>3230</v>
      </c>
      <c r="C235" s="619" t="s">
        <v>3231</v>
      </c>
      <c r="D235" s="620">
        <v>42535</v>
      </c>
      <c r="E235" s="620" t="s">
        <v>651</v>
      </c>
      <c r="F235" s="621" t="s">
        <v>2363</v>
      </c>
      <c r="G235" s="621" t="s">
        <v>2364</v>
      </c>
      <c r="H235" s="621" t="s">
        <v>2365</v>
      </c>
      <c r="I235" s="621" t="s">
        <v>2366</v>
      </c>
      <c r="J235" s="621" t="s">
        <v>1967</v>
      </c>
      <c r="K235" s="621">
        <v>1</v>
      </c>
      <c r="L235" s="619" t="s">
        <v>3231</v>
      </c>
      <c r="M235" s="619" t="s">
        <v>3232</v>
      </c>
      <c r="N235" s="619" t="s">
        <v>1919</v>
      </c>
      <c r="O235" s="622">
        <v>763.12</v>
      </c>
      <c r="P235" s="619" t="s">
        <v>2055</v>
      </c>
      <c r="Q235" s="619" t="s">
        <v>3233</v>
      </c>
      <c r="R235" s="619" t="s">
        <v>1949</v>
      </c>
      <c r="S235" s="78" t="s">
        <v>1960</v>
      </c>
      <c r="T235" s="78" t="s">
        <v>1995</v>
      </c>
      <c r="U235" s="78"/>
      <c r="V235" s="78"/>
      <c r="W235" s="78"/>
      <c r="X235" s="78"/>
      <c r="Y235" s="623"/>
      <c r="Z235" s="623"/>
    </row>
    <row r="236" spans="1:31" s="79" customFormat="1" ht="37.5">
      <c r="A236" s="648" t="s">
        <v>2351</v>
      </c>
      <c r="B236" s="619" t="s">
        <v>3234</v>
      </c>
      <c r="C236" s="619" t="s">
        <v>3235</v>
      </c>
      <c r="D236" s="620">
        <v>42538</v>
      </c>
      <c r="E236" s="620" t="s">
        <v>651</v>
      </c>
      <c r="F236" s="621" t="s">
        <v>3236</v>
      </c>
      <c r="G236" s="621" t="s">
        <v>3237</v>
      </c>
      <c r="H236" s="621" t="s">
        <v>2555</v>
      </c>
      <c r="I236" s="621" t="s">
        <v>3238</v>
      </c>
      <c r="J236" s="621" t="s">
        <v>1967</v>
      </c>
      <c r="K236" s="621">
        <v>1</v>
      </c>
      <c r="L236" s="619" t="s">
        <v>3235</v>
      </c>
      <c r="M236" s="619" t="s">
        <v>3239</v>
      </c>
      <c r="N236" s="619" t="s">
        <v>1919</v>
      </c>
      <c r="O236" s="622">
        <v>355.7</v>
      </c>
      <c r="P236" s="619" t="s">
        <v>2114</v>
      </c>
      <c r="Q236" s="619" t="s">
        <v>3240</v>
      </c>
      <c r="R236" s="619" t="s">
        <v>1949</v>
      </c>
      <c r="S236" s="78" t="s">
        <v>1960</v>
      </c>
      <c r="T236" s="78" t="s">
        <v>2047</v>
      </c>
      <c r="U236" s="78"/>
      <c r="V236" s="78"/>
      <c r="W236" s="78"/>
      <c r="X236" s="78"/>
      <c r="Y236" s="625"/>
      <c r="Z236" s="625"/>
      <c r="AA236" s="226"/>
      <c r="AB236" s="226"/>
      <c r="AC236" s="226"/>
      <c r="AD236" s="226"/>
      <c r="AE236" s="226"/>
    </row>
    <row r="237" spans="1:31" s="79" customFormat="1" ht="37.5">
      <c r="A237" s="648" t="s">
        <v>2351</v>
      </c>
      <c r="B237" s="619" t="s">
        <v>3241</v>
      </c>
      <c r="C237" s="619" t="s">
        <v>3242</v>
      </c>
      <c r="D237" s="620">
        <v>42541</v>
      </c>
      <c r="E237" s="620" t="s">
        <v>651</v>
      </c>
      <c r="F237" s="621" t="s">
        <v>2354</v>
      </c>
      <c r="G237" s="621" t="s">
        <v>2355</v>
      </c>
      <c r="H237" s="621" t="s">
        <v>2356</v>
      </c>
      <c r="I237" s="621" t="s">
        <v>2357</v>
      </c>
      <c r="J237" s="621" t="s">
        <v>1957</v>
      </c>
      <c r="K237" s="621">
        <v>1</v>
      </c>
      <c r="L237" s="619" t="s">
        <v>3242</v>
      </c>
      <c r="M237" s="619" t="s">
        <v>3243</v>
      </c>
      <c r="N237" s="619" t="s">
        <v>1919</v>
      </c>
      <c r="O237" s="622">
        <v>281.49</v>
      </c>
      <c r="P237" s="619" t="s">
        <v>2114</v>
      </c>
      <c r="Q237" s="619" t="s">
        <v>2904</v>
      </c>
      <c r="R237" s="619" t="s">
        <v>1949</v>
      </c>
      <c r="S237" s="78" t="s">
        <v>1960</v>
      </c>
      <c r="T237" s="78"/>
      <c r="U237" s="78"/>
      <c r="V237" s="78"/>
      <c r="W237" s="78"/>
      <c r="X237" s="78"/>
      <c r="Y237" s="623"/>
      <c r="Z237" s="623"/>
    </row>
    <row r="238" spans="1:31" s="79" customFormat="1" ht="37.5">
      <c r="A238" s="648" t="s">
        <v>2351</v>
      </c>
      <c r="B238" s="619" t="s">
        <v>3244</v>
      </c>
      <c r="C238" s="619" t="s">
        <v>3245</v>
      </c>
      <c r="D238" s="620">
        <v>42578</v>
      </c>
      <c r="E238" s="620" t="s">
        <v>651</v>
      </c>
      <c r="F238" s="621" t="s">
        <v>2354</v>
      </c>
      <c r="G238" s="621" t="s">
        <v>2355</v>
      </c>
      <c r="H238" s="621" t="s">
        <v>2356</v>
      </c>
      <c r="I238" s="621" t="s">
        <v>2357</v>
      </c>
      <c r="J238" s="621" t="s">
        <v>1957</v>
      </c>
      <c r="K238" s="621">
        <v>1</v>
      </c>
      <c r="L238" s="619" t="s">
        <v>3245</v>
      </c>
      <c r="M238" s="619" t="s">
        <v>3246</v>
      </c>
      <c r="N238" s="619" t="s">
        <v>1919</v>
      </c>
      <c r="O238" s="622">
        <v>144.16999999999999</v>
      </c>
      <c r="P238" s="619" t="s">
        <v>2114</v>
      </c>
      <c r="Q238" s="619" t="s">
        <v>2368</v>
      </c>
      <c r="R238" s="619" t="s">
        <v>1949</v>
      </c>
      <c r="S238" s="78" t="s">
        <v>1960</v>
      </c>
      <c r="T238" s="78"/>
      <c r="U238" s="78"/>
      <c r="V238" s="78"/>
      <c r="W238" s="78"/>
      <c r="X238" s="78"/>
      <c r="Y238" s="623"/>
      <c r="Z238" s="623"/>
      <c r="AA238" s="226"/>
      <c r="AB238" s="226"/>
      <c r="AC238" s="226"/>
      <c r="AD238" s="226"/>
      <c r="AE238" s="226"/>
    </row>
    <row r="239" spans="1:31" s="79" customFormat="1" ht="37.5">
      <c r="A239" s="648" t="s">
        <v>2351</v>
      </c>
      <c r="B239" s="619" t="s">
        <v>3247</v>
      </c>
      <c r="C239" s="619" t="s">
        <v>3248</v>
      </c>
      <c r="D239" s="620">
        <v>42594</v>
      </c>
      <c r="E239" s="620" t="s">
        <v>651</v>
      </c>
      <c r="F239" s="621" t="s">
        <v>3249</v>
      </c>
      <c r="G239" s="621" t="s">
        <v>3250</v>
      </c>
      <c r="H239" s="621" t="s">
        <v>3251</v>
      </c>
      <c r="I239" s="621" t="s">
        <v>3252</v>
      </c>
      <c r="J239" s="621" t="s">
        <v>2089</v>
      </c>
      <c r="K239" s="621">
        <v>1</v>
      </c>
      <c r="L239" s="619" t="s">
        <v>3248</v>
      </c>
      <c r="M239" s="619" t="s">
        <v>3253</v>
      </c>
      <c r="N239" s="619" t="s">
        <v>1919</v>
      </c>
      <c r="O239" s="622">
        <v>55</v>
      </c>
      <c r="P239" s="619" t="s">
        <v>2114</v>
      </c>
      <c r="Q239" s="619" t="s">
        <v>2359</v>
      </c>
      <c r="R239" s="619" t="s">
        <v>1949</v>
      </c>
      <c r="S239" s="78" t="s">
        <v>1960</v>
      </c>
      <c r="T239" s="78"/>
      <c r="U239" s="78"/>
      <c r="V239" s="78"/>
      <c r="W239" s="78"/>
      <c r="X239" s="78"/>
      <c r="Y239" s="623"/>
      <c r="Z239" s="623"/>
    </row>
    <row r="240" spans="1:31" s="79" customFormat="1" ht="62.5">
      <c r="A240" s="648" t="s">
        <v>2351</v>
      </c>
      <c r="B240" s="619" t="s">
        <v>3254</v>
      </c>
      <c r="C240" s="619" t="s">
        <v>3255</v>
      </c>
      <c r="D240" s="620">
        <v>42594</v>
      </c>
      <c r="E240" s="620" t="s">
        <v>651</v>
      </c>
      <c r="F240" s="621" t="s">
        <v>2363</v>
      </c>
      <c r="G240" s="621" t="s">
        <v>2364</v>
      </c>
      <c r="H240" s="621" t="s">
        <v>2365</v>
      </c>
      <c r="I240" s="621" t="s">
        <v>2366</v>
      </c>
      <c r="J240" s="621" t="s">
        <v>1967</v>
      </c>
      <c r="K240" s="621">
        <v>1</v>
      </c>
      <c r="L240" s="619" t="s">
        <v>3255</v>
      </c>
      <c r="M240" s="619" t="s">
        <v>3256</v>
      </c>
      <c r="N240" s="619" t="s">
        <v>1919</v>
      </c>
      <c r="O240" s="622">
        <v>382.4</v>
      </c>
      <c r="P240" s="619" t="s">
        <v>2114</v>
      </c>
      <c r="Q240" s="619" t="s">
        <v>2433</v>
      </c>
      <c r="R240" s="619" t="s">
        <v>1949</v>
      </c>
      <c r="S240" s="78" t="s">
        <v>1960</v>
      </c>
      <c r="T240" s="78"/>
      <c r="U240" s="78"/>
      <c r="V240" s="78"/>
      <c r="W240" s="78"/>
      <c r="X240" s="78"/>
      <c r="Y240" s="623"/>
      <c r="Z240" s="623"/>
    </row>
    <row r="241" spans="1:26" s="79" customFormat="1" ht="62.5">
      <c r="A241" s="648" t="s">
        <v>2351</v>
      </c>
      <c r="B241" s="619" t="s">
        <v>3257</v>
      </c>
      <c r="C241" s="619" t="s">
        <v>3258</v>
      </c>
      <c r="D241" s="620">
        <v>42615</v>
      </c>
      <c r="E241" s="620" t="s">
        <v>651</v>
      </c>
      <c r="F241" s="621" t="s">
        <v>2363</v>
      </c>
      <c r="G241" s="621" t="s">
        <v>2364</v>
      </c>
      <c r="H241" s="621" t="s">
        <v>2365</v>
      </c>
      <c r="I241" s="621" t="s">
        <v>2366</v>
      </c>
      <c r="J241" s="621" t="s">
        <v>1967</v>
      </c>
      <c r="K241" s="621">
        <v>1</v>
      </c>
      <c r="L241" s="619" t="s">
        <v>3258</v>
      </c>
      <c r="M241" s="619" t="s">
        <v>3259</v>
      </c>
      <c r="N241" s="619" t="s">
        <v>1919</v>
      </c>
      <c r="O241" s="622">
        <v>178.6</v>
      </c>
      <c r="P241" s="619" t="s">
        <v>2114</v>
      </c>
      <c r="Q241" s="619" t="s">
        <v>2663</v>
      </c>
      <c r="R241" s="619" t="s">
        <v>1949</v>
      </c>
      <c r="S241" s="78" t="s">
        <v>1960</v>
      </c>
      <c r="T241" s="78" t="s">
        <v>1970</v>
      </c>
      <c r="U241" s="78"/>
      <c r="V241" s="78"/>
      <c r="W241" s="78"/>
      <c r="X241" s="78"/>
      <c r="Y241" s="623"/>
      <c r="Z241" s="623"/>
    </row>
    <row r="243" spans="1:26" s="79" customFormat="1" ht="25">
      <c r="A243" s="648" t="s">
        <v>2351</v>
      </c>
      <c r="B243" s="619" t="s">
        <v>3260</v>
      </c>
      <c r="C243" s="619" t="s">
        <v>3261</v>
      </c>
      <c r="D243" s="620">
        <v>42649</v>
      </c>
      <c r="E243" s="620" t="s">
        <v>651</v>
      </c>
      <c r="F243" s="621" t="s">
        <v>3262</v>
      </c>
      <c r="G243" s="621" t="s">
        <v>3263</v>
      </c>
      <c r="H243" s="621" t="s">
        <v>3264</v>
      </c>
      <c r="I243" s="621" t="s">
        <v>3265</v>
      </c>
      <c r="J243" s="621" t="s">
        <v>1967</v>
      </c>
      <c r="K243" s="621">
        <v>1</v>
      </c>
      <c r="L243" s="619" t="s">
        <v>3261</v>
      </c>
      <c r="M243" s="619" t="s">
        <v>3266</v>
      </c>
      <c r="N243" s="619" t="s">
        <v>1919</v>
      </c>
      <c r="O243" s="622">
        <v>56</v>
      </c>
      <c r="P243" s="619" t="s">
        <v>2114</v>
      </c>
      <c r="Q243" s="619" t="s">
        <v>2359</v>
      </c>
      <c r="R243" s="619" t="s">
        <v>1949</v>
      </c>
      <c r="S243" s="78" t="s">
        <v>1960</v>
      </c>
      <c r="T243" s="78"/>
      <c r="U243" s="78"/>
      <c r="V243" s="78"/>
      <c r="W243" s="78"/>
      <c r="X243" s="78"/>
      <c r="Y243" s="623"/>
      <c r="Z243" s="623"/>
    </row>
    <row r="244" spans="1:26" s="79" customFormat="1" ht="25">
      <c r="A244" s="648" t="s">
        <v>2351</v>
      </c>
      <c r="B244" s="619" t="s">
        <v>3267</v>
      </c>
      <c r="C244" s="619" t="s">
        <v>3268</v>
      </c>
      <c r="D244" s="620">
        <v>42650</v>
      </c>
      <c r="E244" s="620" t="s">
        <v>651</v>
      </c>
      <c r="F244" s="621" t="s">
        <v>3269</v>
      </c>
      <c r="G244" s="621" t="s">
        <v>3270</v>
      </c>
      <c r="H244" s="621" t="s">
        <v>3271</v>
      </c>
      <c r="I244" s="621" t="s">
        <v>3272</v>
      </c>
      <c r="J244" s="621" t="s">
        <v>1967</v>
      </c>
      <c r="K244" s="621">
        <v>1</v>
      </c>
      <c r="L244" s="619" t="s">
        <v>3268</v>
      </c>
      <c r="M244" s="619" t="s">
        <v>3273</v>
      </c>
      <c r="N244" s="619" t="s">
        <v>1919</v>
      </c>
      <c r="O244" s="622">
        <v>62</v>
      </c>
      <c r="P244" s="619" t="s">
        <v>2114</v>
      </c>
      <c r="Q244" s="619" t="s">
        <v>2205</v>
      </c>
      <c r="R244" s="619" t="s">
        <v>1949</v>
      </c>
      <c r="S244" s="78" t="s">
        <v>1960</v>
      </c>
      <c r="T244" s="78"/>
      <c r="U244" s="78"/>
      <c r="V244" s="78"/>
      <c r="W244" s="78"/>
      <c r="X244" s="78"/>
      <c r="Y244" s="623"/>
      <c r="Z244" s="623"/>
    </row>
    <row r="245" spans="1:26" s="79" customFormat="1" ht="62.5">
      <c r="A245" s="648" t="s">
        <v>2351</v>
      </c>
      <c r="B245" s="619" t="s">
        <v>3274</v>
      </c>
      <c r="C245" s="619" t="s">
        <v>3275</v>
      </c>
      <c r="D245" s="620">
        <v>42702</v>
      </c>
      <c r="E245" s="620" t="s">
        <v>651</v>
      </c>
      <c r="F245" s="621" t="s">
        <v>2363</v>
      </c>
      <c r="G245" s="621" t="s">
        <v>2364</v>
      </c>
      <c r="H245" s="621" t="s">
        <v>2365</v>
      </c>
      <c r="I245" s="621" t="s">
        <v>2366</v>
      </c>
      <c r="J245" s="621" t="s">
        <v>1967</v>
      </c>
      <c r="K245" s="621">
        <v>1</v>
      </c>
      <c r="L245" s="619" t="s">
        <v>3275</v>
      </c>
      <c r="M245" s="619" t="s">
        <v>3276</v>
      </c>
      <c r="N245" s="619" t="s">
        <v>1919</v>
      </c>
      <c r="O245" s="622">
        <v>295.7</v>
      </c>
      <c r="P245" s="619" t="s">
        <v>2114</v>
      </c>
      <c r="Q245" s="619" t="s">
        <v>2492</v>
      </c>
      <c r="R245" s="619" t="s">
        <v>1949</v>
      </c>
      <c r="S245" s="78" t="s">
        <v>1960</v>
      </c>
      <c r="T245" s="78"/>
      <c r="U245" s="78"/>
      <c r="V245" s="78"/>
      <c r="W245" s="78"/>
      <c r="X245" s="78"/>
      <c r="Y245" s="623"/>
      <c r="Z245" s="623"/>
    </row>
    <row r="246" spans="1:26" s="79" customFormat="1" ht="25">
      <c r="A246" s="648" t="s">
        <v>2351</v>
      </c>
      <c r="B246" s="619" t="s">
        <v>3277</v>
      </c>
      <c r="C246" s="619" t="s">
        <v>3278</v>
      </c>
      <c r="D246" s="620">
        <v>42702</v>
      </c>
      <c r="E246" s="620" t="s">
        <v>651</v>
      </c>
      <c r="F246" s="621" t="s">
        <v>3279</v>
      </c>
      <c r="G246" s="621" t="s">
        <v>3280</v>
      </c>
      <c r="H246" s="621" t="s">
        <v>3281</v>
      </c>
      <c r="I246" s="621" t="s">
        <v>3282</v>
      </c>
      <c r="J246" s="621" t="s">
        <v>2089</v>
      </c>
      <c r="K246" s="621">
        <v>1</v>
      </c>
      <c r="L246" s="619" t="s">
        <v>3278</v>
      </c>
      <c r="M246" s="619" t="s">
        <v>3283</v>
      </c>
      <c r="N246" s="619" t="s">
        <v>1919</v>
      </c>
      <c r="O246" s="622">
        <v>37.65</v>
      </c>
      <c r="P246" s="619" t="s">
        <v>2114</v>
      </c>
      <c r="Q246" s="619" t="s">
        <v>3284</v>
      </c>
      <c r="R246" s="619" t="s">
        <v>1949</v>
      </c>
      <c r="S246" s="78" t="s">
        <v>1960</v>
      </c>
      <c r="T246" s="78"/>
      <c r="U246" s="78"/>
      <c r="V246" s="78"/>
      <c r="W246" s="78"/>
      <c r="X246" s="78"/>
      <c r="Y246" s="623"/>
      <c r="Z246" s="623"/>
    </row>
    <row r="247" spans="1:26" s="79" customFormat="1" ht="25">
      <c r="A247" s="648" t="s">
        <v>2351</v>
      </c>
      <c r="B247" s="619" t="s">
        <v>3285</v>
      </c>
      <c r="C247" s="619" t="s">
        <v>3286</v>
      </c>
      <c r="D247" s="620">
        <v>42724</v>
      </c>
      <c r="E247" s="620" t="s">
        <v>651</v>
      </c>
      <c r="F247" s="621" t="s">
        <v>2956</v>
      </c>
      <c r="G247" s="621" t="s">
        <v>2957</v>
      </c>
      <c r="H247" s="621" t="s">
        <v>2958</v>
      </c>
      <c r="I247" s="621" t="s">
        <v>2959</v>
      </c>
      <c r="J247" s="621" t="s">
        <v>1967</v>
      </c>
      <c r="K247" s="621">
        <v>1</v>
      </c>
      <c r="L247" s="619" t="s">
        <v>3286</v>
      </c>
      <c r="M247" s="619" t="s">
        <v>3287</v>
      </c>
      <c r="N247" s="619" t="s">
        <v>1919</v>
      </c>
      <c r="O247" s="622">
        <v>98.4</v>
      </c>
      <c r="P247" s="619" t="s">
        <v>2114</v>
      </c>
      <c r="Q247" s="619" t="s">
        <v>2386</v>
      </c>
      <c r="R247" s="619" t="s">
        <v>1949</v>
      </c>
      <c r="S247" s="78" t="s">
        <v>1960</v>
      </c>
      <c r="T247" s="78"/>
      <c r="U247" s="78"/>
      <c r="V247" s="78"/>
      <c r="W247" s="78"/>
      <c r="X247" s="78"/>
      <c r="Y247" s="623"/>
      <c r="Z247" s="623"/>
    </row>
    <row r="248" spans="1:26" s="79" customFormat="1" ht="62.5">
      <c r="A248" s="648" t="s">
        <v>2351</v>
      </c>
      <c r="B248" s="619" t="s">
        <v>3288</v>
      </c>
      <c r="C248" s="619" t="s">
        <v>3289</v>
      </c>
      <c r="D248" s="620">
        <v>42746</v>
      </c>
      <c r="E248" s="620" t="s">
        <v>651</v>
      </c>
      <c r="F248" s="621" t="s">
        <v>3290</v>
      </c>
      <c r="G248" s="621"/>
      <c r="H248" s="621" t="s">
        <v>3291</v>
      </c>
      <c r="I248" s="621" t="s">
        <v>3292</v>
      </c>
      <c r="J248" s="621" t="s">
        <v>1967</v>
      </c>
      <c r="K248" s="621">
        <v>1</v>
      </c>
      <c r="L248" s="619" t="s">
        <v>3289</v>
      </c>
      <c r="M248" s="619" t="s">
        <v>3293</v>
      </c>
      <c r="N248" s="619" t="s">
        <v>1919</v>
      </c>
      <c r="O248" s="622">
        <v>162</v>
      </c>
      <c r="P248" s="619" t="s">
        <v>2114</v>
      </c>
      <c r="Q248" s="619" t="s">
        <v>2601</v>
      </c>
      <c r="R248" s="619" t="s">
        <v>1949</v>
      </c>
      <c r="S248" s="78" t="s">
        <v>1960</v>
      </c>
      <c r="T248" s="78"/>
      <c r="U248" s="78"/>
      <c r="V248" s="78"/>
      <c r="W248" s="78"/>
      <c r="X248" s="78"/>
      <c r="Y248" s="623"/>
      <c r="Z248" s="623"/>
    </row>
    <row r="249" spans="1:26" s="79" customFormat="1" ht="25">
      <c r="A249" s="648" t="s">
        <v>2351</v>
      </c>
      <c r="B249" s="619" t="s">
        <v>3294</v>
      </c>
      <c r="C249" s="619" t="s">
        <v>3295</v>
      </c>
      <c r="D249" s="620">
        <v>42755</v>
      </c>
      <c r="E249" s="620" t="s">
        <v>651</v>
      </c>
      <c r="F249" s="621" t="s">
        <v>2628</v>
      </c>
      <c r="G249" s="621" t="s">
        <v>2629</v>
      </c>
      <c r="H249" s="621" t="s">
        <v>2630</v>
      </c>
      <c r="I249" s="621" t="s">
        <v>2631</v>
      </c>
      <c r="J249" s="621" t="s">
        <v>1967</v>
      </c>
      <c r="K249" s="621">
        <v>1</v>
      </c>
      <c r="L249" s="619" t="s">
        <v>3295</v>
      </c>
      <c r="M249" s="619" t="s">
        <v>3296</v>
      </c>
      <c r="N249" s="619" t="s">
        <v>1919</v>
      </c>
      <c r="O249" s="622">
        <v>151.19999999999999</v>
      </c>
      <c r="P249" s="619" t="s">
        <v>2114</v>
      </c>
      <c r="Q249" s="619" t="s">
        <v>3018</v>
      </c>
      <c r="R249" s="619" t="s">
        <v>1949</v>
      </c>
      <c r="S249" s="78" t="s">
        <v>1960</v>
      </c>
      <c r="T249" s="78"/>
      <c r="U249" s="78"/>
      <c r="V249" s="78"/>
      <c r="W249" s="78"/>
      <c r="X249" s="78"/>
      <c r="Y249" s="623"/>
      <c r="Z249" s="623"/>
    </row>
    <row r="250" spans="1:26" s="79" customFormat="1" ht="25">
      <c r="A250" s="648" t="s">
        <v>2351</v>
      </c>
      <c r="B250" s="619" t="s">
        <v>3297</v>
      </c>
      <c r="C250" s="619" t="s">
        <v>3298</v>
      </c>
      <c r="D250" s="620">
        <v>42762</v>
      </c>
      <c r="E250" s="620" t="s">
        <v>651</v>
      </c>
      <c r="F250" s="621" t="s">
        <v>3299</v>
      </c>
      <c r="G250" s="621" t="s">
        <v>3300</v>
      </c>
      <c r="H250" s="621" t="s">
        <v>2555</v>
      </c>
      <c r="I250" s="621" t="s">
        <v>3301</v>
      </c>
      <c r="J250" s="621" t="s">
        <v>1967</v>
      </c>
      <c r="K250" s="621">
        <v>1</v>
      </c>
      <c r="L250" s="619" t="s">
        <v>3298</v>
      </c>
      <c r="M250" s="619" t="s">
        <v>3302</v>
      </c>
      <c r="N250" s="619" t="s">
        <v>1919</v>
      </c>
      <c r="O250" s="622">
        <v>192.38</v>
      </c>
      <c r="P250" s="619" t="s">
        <v>2114</v>
      </c>
      <c r="Q250" s="619" t="s">
        <v>2433</v>
      </c>
      <c r="R250" s="619" t="s">
        <v>1949</v>
      </c>
      <c r="S250" s="78" t="s">
        <v>1960</v>
      </c>
      <c r="T250" s="78"/>
      <c r="U250" s="78"/>
      <c r="V250" s="78"/>
      <c r="W250" s="78"/>
      <c r="X250" s="78"/>
      <c r="Y250" s="623"/>
      <c r="Z250" s="623"/>
    </row>
    <row r="251" spans="1:26" s="79" customFormat="1" ht="62.5">
      <c r="A251" s="648" t="s">
        <v>2351</v>
      </c>
      <c r="B251" s="619" t="s">
        <v>3303</v>
      </c>
      <c r="C251" s="649" t="s">
        <v>3304</v>
      </c>
      <c r="D251" s="620">
        <v>42825</v>
      </c>
      <c r="E251" s="620" t="s">
        <v>651</v>
      </c>
      <c r="F251" s="621" t="s">
        <v>2363</v>
      </c>
      <c r="G251" s="621" t="s">
        <v>2364</v>
      </c>
      <c r="H251" s="621" t="s">
        <v>2365</v>
      </c>
      <c r="I251" s="621" t="s">
        <v>2366</v>
      </c>
      <c r="J251" s="621" t="s">
        <v>1967</v>
      </c>
      <c r="K251" s="621">
        <v>1</v>
      </c>
      <c r="L251" s="649" t="s">
        <v>3304</v>
      </c>
      <c r="M251" s="619" t="s">
        <v>3305</v>
      </c>
      <c r="N251" s="619" t="s">
        <v>1919</v>
      </c>
      <c r="O251" s="633">
        <v>346.8</v>
      </c>
      <c r="P251" s="619" t="s">
        <v>2114</v>
      </c>
      <c r="Q251" s="619" t="s">
        <v>3240</v>
      </c>
      <c r="R251" s="619" t="s">
        <v>1949</v>
      </c>
      <c r="S251" s="78" t="s">
        <v>1960</v>
      </c>
      <c r="T251" s="78"/>
      <c r="U251" s="78"/>
      <c r="V251" s="78"/>
      <c r="W251" s="78"/>
      <c r="X251" s="78"/>
      <c r="Y251" s="623"/>
      <c r="Z251" s="623"/>
    </row>
    <row r="252" spans="1:26" s="79" customFormat="1" ht="25">
      <c r="A252" s="648" t="s">
        <v>2351</v>
      </c>
      <c r="B252" s="619" t="s">
        <v>3306</v>
      </c>
      <c r="C252" s="619" t="s">
        <v>3307</v>
      </c>
      <c r="D252" s="620">
        <v>42864</v>
      </c>
      <c r="E252" s="620" t="s">
        <v>651</v>
      </c>
      <c r="F252" s="621" t="s">
        <v>3308</v>
      </c>
      <c r="G252" s="621" t="s">
        <v>3309</v>
      </c>
      <c r="H252" s="621" t="s">
        <v>3310</v>
      </c>
      <c r="I252" s="621" t="s">
        <v>3311</v>
      </c>
      <c r="J252" s="621" t="s">
        <v>1957</v>
      </c>
      <c r="K252" s="621">
        <v>1</v>
      </c>
      <c r="L252" s="619" t="s">
        <v>3307</v>
      </c>
      <c r="M252" s="619" t="s">
        <v>3312</v>
      </c>
      <c r="N252" s="619" t="s">
        <v>1919</v>
      </c>
      <c r="O252" s="622">
        <v>69.23</v>
      </c>
      <c r="P252" s="619" t="s">
        <v>2114</v>
      </c>
      <c r="Q252" s="619" t="s">
        <v>3313</v>
      </c>
      <c r="R252" s="619" t="s">
        <v>1949</v>
      </c>
      <c r="S252" s="78" t="s">
        <v>1960</v>
      </c>
      <c r="T252" s="78"/>
      <c r="U252" s="78"/>
      <c r="V252" s="78"/>
      <c r="W252" s="78"/>
      <c r="X252" s="78"/>
      <c r="Y252" s="623"/>
      <c r="Z252" s="623"/>
    </row>
    <row r="253" spans="1:26" s="79" customFormat="1" ht="62.5">
      <c r="A253" s="648" t="s">
        <v>2351</v>
      </c>
      <c r="B253" s="619" t="s">
        <v>3314</v>
      </c>
      <c r="C253" s="619" t="s">
        <v>3315</v>
      </c>
      <c r="D253" s="620">
        <v>42929</v>
      </c>
      <c r="E253" s="620" t="s">
        <v>651</v>
      </c>
      <c r="F253" s="621" t="s">
        <v>2363</v>
      </c>
      <c r="G253" s="621" t="s">
        <v>2364</v>
      </c>
      <c r="H253" s="621" t="s">
        <v>2365</v>
      </c>
      <c r="I253" s="621" t="s">
        <v>2366</v>
      </c>
      <c r="J253" s="621" t="s">
        <v>1967</v>
      </c>
      <c r="K253" s="621">
        <v>1</v>
      </c>
      <c r="L253" s="619" t="s">
        <v>3315</v>
      </c>
      <c r="M253" s="619" t="s">
        <v>3316</v>
      </c>
      <c r="N253" s="619" t="s">
        <v>1919</v>
      </c>
      <c r="O253" s="622">
        <v>306</v>
      </c>
      <c r="P253" s="619" t="s">
        <v>2114</v>
      </c>
      <c r="Q253" s="619" t="s">
        <v>2398</v>
      </c>
      <c r="R253" s="619" t="s">
        <v>1949</v>
      </c>
      <c r="S253" s="78" t="s">
        <v>1960</v>
      </c>
      <c r="T253" s="78" t="s">
        <v>1970</v>
      </c>
      <c r="U253" s="78"/>
      <c r="V253" s="78"/>
      <c r="W253" s="78"/>
      <c r="X253" s="78"/>
      <c r="Y253" s="623"/>
      <c r="Z253" s="623"/>
    </row>
    <row r="254" spans="1:26" s="79" customFormat="1" ht="25">
      <c r="A254" s="648" t="s">
        <v>2351</v>
      </c>
      <c r="B254" s="619" t="s">
        <v>3317</v>
      </c>
      <c r="C254" s="619" t="s">
        <v>3318</v>
      </c>
      <c r="D254" s="620">
        <v>42950</v>
      </c>
      <c r="E254" s="620" t="s">
        <v>651</v>
      </c>
      <c r="F254" s="621" t="s">
        <v>2847</v>
      </c>
      <c r="G254" s="621" t="s">
        <v>2848</v>
      </c>
      <c r="H254" s="621" t="s">
        <v>2849</v>
      </c>
      <c r="I254" s="621" t="s">
        <v>2850</v>
      </c>
      <c r="J254" s="621" t="s">
        <v>1967</v>
      </c>
      <c r="K254" s="621">
        <v>1</v>
      </c>
      <c r="L254" s="619" t="s">
        <v>3318</v>
      </c>
      <c r="M254" s="619" t="s">
        <v>3319</v>
      </c>
      <c r="N254" s="619" t="s">
        <v>1919</v>
      </c>
      <c r="O254" s="622">
        <v>184.92</v>
      </c>
      <c r="P254" s="619" t="s">
        <v>2114</v>
      </c>
      <c r="Q254" s="619" t="s">
        <v>2378</v>
      </c>
      <c r="R254" s="619" t="s">
        <v>1949</v>
      </c>
      <c r="S254" s="78" t="s">
        <v>1960</v>
      </c>
      <c r="T254" s="78"/>
      <c r="U254" s="78"/>
      <c r="V254" s="78"/>
      <c r="W254" s="78"/>
      <c r="X254" s="78"/>
      <c r="Y254" s="623"/>
      <c r="Z254" s="623"/>
    </row>
    <row r="255" spans="1:26" s="79" customFormat="1" ht="25">
      <c r="A255" s="648" t="s">
        <v>2351</v>
      </c>
      <c r="B255" s="619" t="s">
        <v>3320</v>
      </c>
      <c r="C255" s="619" t="s">
        <v>3321</v>
      </c>
      <c r="D255" s="620">
        <v>42977</v>
      </c>
      <c r="E255" s="620" t="s">
        <v>651</v>
      </c>
      <c r="F255" s="621" t="s">
        <v>3322</v>
      </c>
      <c r="G255" s="621" t="s">
        <v>3323</v>
      </c>
      <c r="H255" s="621" t="s">
        <v>2555</v>
      </c>
      <c r="I255" s="621" t="s">
        <v>3324</v>
      </c>
      <c r="J255" s="621" t="s">
        <v>1967</v>
      </c>
      <c r="K255" s="621">
        <v>1</v>
      </c>
      <c r="L255" s="619" t="s">
        <v>3321</v>
      </c>
      <c r="M255" s="619" t="s">
        <v>3325</v>
      </c>
      <c r="N255" s="619" t="s">
        <v>1919</v>
      </c>
      <c r="O255" s="622">
        <v>479.2</v>
      </c>
      <c r="P255" s="619" t="s">
        <v>2114</v>
      </c>
      <c r="Q255" s="619" t="s">
        <v>2235</v>
      </c>
      <c r="R255" s="619" t="s">
        <v>1949</v>
      </c>
      <c r="S255" s="78" t="s">
        <v>1960</v>
      </c>
      <c r="T255" s="78"/>
      <c r="U255" s="78"/>
      <c r="V255" s="78"/>
      <c r="W255" s="78"/>
      <c r="X255" s="78"/>
      <c r="Y255" s="623"/>
      <c r="Z255" s="623"/>
    </row>
    <row r="256" spans="1:26" s="79" customFormat="1" ht="62.5">
      <c r="A256" s="648" t="s">
        <v>2351</v>
      </c>
      <c r="B256" s="619" t="s">
        <v>3326</v>
      </c>
      <c r="C256" s="619" t="s">
        <v>3327</v>
      </c>
      <c r="D256" s="620">
        <v>43041</v>
      </c>
      <c r="E256" s="620" t="s">
        <v>651</v>
      </c>
      <c r="F256" s="621" t="s">
        <v>2363</v>
      </c>
      <c r="G256" s="621" t="s">
        <v>2364</v>
      </c>
      <c r="H256" s="621" t="s">
        <v>2365</v>
      </c>
      <c r="I256" s="621" t="s">
        <v>2366</v>
      </c>
      <c r="J256" s="621" t="s">
        <v>1967</v>
      </c>
      <c r="K256" s="621">
        <v>1</v>
      </c>
      <c r="L256" s="619" t="s">
        <v>3327</v>
      </c>
      <c r="M256" s="619" t="s">
        <v>3328</v>
      </c>
      <c r="N256" s="619" t="s">
        <v>1919</v>
      </c>
      <c r="O256" s="622">
        <v>93.85</v>
      </c>
      <c r="P256" s="619" t="s">
        <v>2114</v>
      </c>
      <c r="Q256" s="619" t="s">
        <v>2433</v>
      </c>
      <c r="R256" s="619" t="s">
        <v>1949</v>
      </c>
      <c r="S256" s="78" t="s">
        <v>1960</v>
      </c>
      <c r="T256" s="78"/>
      <c r="U256" s="78"/>
      <c r="V256" s="78"/>
      <c r="W256" s="78"/>
      <c r="X256" s="78"/>
      <c r="Y256" s="623"/>
      <c r="Z256" s="623"/>
    </row>
    <row r="257" spans="1:31" s="79" customFormat="1" ht="62.5">
      <c r="A257" s="648" t="s">
        <v>2351</v>
      </c>
      <c r="B257" s="619" t="s">
        <v>3329</v>
      </c>
      <c r="C257" s="619" t="s">
        <v>3330</v>
      </c>
      <c r="D257" s="620">
        <v>43041</v>
      </c>
      <c r="E257" s="620" t="s">
        <v>651</v>
      </c>
      <c r="F257" s="621" t="s">
        <v>2363</v>
      </c>
      <c r="G257" s="621" t="s">
        <v>2364</v>
      </c>
      <c r="H257" s="621" t="s">
        <v>2365</v>
      </c>
      <c r="I257" s="621" t="s">
        <v>2366</v>
      </c>
      <c r="J257" s="621" t="s">
        <v>1967</v>
      </c>
      <c r="K257" s="621">
        <v>1</v>
      </c>
      <c r="L257" s="619" t="s">
        <v>3330</v>
      </c>
      <c r="M257" s="619" t="s">
        <v>3331</v>
      </c>
      <c r="N257" s="619" t="s">
        <v>1919</v>
      </c>
      <c r="O257" s="622">
        <v>526.26</v>
      </c>
      <c r="P257" s="619" t="s">
        <v>2055</v>
      </c>
      <c r="Q257" s="619" t="s">
        <v>2244</v>
      </c>
      <c r="R257" s="619" t="s">
        <v>1949</v>
      </c>
      <c r="S257" s="78" t="s">
        <v>1960</v>
      </c>
      <c r="T257" s="78" t="s">
        <v>2074</v>
      </c>
      <c r="U257" s="78"/>
      <c r="V257" s="78"/>
      <c r="W257" s="78"/>
      <c r="X257" s="78"/>
      <c r="Y257" s="623"/>
      <c r="Z257" s="623"/>
    </row>
    <row r="258" spans="1:31" s="79" customFormat="1" ht="37.5">
      <c r="A258" s="648" t="s">
        <v>2351</v>
      </c>
      <c r="B258" s="619" t="s">
        <v>3332</v>
      </c>
      <c r="C258" s="619" t="s">
        <v>3333</v>
      </c>
      <c r="D258" s="620">
        <v>43119</v>
      </c>
      <c r="E258" s="620" t="s">
        <v>651</v>
      </c>
      <c r="F258" s="621" t="s">
        <v>3334</v>
      </c>
      <c r="G258" s="621" t="s">
        <v>3335</v>
      </c>
      <c r="H258" s="621" t="s">
        <v>2555</v>
      </c>
      <c r="I258" s="621" t="s">
        <v>3336</v>
      </c>
      <c r="J258" s="621" t="s">
        <v>1967</v>
      </c>
      <c r="K258" s="621">
        <v>1</v>
      </c>
      <c r="L258" s="619" t="s">
        <v>3333</v>
      </c>
      <c r="M258" s="619" t="s">
        <v>3337</v>
      </c>
      <c r="N258" s="619" t="s">
        <v>1919</v>
      </c>
      <c r="O258" s="622">
        <v>253.79</v>
      </c>
      <c r="P258" s="619" t="s">
        <v>2114</v>
      </c>
      <c r="Q258" s="619" t="s">
        <v>2359</v>
      </c>
      <c r="R258" s="619" t="s">
        <v>1949</v>
      </c>
      <c r="S258" s="78" t="s">
        <v>1960</v>
      </c>
      <c r="T258" s="78" t="s">
        <v>2074</v>
      </c>
      <c r="U258" s="78"/>
      <c r="V258" s="78"/>
      <c r="W258" s="78"/>
      <c r="X258" s="78"/>
      <c r="Y258" s="623"/>
      <c r="Z258" s="623"/>
    </row>
    <row r="259" spans="1:31" s="79" customFormat="1" ht="75">
      <c r="A259" s="648" t="s">
        <v>2351</v>
      </c>
      <c r="B259" s="619" t="s">
        <v>3338</v>
      </c>
      <c r="C259" s="619" t="s">
        <v>3339</v>
      </c>
      <c r="D259" s="620">
        <v>43122</v>
      </c>
      <c r="E259" s="620" t="s">
        <v>651</v>
      </c>
      <c r="F259" s="621" t="s">
        <v>3340</v>
      </c>
      <c r="G259" s="621" t="s">
        <v>3341</v>
      </c>
      <c r="H259" s="621" t="s">
        <v>3342</v>
      </c>
      <c r="I259" s="621" t="s">
        <v>3343</v>
      </c>
      <c r="J259" s="621" t="s">
        <v>1967</v>
      </c>
      <c r="K259" s="621">
        <v>1</v>
      </c>
      <c r="L259" s="619" t="s">
        <v>3339</v>
      </c>
      <c r="M259" s="619" t="s">
        <v>3344</v>
      </c>
      <c r="N259" s="619" t="s">
        <v>1919</v>
      </c>
      <c r="O259" s="622">
        <v>41.6</v>
      </c>
      <c r="P259" s="619" t="s">
        <v>2114</v>
      </c>
      <c r="Q259" s="619" t="s">
        <v>2473</v>
      </c>
      <c r="R259" s="619" t="s">
        <v>1949</v>
      </c>
      <c r="S259" s="78" t="s">
        <v>1960</v>
      </c>
      <c r="T259" s="78"/>
      <c r="U259" s="78"/>
      <c r="V259" s="78"/>
      <c r="W259" s="78"/>
      <c r="X259" s="78"/>
      <c r="Y259" s="623"/>
      <c r="Z259" s="623"/>
    </row>
    <row r="260" spans="1:31" s="79" customFormat="1" ht="25">
      <c r="A260" s="648" t="s">
        <v>2351</v>
      </c>
      <c r="B260" s="619" t="s">
        <v>3345</v>
      </c>
      <c r="C260" s="619" t="s">
        <v>3346</v>
      </c>
      <c r="D260" s="620">
        <v>43117</v>
      </c>
      <c r="E260" s="620" t="s">
        <v>651</v>
      </c>
      <c r="F260" s="621" t="s">
        <v>3347</v>
      </c>
      <c r="G260" s="621" t="s">
        <v>3348</v>
      </c>
      <c r="H260" s="621" t="s">
        <v>3349</v>
      </c>
      <c r="I260" s="621" t="s">
        <v>3350</v>
      </c>
      <c r="J260" s="621" t="s">
        <v>1967</v>
      </c>
      <c r="K260" s="621">
        <v>1</v>
      </c>
      <c r="L260" s="619" t="s">
        <v>3346</v>
      </c>
      <c r="M260" s="619" t="s">
        <v>3351</v>
      </c>
      <c r="N260" s="619" t="s">
        <v>1919</v>
      </c>
      <c r="O260" s="622">
        <v>162</v>
      </c>
      <c r="P260" s="619" t="s">
        <v>2114</v>
      </c>
      <c r="Q260" s="619" t="s">
        <v>2606</v>
      </c>
      <c r="R260" s="619" t="s">
        <v>1949</v>
      </c>
      <c r="S260" s="78" t="s">
        <v>1960</v>
      </c>
      <c r="T260" s="78"/>
      <c r="U260" s="78"/>
      <c r="V260" s="78"/>
      <c r="W260" s="78"/>
      <c r="X260" s="78"/>
      <c r="Y260" s="623"/>
      <c r="Z260" s="623"/>
    </row>
    <row r="261" spans="1:31" s="79" customFormat="1" ht="62.5">
      <c r="A261" s="648" t="s">
        <v>2351</v>
      </c>
      <c r="B261" s="619" t="s">
        <v>3352</v>
      </c>
      <c r="C261" s="619" t="s">
        <v>3353</v>
      </c>
      <c r="D261" s="620">
        <v>43130</v>
      </c>
      <c r="E261" s="620" t="s">
        <v>651</v>
      </c>
      <c r="F261" s="621" t="s">
        <v>2363</v>
      </c>
      <c r="G261" s="621" t="s">
        <v>2364</v>
      </c>
      <c r="H261" s="621" t="s">
        <v>2365</v>
      </c>
      <c r="I261" s="621" t="s">
        <v>2366</v>
      </c>
      <c r="J261" s="621" t="s">
        <v>1967</v>
      </c>
      <c r="K261" s="621">
        <v>1</v>
      </c>
      <c r="L261" s="619" t="s">
        <v>3353</v>
      </c>
      <c r="M261" s="619" t="s">
        <v>3354</v>
      </c>
      <c r="N261" s="619" t="s">
        <v>1919</v>
      </c>
      <c r="O261" s="622">
        <v>183.2</v>
      </c>
      <c r="P261" s="619" t="s">
        <v>2114</v>
      </c>
      <c r="Q261" s="619" t="s">
        <v>2606</v>
      </c>
      <c r="R261" s="619" t="s">
        <v>1949</v>
      </c>
      <c r="S261" s="78" t="s">
        <v>1960</v>
      </c>
      <c r="T261" s="78"/>
      <c r="U261" s="78"/>
      <c r="V261" s="78"/>
      <c r="W261" s="78"/>
      <c r="X261" s="78"/>
      <c r="Y261" s="623"/>
      <c r="Z261" s="623"/>
    </row>
    <row r="262" spans="1:31" s="79" customFormat="1" ht="37.5">
      <c r="A262" s="648" t="s">
        <v>2351</v>
      </c>
      <c r="B262" s="619" t="s">
        <v>3355</v>
      </c>
      <c r="C262" s="619" t="s">
        <v>3356</v>
      </c>
      <c r="D262" s="620">
        <v>43144</v>
      </c>
      <c r="E262" s="620" t="s">
        <v>651</v>
      </c>
      <c r="F262" s="621" t="s">
        <v>2354</v>
      </c>
      <c r="G262" s="621" t="s">
        <v>2355</v>
      </c>
      <c r="H262" s="621" t="s">
        <v>2356</v>
      </c>
      <c r="I262" s="621" t="s">
        <v>2357</v>
      </c>
      <c r="J262" s="621" t="s">
        <v>1957</v>
      </c>
      <c r="K262" s="621">
        <v>1</v>
      </c>
      <c r="L262" s="619" t="s">
        <v>3356</v>
      </c>
      <c r="M262" s="619" t="s">
        <v>3357</v>
      </c>
      <c r="N262" s="619" t="s">
        <v>1919</v>
      </c>
      <c r="O262" s="663">
        <v>2123.66</v>
      </c>
      <c r="P262" s="619" t="s">
        <v>1922</v>
      </c>
      <c r="Q262" s="619" t="s">
        <v>2368</v>
      </c>
      <c r="R262" s="619" t="s">
        <v>1949</v>
      </c>
      <c r="S262" s="78" t="s">
        <v>1960</v>
      </c>
      <c r="T262" s="78" t="s">
        <v>1995</v>
      </c>
      <c r="U262" s="78"/>
      <c r="V262" s="78"/>
      <c r="W262" s="78"/>
      <c r="X262" s="78"/>
      <c r="Y262" s="625"/>
      <c r="Z262" s="625"/>
      <c r="AA262" s="226"/>
      <c r="AB262" s="226"/>
      <c r="AC262" s="226"/>
      <c r="AD262" s="226"/>
      <c r="AE262" s="226"/>
    </row>
    <row r="263" spans="1:31" s="79" customFormat="1" ht="62.5">
      <c r="A263" s="648" t="s">
        <v>2351</v>
      </c>
      <c r="B263" s="619" t="s">
        <v>3358</v>
      </c>
      <c r="C263" s="619" t="s">
        <v>3359</v>
      </c>
      <c r="D263" s="620">
        <v>43154</v>
      </c>
      <c r="E263" s="620" t="s">
        <v>651</v>
      </c>
      <c r="F263" s="621" t="s">
        <v>2363</v>
      </c>
      <c r="G263" s="621" t="s">
        <v>2364</v>
      </c>
      <c r="H263" s="621" t="s">
        <v>2365</v>
      </c>
      <c r="I263" s="621" t="s">
        <v>2366</v>
      </c>
      <c r="J263" s="621" t="s">
        <v>1967</v>
      </c>
      <c r="K263" s="621">
        <v>1</v>
      </c>
      <c r="L263" s="619" t="s">
        <v>3359</v>
      </c>
      <c r="M263" s="619" t="s">
        <v>3360</v>
      </c>
      <c r="N263" s="619" t="s">
        <v>1919</v>
      </c>
      <c r="O263" s="622">
        <v>92.9</v>
      </c>
      <c r="P263" s="619" t="s">
        <v>2114</v>
      </c>
      <c r="Q263" s="619" t="s">
        <v>3361</v>
      </c>
      <c r="R263" s="619" t="s">
        <v>1949</v>
      </c>
      <c r="S263" s="78" t="s">
        <v>1960</v>
      </c>
      <c r="T263" s="78"/>
      <c r="U263" s="78"/>
      <c r="V263" s="78"/>
      <c r="W263" s="78"/>
      <c r="X263" s="78"/>
      <c r="Y263" s="623"/>
      <c r="Z263" s="623"/>
    </row>
    <row r="264" spans="1:31" s="79" customFormat="1" ht="13.5" customHeight="1">
      <c r="A264" s="648" t="s">
        <v>2351</v>
      </c>
      <c r="B264" s="619" t="s">
        <v>3362</v>
      </c>
      <c r="C264" s="619" t="s">
        <v>3363</v>
      </c>
      <c r="D264" s="620">
        <v>43161</v>
      </c>
      <c r="E264" s="620" t="s">
        <v>651</v>
      </c>
      <c r="F264" s="621" t="s">
        <v>3364</v>
      </c>
      <c r="G264" s="621" t="s">
        <v>2554</v>
      </c>
      <c r="H264" s="621" t="s">
        <v>2555</v>
      </c>
      <c r="I264" s="621" t="s">
        <v>2556</v>
      </c>
      <c r="J264" s="621" t="s">
        <v>1967</v>
      </c>
      <c r="K264" s="621">
        <v>1</v>
      </c>
      <c r="L264" s="619" t="s">
        <v>3363</v>
      </c>
      <c r="M264" s="619" t="s">
        <v>3365</v>
      </c>
      <c r="N264" s="619" t="s">
        <v>1921</v>
      </c>
      <c r="O264" s="622">
        <v>47</v>
      </c>
      <c r="P264" s="619" t="s">
        <v>2114</v>
      </c>
      <c r="Q264" s="619" t="s">
        <v>3366</v>
      </c>
      <c r="R264" s="619" t="s">
        <v>1949</v>
      </c>
      <c r="S264" s="78" t="s">
        <v>1960</v>
      </c>
      <c r="T264" s="78" t="s">
        <v>2074</v>
      </c>
      <c r="U264" s="78"/>
      <c r="V264" s="78"/>
      <c r="W264" s="78"/>
      <c r="X264" s="78"/>
      <c r="Y264" s="623"/>
      <c r="Z264" s="623"/>
    </row>
    <row r="265" spans="1:31" s="79" customFormat="1" ht="62.5">
      <c r="A265" s="648" t="s">
        <v>2351</v>
      </c>
      <c r="B265" s="619" t="s">
        <v>3367</v>
      </c>
      <c r="C265" s="619" t="s">
        <v>3368</v>
      </c>
      <c r="D265" s="620">
        <v>43178</v>
      </c>
      <c r="E265" s="620" t="s">
        <v>651</v>
      </c>
      <c r="F265" s="621" t="s">
        <v>2363</v>
      </c>
      <c r="G265" s="621" t="s">
        <v>2364</v>
      </c>
      <c r="H265" s="621" t="s">
        <v>2365</v>
      </c>
      <c r="I265" s="621" t="s">
        <v>2366</v>
      </c>
      <c r="J265" s="621" t="s">
        <v>1967</v>
      </c>
      <c r="K265" s="621">
        <v>1</v>
      </c>
      <c r="L265" s="619" t="s">
        <v>3368</v>
      </c>
      <c r="M265" s="619" t="s">
        <v>3369</v>
      </c>
      <c r="N265" s="619" t="s">
        <v>1919</v>
      </c>
      <c r="O265" s="622">
        <v>1258.29</v>
      </c>
      <c r="P265" s="619" t="s">
        <v>1922</v>
      </c>
      <c r="Q265" s="619" t="s">
        <v>3370</v>
      </c>
      <c r="R265" s="619" t="s">
        <v>1949</v>
      </c>
      <c r="S265" s="78" t="s">
        <v>1960</v>
      </c>
      <c r="T265" s="78" t="s">
        <v>2074</v>
      </c>
      <c r="U265" s="78"/>
      <c r="V265" s="78"/>
      <c r="W265" s="78"/>
      <c r="X265" s="78"/>
      <c r="Y265" s="623"/>
      <c r="Z265" s="623"/>
    </row>
    <row r="266" spans="1:31" s="79" customFormat="1" ht="25">
      <c r="A266" s="648" t="s">
        <v>2351</v>
      </c>
      <c r="B266" s="619" t="s">
        <v>3371</v>
      </c>
      <c r="C266" s="619" t="s">
        <v>3372</v>
      </c>
      <c r="D266" s="620">
        <v>43182</v>
      </c>
      <c r="E266" s="620" t="s">
        <v>651</v>
      </c>
      <c r="F266" s="621" t="s">
        <v>2628</v>
      </c>
      <c r="G266" s="621" t="s">
        <v>2629</v>
      </c>
      <c r="H266" s="621" t="s">
        <v>2630</v>
      </c>
      <c r="I266" s="621" t="s">
        <v>2631</v>
      </c>
      <c r="J266" s="621" t="s">
        <v>1967</v>
      </c>
      <c r="K266" s="621">
        <v>1</v>
      </c>
      <c r="L266" s="619" t="s">
        <v>3372</v>
      </c>
      <c r="M266" s="619" t="s">
        <v>3373</v>
      </c>
      <c r="N266" s="619" t="s">
        <v>1919</v>
      </c>
      <c r="O266" s="622">
        <v>92.9</v>
      </c>
      <c r="P266" s="619" t="s">
        <v>2114</v>
      </c>
      <c r="Q266" s="619" t="s">
        <v>3018</v>
      </c>
      <c r="R266" s="619" t="s">
        <v>1949</v>
      </c>
      <c r="S266" s="78" t="s">
        <v>1960</v>
      </c>
      <c r="T266" s="78" t="s">
        <v>2074</v>
      </c>
      <c r="U266" s="78"/>
      <c r="V266" s="78"/>
      <c r="W266" s="78"/>
      <c r="X266" s="78"/>
      <c r="Y266" s="623"/>
      <c r="Z266" s="623"/>
    </row>
    <row r="267" spans="1:31" s="79" customFormat="1" ht="62.5">
      <c r="A267" s="648" t="s">
        <v>2351</v>
      </c>
      <c r="B267" s="619" t="s">
        <v>3374</v>
      </c>
      <c r="C267" s="619" t="s">
        <v>3375</v>
      </c>
      <c r="D267" s="620">
        <v>43182</v>
      </c>
      <c r="E267" s="620" t="s">
        <v>651</v>
      </c>
      <c r="F267" s="621" t="s">
        <v>2363</v>
      </c>
      <c r="G267" s="621" t="s">
        <v>2364</v>
      </c>
      <c r="H267" s="621" t="s">
        <v>2365</v>
      </c>
      <c r="I267" s="621" t="s">
        <v>2366</v>
      </c>
      <c r="J267" s="621" t="s">
        <v>1967</v>
      </c>
      <c r="K267" s="621">
        <v>1</v>
      </c>
      <c r="L267" s="619" t="s">
        <v>3375</v>
      </c>
      <c r="M267" s="619" t="s">
        <v>3376</v>
      </c>
      <c r="N267" s="619" t="s">
        <v>1919</v>
      </c>
      <c r="O267" s="622">
        <v>179.5</v>
      </c>
      <c r="P267" s="619" t="s">
        <v>2114</v>
      </c>
      <c r="Q267" s="619" t="s">
        <v>3377</v>
      </c>
      <c r="R267" s="619" t="s">
        <v>1949</v>
      </c>
      <c r="S267" s="78" t="s">
        <v>1960</v>
      </c>
      <c r="T267" s="78"/>
      <c r="U267" s="78"/>
      <c r="V267" s="78"/>
      <c r="W267" s="78"/>
      <c r="X267" s="78"/>
      <c r="Y267" s="623"/>
      <c r="Z267" s="623"/>
    </row>
    <row r="268" spans="1:31" s="79" customFormat="1" ht="25">
      <c r="A268" s="648" t="s">
        <v>2351</v>
      </c>
      <c r="B268" s="619" t="s">
        <v>3378</v>
      </c>
      <c r="C268" s="619" t="s">
        <v>3379</v>
      </c>
      <c r="D268" s="620">
        <v>43228</v>
      </c>
      <c r="E268" s="620" t="s">
        <v>651</v>
      </c>
      <c r="F268" s="621" t="s">
        <v>3380</v>
      </c>
      <c r="G268" s="621" t="s">
        <v>3381</v>
      </c>
      <c r="H268" s="621" t="s">
        <v>3382</v>
      </c>
      <c r="I268" s="621" t="s">
        <v>3383</v>
      </c>
      <c r="J268" s="621" t="s">
        <v>2089</v>
      </c>
      <c r="K268" s="621">
        <v>1</v>
      </c>
      <c r="L268" s="619" t="s">
        <v>3379</v>
      </c>
      <c r="M268" s="619" t="s">
        <v>3384</v>
      </c>
      <c r="N268" s="619" t="s">
        <v>1919</v>
      </c>
      <c r="O268" s="622">
        <v>37.04</v>
      </c>
      <c r="P268" s="619" t="s">
        <v>2114</v>
      </c>
      <c r="Q268" s="619" t="s">
        <v>3018</v>
      </c>
      <c r="R268" s="619" t="s">
        <v>1949</v>
      </c>
      <c r="S268" s="78" t="s">
        <v>1960</v>
      </c>
      <c r="T268" s="78"/>
      <c r="U268" s="78"/>
      <c r="V268" s="78"/>
      <c r="W268" s="78"/>
      <c r="X268" s="78"/>
      <c r="Y268" s="623"/>
      <c r="Z268" s="623"/>
    </row>
    <row r="269" spans="1:31" s="79" customFormat="1" ht="62.5">
      <c r="A269" s="648" t="s">
        <v>2351</v>
      </c>
      <c r="B269" s="619" t="s">
        <v>3385</v>
      </c>
      <c r="C269" s="619" t="s">
        <v>3386</v>
      </c>
      <c r="D269" s="620">
        <v>43248</v>
      </c>
      <c r="E269" s="620" t="s">
        <v>651</v>
      </c>
      <c r="F269" s="621" t="s">
        <v>2363</v>
      </c>
      <c r="G269" s="621" t="s">
        <v>2364</v>
      </c>
      <c r="H269" s="621" t="s">
        <v>2365</v>
      </c>
      <c r="I269" s="621" t="s">
        <v>2366</v>
      </c>
      <c r="J269" s="621" t="s">
        <v>1967</v>
      </c>
      <c r="K269" s="621">
        <v>1</v>
      </c>
      <c r="L269" s="619" t="s">
        <v>3386</v>
      </c>
      <c r="M269" s="619" t="s">
        <v>3387</v>
      </c>
      <c r="N269" s="619" t="s">
        <v>1919</v>
      </c>
      <c r="O269" s="622">
        <v>146.13</v>
      </c>
      <c r="P269" s="619" t="s">
        <v>2114</v>
      </c>
      <c r="Q269" s="619" t="s">
        <v>2373</v>
      </c>
      <c r="R269" s="619" t="s">
        <v>1949</v>
      </c>
      <c r="S269" s="78" t="s">
        <v>1960</v>
      </c>
      <c r="T269" s="78"/>
      <c r="U269" s="78"/>
      <c r="V269" s="78"/>
      <c r="W269" s="78"/>
      <c r="X269" s="78"/>
      <c r="Y269" s="623"/>
      <c r="Z269" s="623"/>
    </row>
    <row r="271" spans="1:31" s="79" customFormat="1" ht="25">
      <c r="A271" s="648" t="s">
        <v>2351</v>
      </c>
      <c r="B271" s="619" t="s">
        <v>3388</v>
      </c>
      <c r="C271" s="619" t="s">
        <v>3389</v>
      </c>
      <c r="D271" s="620">
        <v>43278</v>
      </c>
      <c r="E271" s="620" t="s">
        <v>651</v>
      </c>
      <c r="F271" s="621" t="s">
        <v>3390</v>
      </c>
      <c r="G271" s="621" t="s">
        <v>3391</v>
      </c>
      <c r="H271" s="621" t="s">
        <v>2970</v>
      </c>
      <c r="I271" s="621" t="s">
        <v>3392</v>
      </c>
      <c r="J271" s="621" t="s">
        <v>1967</v>
      </c>
      <c r="K271" s="621">
        <v>1</v>
      </c>
      <c r="L271" s="619" t="s">
        <v>3389</v>
      </c>
      <c r="M271" s="619" t="s">
        <v>3393</v>
      </c>
      <c r="N271" s="619" t="s">
        <v>1919</v>
      </c>
      <c r="O271" s="622">
        <v>138.77000000000001</v>
      </c>
      <c r="P271" s="619" t="s">
        <v>2114</v>
      </c>
      <c r="Q271" s="619" t="s">
        <v>2373</v>
      </c>
      <c r="R271" s="619" t="s">
        <v>1949</v>
      </c>
      <c r="S271" s="78" t="s">
        <v>1960</v>
      </c>
      <c r="T271" s="78"/>
      <c r="U271" s="78"/>
      <c r="V271" s="78"/>
      <c r="W271" s="78"/>
      <c r="X271" s="78"/>
      <c r="Y271" s="623"/>
      <c r="Z271" s="623"/>
    </row>
    <row r="272" spans="1:31" s="79" customFormat="1" ht="25">
      <c r="A272" s="648" t="s">
        <v>2351</v>
      </c>
      <c r="B272" s="619" t="s">
        <v>3394</v>
      </c>
      <c r="C272" s="619" t="s">
        <v>3395</v>
      </c>
      <c r="D272" s="620">
        <v>43283</v>
      </c>
      <c r="E272" s="620" t="s">
        <v>651</v>
      </c>
      <c r="F272" s="621"/>
      <c r="G272" s="621"/>
      <c r="H272" s="621" t="s">
        <v>2052</v>
      </c>
      <c r="I272" s="621"/>
      <c r="J272" s="621" t="s">
        <v>1957</v>
      </c>
      <c r="K272" s="621">
        <v>1</v>
      </c>
      <c r="L272" s="619" t="s">
        <v>3395</v>
      </c>
      <c r="M272" s="619" t="s">
        <v>3396</v>
      </c>
      <c r="N272" s="619" t="s">
        <v>1919</v>
      </c>
      <c r="O272" s="622">
        <v>116.2</v>
      </c>
      <c r="P272" s="619" t="s">
        <v>2114</v>
      </c>
      <c r="Q272" s="619" t="s">
        <v>2219</v>
      </c>
      <c r="R272" s="619"/>
      <c r="S272" s="78" t="s">
        <v>1960</v>
      </c>
      <c r="T272" s="78"/>
      <c r="U272" s="78"/>
      <c r="V272" s="78"/>
      <c r="W272" s="78"/>
      <c r="X272" s="78"/>
      <c r="Y272" s="625"/>
      <c r="Z272" s="625"/>
      <c r="AA272" s="226"/>
      <c r="AB272" s="226"/>
      <c r="AC272" s="226"/>
      <c r="AD272" s="226"/>
      <c r="AE272" s="226"/>
    </row>
    <row r="273" spans="1:31" s="79" customFormat="1" ht="62.5">
      <c r="A273" s="648" t="s">
        <v>2351</v>
      </c>
      <c r="B273" s="619" t="s">
        <v>3397</v>
      </c>
      <c r="C273" s="619" t="s">
        <v>3398</v>
      </c>
      <c r="D273" s="620">
        <v>43284</v>
      </c>
      <c r="E273" s="620" t="s">
        <v>651</v>
      </c>
      <c r="F273" s="621" t="s">
        <v>2363</v>
      </c>
      <c r="G273" s="621" t="s">
        <v>2364</v>
      </c>
      <c r="H273" s="621" t="s">
        <v>2365</v>
      </c>
      <c r="I273" s="621" t="s">
        <v>2366</v>
      </c>
      <c r="J273" s="621" t="s">
        <v>1967</v>
      </c>
      <c r="K273" s="621">
        <v>1</v>
      </c>
      <c r="L273" s="619" t="s">
        <v>3398</v>
      </c>
      <c r="M273" s="619" t="s">
        <v>3399</v>
      </c>
      <c r="N273" s="619" t="s">
        <v>1919</v>
      </c>
      <c r="O273" s="622">
        <v>419.36</v>
      </c>
      <c r="P273" s="619" t="s">
        <v>2114</v>
      </c>
      <c r="Q273" s="619" t="s">
        <v>2368</v>
      </c>
      <c r="R273" s="619" t="s">
        <v>1949</v>
      </c>
      <c r="S273" s="78" t="s">
        <v>1960</v>
      </c>
      <c r="T273" s="78"/>
      <c r="U273" s="78"/>
      <c r="V273" s="78"/>
      <c r="W273" s="78"/>
      <c r="X273" s="78"/>
      <c r="Y273" s="623"/>
      <c r="Z273" s="623"/>
    </row>
    <row r="274" spans="1:31" s="79" customFormat="1" ht="62.5">
      <c r="A274" s="648" t="s">
        <v>2351</v>
      </c>
      <c r="B274" s="619" t="s">
        <v>3400</v>
      </c>
      <c r="C274" s="619" t="s">
        <v>3401</v>
      </c>
      <c r="D274" s="620">
        <v>43168</v>
      </c>
      <c r="E274" s="620" t="s">
        <v>651</v>
      </c>
      <c r="F274" s="621" t="s">
        <v>2363</v>
      </c>
      <c r="G274" s="621" t="s">
        <v>2364</v>
      </c>
      <c r="H274" s="621" t="s">
        <v>2365</v>
      </c>
      <c r="I274" s="621" t="s">
        <v>2366</v>
      </c>
      <c r="J274" s="621" t="s">
        <v>1967</v>
      </c>
      <c r="K274" s="621">
        <v>1</v>
      </c>
      <c r="L274" s="619" t="s">
        <v>3401</v>
      </c>
      <c r="M274" s="619" t="s">
        <v>3402</v>
      </c>
      <c r="N274" s="619" t="s">
        <v>1919</v>
      </c>
      <c r="O274" s="622">
        <v>113.3</v>
      </c>
      <c r="P274" s="619" t="s">
        <v>2114</v>
      </c>
      <c r="Q274" s="619" t="s">
        <v>3403</v>
      </c>
      <c r="R274" s="619" t="s">
        <v>1949</v>
      </c>
      <c r="S274" s="78" t="s">
        <v>1960</v>
      </c>
      <c r="T274" s="78"/>
      <c r="U274" s="78"/>
      <c r="V274" s="78"/>
      <c r="W274" s="78"/>
      <c r="X274" s="78"/>
      <c r="Y274" s="623"/>
      <c r="Z274" s="623"/>
    </row>
    <row r="275" spans="1:31" s="79" customFormat="1" ht="37.5">
      <c r="A275" s="648" t="s">
        <v>2351</v>
      </c>
      <c r="B275" s="619" t="s">
        <v>3404</v>
      </c>
      <c r="C275" s="619" t="s">
        <v>3405</v>
      </c>
      <c r="D275" s="620">
        <v>43284</v>
      </c>
      <c r="E275" s="620" t="s">
        <v>651</v>
      </c>
      <c r="F275" s="621" t="s">
        <v>3406</v>
      </c>
      <c r="G275" s="621" t="s">
        <v>3407</v>
      </c>
      <c r="H275" s="621" t="s">
        <v>2195</v>
      </c>
      <c r="I275" s="621" t="s">
        <v>3408</v>
      </c>
      <c r="J275" s="621" t="s">
        <v>1967</v>
      </c>
      <c r="K275" s="621">
        <v>1</v>
      </c>
      <c r="L275" s="619" t="s">
        <v>3405</v>
      </c>
      <c r="M275" s="619" t="s">
        <v>3409</v>
      </c>
      <c r="N275" s="619" t="s">
        <v>1919</v>
      </c>
      <c r="O275" s="622">
        <v>89.39</v>
      </c>
      <c r="P275" s="619" t="s">
        <v>2114</v>
      </c>
      <c r="Q275" s="619" t="s">
        <v>2492</v>
      </c>
      <c r="R275" s="619" t="s">
        <v>1949</v>
      </c>
      <c r="S275" s="78" t="s">
        <v>1960</v>
      </c>
      <c r="T275" s="78"/>
      <c r="U275" s="78"/>
      <c r="V275" s="78"/>
      <c r="W275" s="78"/>
      <c r="X275" s="78"/>
      <c r="Y275" s="623"/>
      <c r="Z275" s="623"/>
    </row>
    <row r="276" spans="1:31" s="79" customFormat="1" ht="37.5">
      <c r="A276" s="648" t="s">
        <v>2351</v>
      </c>
      <c r="B276" s="623" t="s">
        <v>3410</v>
      </c>
      <c r="C276" s="623" t="s">
        <v>3411</v>
      </c>
      <c r="D276" s="667">
        <v>43284</v>
      </c>
      <c r="E276" s="667" t="s">
        <v>651</v>
      </c>
      <c r="F276" s="621" t="s">
        <v>3412</v>
      </c>
      <c r="G276" s="621" t="s">
        <v>3413</v>
      </c>
      <c r="H276" s="621" t="s">
        <v>2195</v>
      </c>
      <c r="I276" s="621" t="s">
        <v>3414</v>
      </c>
      <c r="J276" s="621" t="s">
        <v>1967</v>
      </c>
      <c r="K276" s="621">
        <v>1</v>
      </c>
      <c r="L276" s="619" t="s">
        <v>3411</v>
      </c>
      <c r="M276" s="619" t="s">
        <v>3415</v>
      </c>
      <c r="N276" s="623" t="s">
        <v>1919</v>
      </c>
      <c r="O276" s="668">
        <v>78.3</v>
      </c>
      <c r="P276" s="619" t="s">
        <v>2114</v>
      </c>
      <c r="Q276" s="623" t="s">
        <v>2492</v>
      </c>
      <c r="R276" s="623" t="s">
        <v>1949</v>
      </c>
      <c r="S276" s="78" t="s">
        <v>1960</v>
      </c>
      <c r="Y276" s="623"/>
      <c r="Z276" s="623"/>
    </row>
    <row r="277" spans="1:31" s="79" customFormat="1" ht="62.5">
      <c r="A277" s="648" t="s">
        <v>2351</v>
      </c>
      <c r="B277" s="669" t="s">
        <v>3416</v>
      </c>
      <c r="C277" s="619" t="s">
        <v>3420</v>
      </c>
      <c r="D277" s="620">
        <v>44035</v>
      </c>
      <c r="E277" s="620" t="s">
        <v>651</v>
      </c>
      <c r="F277" s="621" t="s">
        <v>2363</v>
      </c>
      <c r="G277" s="621" t="s">
        <v>2364</v>
      </c>
      <c r="H277" s="621" t="s">
        <v>2365</v>
      </c>
      <c r="I277" s="621" t="s">
        <v>2366</v>
      </c>
      <c r="J277" s="621" t="s">
        <v>1967</v>
      </c>
      <c r="K277" s="621">
        <v>1</v>
      </c>
      <c r="L277" s="619" t="s">
        <v>2323</v>
      </c>
      <c r="M277" s="619" t="s">
        <v>3421</v>
      </c>
      <c r="N277" s="619" t="s">
        <v>3422</v>
      </c>
      <c r="O277" s="622">
        <v>171.25</v>
      </c>
      <c r="P277" s="619" t="s">
        <v>2114</v>
      </c>
      <c r="Q277" s="619" t="s">
        <v>2244</v>
      </c>
      <c r="R277" s="619"/>
      <c r="S277" s="78" t="s">
        <v>1960</v>
      </c>
      <c r="T277" s="78"/>
      <c r="U277" s="78"/>
      <c r="V277" s="78"/>
      <c r="W277" s="78"/>
      <c r="X277" s="78"/>
      <c r="Y277" s="623"/>
      <c r="Z277" s="623"/>
    </row>
    <row r="278" spans="1:31" s="79" customFormat="1" ht="25">
      <c r="A278" s="648" t="s">
        <v>2351</v>
      </c>
      <c r="B278" s="619" t="s">
        <v>3423</v>
      </c>
      <c r="C278" s="619" t="s">
        <v>3424</v>
      </c>
      <c r="D278" s="620">
        <v>43413</v>
      </c>
      <c r="E278" s="620" t="s">
        <v>651</v>
      </c>
      <c r="F278" s="621" t="s">
        <v>3279</v>
      </c>
      <c r="G278" s="621" t="s">
        <v>3280</v>
      </c>
      <c r="H278" s="621" t="s">
        <v>3281</v>
      </c>
      <c r="I278" s="621" t="s">
        <v>3282</v>
      </c>
      <c r="J278" s="621" t="s">
        <v>2089</v>
      </c>
      <c r="K278" s="621">
        <v>1</v>
      </c>
      <c r="L278" s="619" t="s">
        <v>3424</v>
      </c>
      <c r="M278" s="619" t="s">
        <v>3425</v>
      </c>
      <c r="N278" s="619" t="s">
        <v>1919</v>
      </c>
      <c r="O278" s="622">
        <v>129.37</v>
      </c>
      <c r="P278" s="619" t="s">
        <v>2114</v>
      </c>
      <c r="Q278" s="619" t="s">
        <v>2205</v>
      </c>
      <c r="R278" s="619" t="s">
        <v>1949</v>
      </c>
      <c r="S278" s="78" t="s">
        <v>1960</v>
      </c>
      <c r="T278" s="78"/>
      <c r="U278" s="78"/>
      <c r="V278" s="78"/>
      <c r="W278" s="78"/>
      <c r="X278" s="78"/>
      <c r="Y278" s="623"/>
      <c r="Z278" s="623"/>
    </row>
    <row r="279" spans="1:31" s="79" customFormat="1" ht="37.5">
      <c r="A279" s="648" t="s">
        <v>2351</v>
      </c>
      <c r="B279" s="619" t="s">
        <v>3426</v>
      </c>
      <c r="C279" s="619" t="s">
        <v>3427</v>
      </c>
      <c r="D279" s="620">
        <v>43221</v>
      </c>
      <c r="E279" s="620" t="s">
        <v>651</v>
      </c>
      <c r="F279" s="621" t="s">
        <v>2354</v>
      </c>
      <c r="G279" s="621" t="s">
        <v>2355</v>
      </c>
      <c r="H279" s="621" t="s">
        <v>2356</v>
      </c>
      <c r="I279" s="621" t="s">
        <v>2357</v>
      </c>
      <c r="J279" s="621" t="s">
        <v>1957</v>
      </c>
      <c r="K279" s="621">
        <v>1</v>
      </c>
      <c r="L279" s="619" t="s">
        <v>3427</v>
      </c>
      <c r="M279" s="619" t="s">
        <v>3428</v>
      </c>
      <c r="N279" s="619" t="s">
        <v>1919</v>
      </c>
      <c r="O279" s="622">
        <v>1293.97</v>
      </c>
      <c r="P279" s="619" t="s">
        <v>1922</v>
      </c>
      <c r="Q279" s="619" t="s">
        <v>2064</v>
      </c>
      <c r="R279" s="619" t="s">
        <v>1949</v>
      </c>
      <c r="S279" s="78" t="s">
        <v>1960</v>
      </c>
      <c r="T279" s="78" t="s">
        <v>1995</v>
      </c>
      <c r="U279" s="78"/>
      <c r="V279" s="78"/>
      <c r="W279" s="78"/>
      <c r="X279" s="78"/>
      <c r="Y279" s="623"/>
      <c r="Z279" s="623"/>
    </row>
    <row r="280" spans="1:31" s="79" customFormat="1" ht="62.5">
      <c r="A280" s="648" t="s">
        <v>2351</v>
      </c>
      <c r="B280" s="619" t="s">
        <v>3429</v>
      </c>
      <c r="C280" s="619" t="s">
        <v>3430</v>
      </c>
      <c r="D280" s="620">
        <v>43483</v>
      </c>
      <c r="E280" s="620" t="s">
        <v>651</v>
      </c>
      <c r="F280" s="621" t="s">
        <v>2363</v>
      </c>
      <c r="G280" s="621" t="s">
        <v>2364</v>
      </c>
      <c r="H280" s="621" t="s">
        <v>2365</v>
      </c>
      <c r="I280" s="621" t="s">
        <v>2366</v>
      </c>
      <c r="J280" s="621" t="s">
        <v>1967</v>
      </c>
      <c r="K280" s="621">
        <v>1</v>
      </c>
      <c r="L280" s="619" t="s">
        <v>3430</v>
      </c>
      <c r="M280" s="619" t="s">
        <v>3431</v>
      </c>
      <c r="N280" s="619" t="s">
        <v>1919</v>
      </c>
      <c r="O280" s="622">
        <v>791.32</v>
      </c>
      <c r="P280" s="619" t="s">
        <v>2055</v>
      </c>
      <c r="Q280" s="619" t="s">
        <v>3432</v>
      </c>
      <c r="R280" s="619" t="s">
        <v>1949</v>
      </c>
      <c r="S280" s="78" t="s">
        <v>1960</v>
      </c>
      <c r="T280" s="78" t="s">
        <v>2015</v>
      </c>
      <c r="U280" s="78"/>
      <c r="V280" s="78"/>
      <c r="W280" s="78"/>
      <c r="X280" s="78"/>
      <c r="Y280" s="623"/>
      <c r="Z280" s="623"/>
    </row>
    <row r="281" spans="1:31" s="79" customFormat="1" ht="62.5">
      <c r="A281" s="648" t="s">
        <v>2351</v>
      </c>
      <c r="B281" s="619" t="s">
        <v>3433</v>
      </c>
      <c r="C281" s="619" t="s">
        <v>3434</v>
      </c>
      <c r="D281" s="620">
        <v>43511</v>
      </c>
      <c r="E281" s="620" t="s">
        <v>651</v>
      </c>
      <c r="F281" s="621" t="s">
        <v>2363</v>
      </c>
      <c r="G281" s="621" t="s">
        <v>2364</v>
      </c>
      <c r="H281" s="621" t="s">
        <v>2365</v>
      </c>
      <c r="I281" s="621" t="s">
        <v>2366</v>
      </c>
      <c r="J281" s="621" t="s">
        <v>1967</v>
      </c>
      <c r="K281" s="621">
        <v>1</v>
      </c>
      <c r="L281" s="619" t="s">
        <v>3434</v>
      </c>
      <c r="M281" s="619" t="s">
        <v>3435</v>
      </c>
      <c r="N281" s="619" t="s">
        <v>1919</v>
      </c>
      <c r="O281" s="622">
        <v>147.9</v>
      </c>
      <c r="P281" s="619" t="s">
        <v>2114</v>
      </c>
      <c r="Q281" s="619" t="s">
        <v>3419</v>
      </c>
      <c r="R281" s="619" t="s">
        <v>1949</v>
      </c>
      <c r="S281" s="78" t="s">
        <v>1960</v>
      </c>
      <c r="T281" s="78"/>
      <c r="U281" s="78"/>
      <c r="V281" s="78"/>
      <c r="W281" s="78"/>
      <c r="X281" s="78"/>
      <c r="Y281" s="623"/>
      <c r="Z281" s="623"/>
    </row>
    <row r="282" spans="1:31" s="79" customFormat="1" ht="25">
      <c r="A282" s="648" t="s">
        <v>2351</v>
      </c>
      <c r="B282" s="619" t="s">
        <v>3436</v>
      </c>
      <c r="C282" s="619" t="s">
        <v>3437</v>
      </c>
      <c r="D282" s="620">
        <v>43525</v>
      </c>
      <c r="E282" s="620" t="s">
        <v>651</v>
      </c>
      <c r="F282" s="621" t="s">
        <v>3438</v>
      </c>
      <c r="G282" s="621" t="s">
        <v>2462</v>
      </c>
      <c r="H282" s="621" t="s">
        <v>2463</v>
      </c>
      <c r="I282" s="621" t="s">
        <v>3439</v>
      </c>
      <c r="J282" s="621" t="s">
        <v>1967</v>
      </c>
      <c r="K282" s="621">
        <v>1</v>
      </c>
      <c r="L282" s="619" t="s">
        <v>3437</v>
      </c>
      <c r="M282" s="619" t="s">
        <v>3440</v>
      </c>
      <c r="N282" s="619" t="s">
        <v>1919</v>
      </c>
      <c r="O282" s="622">
        <v>279</v>
      </c>
      <c r="P282" s="619" t="s">
        <v>2114</v>
      </c>
      <c r="Q282" s="619" t="s">
        <v>2473</v>
      </c>
      <c r="R282" s="619" t="s">
        <v>1949</v>
      </c>
      <c r="S282" s="78" t="s">
        <v>1960</v>
      </c>
      <c r="T282" s="78" t="s">
        <v>1995</v>
      </c>
      <c r="U282" s="78"/>
      <c r="V282" s="78"/>
      <c r="W282" s="78"/>
      <c r="X282" s="78"/>
      <c r="Y282" s="623"/>
      <c r="Z282" s="623"/>
    </row>
    <row r="283" spans="1:31" s="79" customFormat="1" ht="62.5">
      <c r="A283" s="648" t="s">
        <v>2351</v>
      </c>
      <c r="B283" s="619" t="s">
        <v>3441</v>
      </c>
      <c r="C283" s="619" t="s">
        <v>3442</v>
      </c>
      <c r="D283" s="620">
        <v>43528</v>
      </c>
      <c r="E283" s="620" t="s">
        <v>651</v>
      </c>
      <c r="F283" s="621" t="s">
        <v>2363</v>
      </c>
      <c r="G283" s="621" t="s">
        <v>2364</v>
      </c>
      <c r="H283" s="621" t="s">
        <v>2365</v>
      </c>
      <c r="I283" s="621" t="s">
        <v>2366</v>
      </c>
      <c r="J283" s="621" t="s">
        <v>1967</v>
      </c>
      <c r="K283" s="621">
        <v>1</v>
      </c>
      <c r="L283" s="619" t="s">
        <v>3442</v>
      </c>
      <c r="M283" s="619" t="s">
        <v>3443</v>
      </c>
      <c r="N283" s="619" t="s">
        <v>1919</v>
      </c>
      <c r="O283" s="622">
        <v>148.79</v>
      </c>
      <c r="P283" s="619" t="s">
        <v>2114</v>
      </c>
      <c r="Q283" s="619" t="s">
        <v>2804</v>
      </c>
      <c r="R283" s="619" t="s">
        <v>1949</v>
      </c>
      <c r="S283" s="78" t="s">
        <v>1960</v>
      </c>
      <c r="T283" s="78" t="s">
        <v>2015</v>
      </c>
      <c r="U283" s="78"/>
      <c r="V283" s="78"/>
      <c r="W283" s="78"/>
      <c r="X283" s="78"/>
      <c r="Y283" s="623"/>
      <c r="Z283" s="623"/>
    </row>
    <row r="284" spans="1:31" s="79" customFormat="1" ht="25">
      <c r="A284" s="648" t="s">
        <v>2351</v>
      </c>
      <c r="B284" s="619" t="s">
        <v>3444</v>
      </c>
      <c r="C284" s="619" t="s">
        <v>3445</v>
      </c>
      <c r="D284" s="620">
        <v>43557</v>
      </c>
      <c r="E284" s="620" t="s">
        <v>651</v>
      </c>
      <c r="F284" s="621" t="s">
        <v>2893</v>
      </c>
      <c r="G284" s="621" t="s">
        <v>2894</v>
      </c>
      <c r="H284" s="621" t="s">
        <v>2469</v>
      </c>
      <c r="I284" s="621" t="s">
        <v>2895</v>
      </c>
      <c r="J284" s="621" t="s">
        <v>1957</v>
      </c>
      <c r="K284" s="621">
        <v>1</v>
      </c>
      <c r="L284" s="619" t="s">
        <v>3445</v>
      </c>
      <c r="M284" s="619" t="s">
        <v>3446</v>
      </c>
      <c r="N284" s="619" t="s">
        <v>1919</v>
      </c>
      <c r="O284" s="622">
        <v>632.29999999999995</v>
      </c>
      <c r="P284" s="619" t="s">
        <v>2055</v>
      </c>
      <c r="Q284" s="619" t="s">
        <v>3240</v>
      </c>
      <c r="R284" s="619" t="s">
        <v>1949</v>
      </c>
      <c r="S284" s="78" t="s">
        <v>1960</v>
      </c>
      <c r="T284" s="78" t="s">
        <v>1979</v>
      </c>
      <c r="U284" s="78"/>
      <c r="V284" s="78"/>
      <c r="W284" s="78"/>
      <c r="X284" s="78"/>
      <c r="Y284" s="623"/>
      <c r="Z284" s="623"/>
      <c r="AA284" s="226"/>
      <c r="AB284" s="226"/>
      <c r="AC284" s="226"/>
      <c r="AD284" s="226"/>
      <c r="AE284" s="226"/>
    </row>
    <row r="285" spans="1:31" s="79" customFormat="1" ht="62.5">
      <c r="A285" s="648" t="s">
        <v>2351</v>
      </c>
      <c r="B285" s="619" t="s">
        <v>3447</v>
      </c>
      <c r="C285" s="619" t="s">
        <v>3448</v>
      </c>
      <c r="D285" s="620">
        <v>43559</v>
      </c>
      <c r="E285" s="620" t="s">
        <v>651</v>
      </c>
      <c r="F285" s="621" t="s">
        <v>2363</v>
      </c>
      <c r="G285" s="621" t="s">
        <v>2364</v>
      </c>
      <c r="H285" s="621" t="s">
        <v>2365</v>
      </c>
      <c r="I285" s="621" t="s">
        <v>2366</v>
      </c>
      <c r="J285" s="621" t="s">
        <v>1967</v>
      </c>
      <c r="K285" s="621">
        <v>1</v>
      </c>
      <c r="L285" s="619" t="s">
        <v>3449</v>
      </c>
      <c r="M285" s="619" t="s">
        <v>3450</v>
      </c>
      <c r="N285" s="619" t="s">
        <v>1919</v>
      </c>
      <c r="O285" s="622">
        <v>397.39</v>
      </c>
      <c r="P285" s="619" t="s">
        <v>2114</v>
      </c>
      <c r="Q285" s="619" t="s">
        <v>3432</v>
      </c>
      <c r="R285" s="619" t="s">
        <v>1949</v>
      </c>
      <c r="S285" s="78" t="s">
        <v>1960</v>
      </c>
      <c r="T285" s="78"/>
      <c r="U285" s="78"/>
      <c r="V285" s="78"/>
      <c r="W285" s="78"/>
      <c r="X285" s="78"/>
      <c r="Y285" s="623"/>
      <c r="Z285" s="623"/>
    </row>
    <row r="286" spans="1:31" s="79" customFormat="1" ht="25">
      <c r="A286" s="648" t="s">
        <v>2351</v>
      </c>
      <c r="B286" s="619" t="s">
        <v>3451</v>
      </c>
      <c r="C286" s="619" t="s">
        <v>3452</v>
      </c>
      <c r="D286" s="620">
        <v>43607</v>
      </c>
      <c r="E286" s="620" t="s">
        <v>651</v>
      </c>
      <c r="F286" s="621" t="s">
        <v>3453</v>
      </c>
      <c r="G286" s="621" t="s">
        <v>3454</v>
      </c>
      <c r="H286" s="621" t="s">
        <v>2555</v>
      </c>
      <c r="I286" s="621" t="s">
        <v>3455</v>
      </c>
      <c r="J286" s="621" t="s">
        <v>1967</v>
      </c>
      <c r="K286" s="621">
        <v>1</v>
      </c>
      <c r="L286" s="619" t="s">
        <v>3039</v>
      </c>
      <c r="M286" s="619" t="s">
        <v>3456</v>
      </c>
      <c r="N286" s="619" t="s">
        <v>1919</v>
      </c>
      <c r="O286" s="622">
        <v>41.05</v>
      </c>
      <c r="P286" s="619" t="s">
        <v>2114</v>
      </c>
      <c r="Q286" s="619" t="s">
        <v>3457</v>
      </c>
      <c r="R286" s="619" t="s">
        <v>1949</v>
      </c>
      <c r="S286" s="78" t="s">
        <v>1960</v>
      </c>
      <c r="T286" s="78" t="s">
        <v>1979</v>
      </c>
      <c r="U286" s="78"/>
      <c r="V286" s="78"/>
      <c r="W286" s="78"/>
      <c r="X286" s="78"/>
      <c r="Y286" s="623"/>
      <c r="Z286" s="623"/>
    </row>
    <row r="287" spans="1:31" s="79" customFormat="1" ht="62.5">
      <c r="A287" s="648" t="s">
        <v>2351</v>
      </c>
      <c r="B287" s="619" t="s">
        <v>3458</v>
      </c>
      <c r="C287" s="619" t="s">
        <v>3459</v>
      </c>
      <c r="D287" s="620">
        <v>43607</v>
      </c>
      <c r="E287" s="620" t="s">
        <v>651</v>
      </c>
      <c r="F287" s="621" t="s">
        <v>2363</v>
      </c>
      <c r="G287" s="621" t="s">
        <v>2364</v>
      </c>
      <c r="H287" s="621" t="s">
        <v>2365</v>
      </c>
      <c r="I287" s="621" t="s">
        <v>2366</v>
      </c>
      <c r="J287" s="621" t="s">
        <v>1967</v>
      </c>
      <c r="K287" s="621">
        <v>1</v>
      </c>
      <c r="L287" s="619" t="s">
        <v>2216</v>
      </c>
      <c r="M287" s="619" t="s">
        <v>3460</v>
      </c>
      <c r="N287" s="619" t="s">
        <v>1919</v>
      </c>
      <c r="O287" s="622">
        <v>292.33999999999997</v>
      </c>
      <c r="P287" s="619" t="s">
        <v>2114</v>
      </c>
      <c r="Q287" s="619" t="s">
        <v>2804</v>
      </c>
      <c r="R287" s="619" t="s">
        <v>1949</v>
      </c>
      <c r="S287" s="78" t="s">
        <v>1960</v>
      </c>
      <c r="T287" s="78"/>
      <c r="U287" s="78"/>
      <c r="V287" s="78"/>
      <c r="W287" s="78"/>
      <c r="X287" s="78"/>
      <c r="Y287" s="623"/>
      <c r="Z287" s="623"/>
    </row>
    <row r="288" spans="1:31" s="79" customFormat="1" ht="25">
      <c r="A288" s="648" t="s">
        <v>2351</v>
      </c>
      <c r="B288" s="619" t="s">
        <v>3461</v>
      </c>
      <c r="C288" s="619" t="s">
        <v>3462</v>
      </c>
      <c r="D288" s="620">
        <v>43608</v>
      </c>
      <c r="E288" s="620" t="s">
        <v>651</v>
      </c>
      <c r="F288" s="621" t="s">
        <v>2389</v>
      </c>
      <c r="G288" s="621"/>
      <c r="H288" s="621" t="s">
        <v>2390</v>
      </c>
      <c r="I288" s="621" t="s">
        <v>2391</v>
      </c>
      <c r="J288" s="621" t="s">
        <v>1967</v>
      </c>
      <c r="K288" s="621">
        <v>1</v>
      </c>
      <c r="L288" s="619" t="s">
        <v>3251</v>
      </c>
      <c r="M288" s="619" t="s">
        <v>3463</v>
      </c>
      <c r="N288" s="619" t="s">
        <v>1919</v>
      </c>
      <c r="O288" s="622">
        <v>68.8</v>
      </c>
      <c r="P288" s="619" t="s">
        <v>2114</v>
      </c>
      <c r="Q288" s="619" t="s">
        <v>2433</v>
      </c>
      <c r="R288" s="619" t="s">
        <v>1949</v>
      </c>
      <c r="S288" s="78" t="s">
        <v>1960</v>
      </c>
      <c r="T288" s="78"/>
      <c r="U288" s="78"/>
      <c r="V288" s="78"/>
      <c r="W288" s="78"/>
      <c r="X288" s="78"/>
      <c r="Y288" s="623"/>
      <c r="Z288" s="623"/>
    </row>
    <row r="289" spans="1:31" s="79" customFormat="1" ht="25">
      <c r="A289" s="648" t="s">
        <v>2351</v>
      </c>
      <c r="B289" s="619" t="s">
        <v>3464</v>
      </c>
      <c r="C289" s="619" t="s">
        <v>3465</v>
      </c>
      <c r="D289" s="620">
        <v>43692</v>
      </c>
      <c r="E289" s="620" t="s">
        <v>651</v>
      </c>
      <c r="F289" s="621" t="s">
        <v>3466</v>
      </c>
      <c r="G289" s="621" t="s">
        <v>2766</v>
      </c>
      <c r="H289" s="621" t="s">
        <v>3467</v>
      </c>
      <c r="I289" s="621" t="s">
        <v>2768</v>
      </c>
      <c r="J289" s="621" t="s">
        <v>1957</v>
      </c>
      <c r="K289" s="621">
        <v>1</v>
      </c>
      <c r="L289" s="619" t="s">
        <v>3465</v>
      </c>
      <c r="M289" s="619" t="s">
        <v>3468</v>
      </c>
      <c r="N289" s="619" t="s">
        <v>1919</v>
      </c>
      <c r="O289" s="622">
        <v>121.13</v>
      </c>
      <c r="P289" s="619" t="s">
        <v>2114</v>
      </c>
      <c r="Q289" s="619" t="s">
        <v>2378</v>
      </c>
      <c r="R289" s="619"/>
      <c r="S289" s="78" t="s">
        <v>1960</v>
      </c>
      <c r="T289" s="78"/>
      <c r="U289" s="78"/>
      <c r="V289" s="78"/>
      <c r="W289" s="78"/>
      <c r="X289" s="78"/>
      <c r="Y289" s="623"/>
      <c r="Z289" s="623"/>
    </row>
    <row r="290" spans="1:31" s="79" customFormat="1" ht="25">
      <c r="A290" s="648" t="s">
        <v>2351</v>
      </c>
      <c r="B290" s="619" t="s">
        <v>3469</v>
      </c>
      <c r="C290" s="619" t="s">
        <v>3470</v>
      </c>
      <c r="D290" s="620">
        <v>43762</v>
      </c>
      <c r="E290" s="620" t="s">
        <v>651</v>
      </c>
      <c r="F290" s="621" t="s">
        <v>2628</v>
      </c>
      <c r="G290" s="621" t="s">
        <v>2629</v>
      </c>
      <c r="H290" s="621" t="s">
        <v>2630</v>
      </c>
      <c r="I290" s="621" t="s">
        <v>2631</v>
      </c>
      <c r="J290" s="621" t="s">
        <v>1967</v>
      </c>
      <c r="K290" s="621">
        <v>1</v>
      </c>
      <c r="L290" s="619" t="s">
        <v>3470</v>
      </c>
      <c r="M290" s="619" t="s">
        <v>3471</v>
      </c>
      <c r="N290" s="619" t="s">
        <v>1919</v>
      </c>
      <c r="O290" s="622">
        <v>870.12</v>
      </c>
      <c r="P290" s="619" t="s">
        <v>2055</v>
      </c>
      <c r="Q290" s="619" t="s">
        <v>3073</v>
      </c>
      <c r="R290" s="619" t="s">
        <v>1949</v>
      </c>
      <c r="S290" s="78" t="s">
        <v>1960</v>
      </c>
      <c r="T290" s="78" t="s">
        <v>1979</v>
      </c>
      <c r="U290" s="78"/>
      <c r="V290" s="78"/>
      <c r="W290" s="78"/>
      <c r="X290" s="78"/>
      <c r="Y290" s="623"/>
      <c r="Z290" s="623"/>
      <c r="AA290" s="226"/>
      <c r="AB290" s="226"/>
      <c r="AC290" s="226"/>
      <c r="AD290" s="226"/>
      <c r="AE290" s="226"/>
    </row>
    <row r="291" spans="1:31" s="79" customFormat="1" ht="37.5">
      <c r="A291" s="648" t="s">
        <v>2351</v>
      </c>
      <c r="B291" s="619" t="s">
        <v>3472</v>
      </c>
      <c r="C291" s="619" t="s">
        <v>3473</v>
      </c>
      <c r="D291" s="620">
        <v>43756</v>
      </c>
      <c r="E291" s="620" t="s">
        <v>651</v>
      </c>
      <c r="F291" s="621" t="s">
        <v>3474</v>
      </c>
      <c r="G291" s="621" t="s">
        <v>3475</v>
      </c>
      <c r="H291" s="621" t="s">
        <v>2555</v>
      </c>
      <c r="I291" s="621" t="s">
        <v>3476</v>
      </c>
      <c r="J291" s="621" t="s">
        <v>1967</v>
      </c>
      <c r="K291" s="621">
        <v>1</v>
      </c>
      <c r="L291" s="619" t="s">
        <v>3473</v>
      </c>
      <c r="M291" s="619" t="s">
        <v>3477</v>
      </c>
      <c r="N291" s="619" t="s">
        <v>1919</v>
      </c>
      <c r="O291" s="622">
        <v>38.700000000000003</v>
      </c>
      <c r="P291" s="619" t="s">
        <v>2114</v>
      </c>
      <c r="Q291" s="619" t="s">
        <v>2473</v>
      </c>
      <c r="R291" s="619" t="s">
        <v>1949</v>
      </c>
      <c r="S291" s="78" t="s">
        <v>1960</v>
      </c>
      <c r="T291" s="78"/>
      <c r="U291" s="78"/>
      <c r="V291" s="78"/>
      <c r="W291" s="78"/>
      <c r="X291" s="78"/>
      <c r="Y291" s="623"/>
      <c r="Z291" s="623"/>
    </row>
    <row r="292" spans="1:31" s="79" customFormat="1" ht="25">
      <c r="A292" s="648" t="s">
        <v>2351</v>
      </c>
      <c r="B292" s="619" t="s">
        <v>3478</v>
      </c>
      <c r="C292" s="619" t="s">
        <v>3479</v>
      </c>
      <c r="D292" s="620">
        <v>43767</v>
      </c>
      <c r="E292" s="620" t="s">
        <v>651</v>
      </c>
      <c r="F292" s="621" t="s">
        <v>3480</v>
      </c>
      <c r="G292" s="621" t="s">
        <v>3481</v>
      </c>
      <c r="H292" s="621" t="s">
        <v>3482</v>
      </c>
      <c r="I292" s="621" t="s">
        <v>3483</v>
      </c>
      <c r="J292" s="621" t="s">
        <v>1967</v>
      </c>
      <c r="K292" s="621">
        <v>1</v>
      </c>
      <c r="L292" s="619" t="s">
        <v>3479</v>
      </c>
      <c r="M292" s="619" t="s">
        <v>3484</v>
      </c>
      <c r="N292" s="619" t="s">
        <v>3422</v>
      </c>
      <c r="O292" s="622">
        <v>237.8</v>
      </c>
      <c r="P292" s="619" t="s">
        <v>2114</v>
      </c>
      <c r="Q292" s="619" t="s">
        <v>3240</v>
      </c>
      <c r="R292" s="619" t="s">
        <v>1949</v>
      </c>
      <c r="S292" s="78" t="s">
        <v>1960</v>
      </c>
      <c r="T292" s="78"/>
      <c r="U292" s="78"/>
      <c r="V292" s="78"/>
      <c r="W292" s="78"/>
      <c r="X292" s="78"/>
      <c r="Y292" s="623"/>
      <c r="Z292" s="623"/>
    </row>
    <row r="293" spans="1:31" s="79" customFormat="1" ht="37.5">
      <c r="A293" s="648" t="s">
        <v>2351</v>
      </c>
      <c r="B293" s="619" t="s">
        <v>3485</v>
      </c>
      <c r="C293" s="619" t="s">
        <v>3486</v>
      </c>
      <c r="D293" s="620">
        <v>43788</v>
      </c>
      <c r="E293" s="620" t="s">
        <v>651</v>
      </c>
      <c r="F293" s="621" t="s">
        <v>3262</v>
      </c>
      <c r="G293" s="621" t="s">
        <v>3263</v>
      </c>
      <c r="H293" s="621" t="s">
        <v>3264</v>
      </c>
      <c r="I293" s="621" t="s">
        <v>3265</v>
      </c>
      <c r="J293" s="621" t="s">
        <v>1967</v>
      </c>
      <c r="K293" s="621">
        <v>1</v>
      </c>
      <c r="L293" s="619" t="s">
        <v>3486</v>
      </c>
      <c r="M293" s="619" t="s">
        <v>3487</v>
      </c>
      <c r="N293" s="619" t="s">
        <v>3422</v>
      </c>
      <c r="O293" s="622">
        <v>47.3</v>
      </c>
      <c r="P293" s="619" t="s">
        <v>2114</v>
      </c>
      <c r="Q293" s="619" t="s">
        <v>3488</v>
      </c>
      <c r="R293" s="619" t="s">
        <v>1949</v>
      </c>
      <c r="S293" s="78" t="s">
        <v>1960</v>
      </c>
      <c r="T293" s="78"/>
      <c r="U293" s="78"/>
      <c r="V293" s="78"/>
      <c r="W293" s="78"/>
      <c r="X293" s="78"/>
      <c r="Y293" s="623"/>
      <c r="Z293" s="623"/>
    </row>
    <row r="294" spans="1:31" s="79" customFormat="1" ht="62.5">
      <c r="A294" s="648" t="s">
        <v>2351</v>
      </c>
      <c r="B294" s="619" t="s">
        <v>3489</v>
      </c>
      <c r="C294" s="619" t="s">
        <v>3490</v>
      </c>
      <c r="D294" s="620">
        <v>43808</v>
      </c>
      <c r="E294" s="620" t="s">
        <v>651</v>
      </c>
      <c r="F294" s="621" t="s">
        <v>2363</v>
      </c>
      <c r="G294" s="621" t="s">
        <v>2364</v>
      </c>
      <c r="H294" s="621" t="s">
        <v>2365</v>
      </c>
      <c r="I294" s="621" t="s">
        <v>2366</v>
      </c>
      <c r="J294" s="621" t="s">
        <v>1967</v>
      </c>
      <c r="K294" s="621">
        <v>1</v>
      </c>
      <c r="L294" s="619" t="s">
        <v>3490</v>
      </c>
      <c r="M294" s="619" t="s">
        <v>3491</v>
      </c>
      <c r="N294" s="619" t="s">
        <v>1919</v>
      </c>
      <c r="O294" s="622">
        <v>98.5</v>
      </c>
      <c r="P294" s="619" t="s">
        <v>2114</v>
      </c>
      <c r="Q294" s="619" t="s">
        <v>3492</v>
      </c>
      <c r="R294" s="619"/>
      <c r="S294" s="78" t="s">
        <v>1960</v>
      </c>
      <c r="T294" s="78"/>
      <c r="U294" s="78"/>
      <c r="V294" s="78"/>
      <c r="W294" s="78"/>
      <c r="X294" s="78"/>
      <c r="Y294" s="623"/>
      <c r="Z294" s="623"/>
    </row>
    <row r="295" spans="1:31" s="79" customFormat="1" ht="62.5">
      <c r="A295" s="648" t="s">
        <v>2351</v>
      </c>
      <c r="B295" s="619" t="s">
        <v>3493</v>
      </c>
      <c r="C295" s="619" t="s">
        <v>3494</v>
      </c>
      <c r="D295" s="620">
        <v>43871</v>
      </c>
      <c r="E295" s="620" t="s">
        <v>651</v>
      </c>
      <c r="F295" s="621" t="s">
        <v>2363</v>
      </c>
      <c r="G295" s="621" t="s">
        <v>2364</v>
      </c>
      <c r="H295" s="621" t="s">
        <v>2365</v>
      </c>
      <c r="I295" s="621" t="s">
        <v>2366</v>
      </c>
      <c r="J295" s="621" t="s">
        <v>1967</v>
      </c>
      <c r="K295" s="621">
        <v>1</v>
      </c>
      <c r="L295" s="619" t="s">
        <v>3494</v>
      </c>
      <c r="M295" s="619" t="s">
        <v>3495</v>
      </c>
      <c r="N295" s="619" t="s">
        <v>1919</v>
      </c>
      <c r="O295" s="624">
        <f>1588.35-7.94</f>
        <v>1580.4099999999999</v>
      </c>
      <c r="P295" s="619" t="s">
        <v>1922</v>
      </c>
      <c r="Q295" s="619" t="s">
        <v>3496</v>
      </c>
      <c r="R295" s="619"/>
      <c r="S295" s="78" t="s">
        <v>1960</v>
      </c>
      <c r="T295" s="78" t="s">
        <v>3497</v>
      </c>
      <c r="U295" s="78"/>
      <c r="V295" s="78"/>
      <c r="W295" s="78"/>
      <c r="X295" s="78"/>
      <c r="Y295" s="625"/>
      <c r="Z295" s="625"/>
      <c r="AA295" s="226"/>
      <c r="AB295" s="226"/>
      <c r="AC295" s="226"/>
      <c r="AD295" s="226"/>
      <c r="AE295" s="226"/>
    </row>
    <row r="296" spans="1:31" s="79" customFormat="1" ht="37.5">
      <c r="A296" s="648" t="s">
        <v>2351</v>
      </c>
      <c r="B296" s="619" t="s">
        <v>3498</v>
      </c>
      <c r="C296" s="619" t="s">
        <v>3499</v>
      </c>
      <c r="D296" s="620">
        <v>43853</v>
      </c>
      <c r="E296" s="620" t="s">
        <v>651</v>
      </c>
      <c r="F296" s="621" t="s">
        <v>3206</v>
      </c>
      <c r="G296" s="621" t="s">
        <v>3207</v>
      </c>
      <c r="H296" s="621" t="s">
        <v>2555</v>
      </c>
      <c r="I296" s="621" t="s">
        <v>3208</v>
      </c>
      <c r="J296" s="621" t="s">
        <v>1967</v>
      </c>
      <c r="K296" s="621">
        <v>1</v>
      </c>
      <c r="L296" s="619" t="s">
        <v>3499</v>
      </c>
      <c r="M296" s="619" t="s">
        <v>3500</v>
      </c>
      <c r="N296" s="619" t="s">
        <v>1919</v>
      </c>
      <c r="O296" s="622">
        <v>237.59</v>
      </c>
      <c r="P296" s="619" t="s">
        <v>2114</v>
      </c>
      <c r="Q296" s="619" t="s">
        <v>2804</v>
      </c>
      <c r="R296" s="619"/>
      <c r="S296" s="78" t="s">
        <v>1960</v>
      </c>
      <c r="T296" s="78"/>
      <c r="U296" s="78"/>
      <c r="V296" s="78"/>
      <c r="W296" s="78"/>
      <c r="X296" s="78"/>
      <c r="Y296" s="623"/>
      <c r="Z296" s="623"/>
    </row>
    <row r="297" spans="1:31" s="79" customFormat="1" ht="62.5">
      <c r="A297" s="648" t="s">
        <v>2351</v>
      </c>
      <c r="B297" s="619" t="s">
        <v>3501</v>
      </c>
      <c r="C297" s="619" t="s">
        <v>3502</v>
      </c>
      <c r="D297" s="620">
        <v>43909</v>
      </c>
      <c r="E297" s="620" t="s">
        <v>651</v>
      </c>
      <c r="F297" s="621" t="s">
        <v>2363</v>
      </c>
      <c r="G297" s="621" t="s">
        <v>2364</v>
      </c>
      <c r="H297" s="621" t="s">
        <v>2365</v>
      </c>
      <c r="I297" s="621" t="s">
        <v>2366</v>
      </c>
      <c r="J297" s="621" t="s">
        <v>1967</v>
      </c>
      <c r="K297" s="621">
        <v>1</v>
      </c>
      <c r="L297" s="619" t="s">
        <v>3502</v>
      </c>
      <c r="M297" s="619" t="s">
        <v>3503</v>
      </c>
      <c r="N297" s="619" t="s">
        <v>1919</v>
      </c>
      <c r="O297" s="622">
        <v>1232.98</v>
      </c>
      <c r="P297" s="619" t="s">
        <v>1922</v>
      </c>
      <c r="Q297" s="619" t="s">
        <v>2673</v>
      </c>
      <c r="R297" s="619"/>
      <c r="S297" s="78" t="s">
        <v>1960</v>
      </c>
      <c r="T297" s="78" t="s">
        <v>1979</v>
      </c>
      <c r="U297" s="78"/>
      <c r="V297" s="78"/>
      <c r="W297" s="78"/>
      <c r="X297" s="78"/>
      <c r="Y297" s="623"/>
      <c r="Z297" s="623"/>
    </row>
    <row r="298" spans="1:31" s="79" customFormat="1" ht="25">
      <c r="A298" s="648" t="s">
        <v>2351</v>
      </c>
      <c r="B298" s="619" t="s">
        <v>3510</v>
      </c>
      <c r="C298" s="619" t="s">
        <v>3511</v>
      </c>
      <c r="D298" s="620">
        <v>44019</v>
      </c>
      <c r="E298" s="620" t="s">
        <v>651</v>
      </c>
      <c r="F298" s="621" t="s">
        <v>2628</v>
      </c>
      <c r="G298" s="621" t="s">
        <v>2629</v>
      </c>
      <c r="H298" s="621" t="s">
        <v>2630</v>
      </c>
      <c r="I298" s="621" t="s">
        <v>2631</v>
      </c>
      <c r="J298" s="621" t="s">
        <v>1967</v>
      </c>
      <c r="K298" s="621">
        <v>1</v>
      </c>
      <c r="L298" s="619" t="s">
        <v>3511</v>
      </c>
      <c r="M298" s="619" t="s">
        <v>3512</v>
      </c>
      <c r="N298" s="619" t="s">
        <v>1919</v>
      </c>
      <c r="O298" s="622">
        <v>95.8</v>
      </c>
      <c r="P298" s="619" t="s">
        <v>2114</v>
      </c>
      <c r="Q298" s="619" t="s">
        <v>2844</v>
      </c>
      <c r="R298" s="619"/>
      <c r="S298" s="78" t="s">
        <v>1960</v>
      </c>
      <c r="T298" s="78"/>
      <c r="U298" s="78"/>
      <c r="V298" s="78"/>
      <c r="W298" s="78"/>
      <c r="X298" s="78"/>
      <c r="Y298" s="623"/>
      <c r="Z298" s="623"/>
    </row>
    <row r="299" spans="1:31" s="79" customFormat="1" ht="25">
      <c r="A299" s="648" t="s">
        <v>2351</v>
      </c>
      <c r="B299" s="619" t="s">
        <v>3513</v>
      </c>
      <c r="C299" s="619" t="s">
        <v>3514</v>
      </c>
      <c r="D299" s="620">
        <v>44020</v>
      </c>
      <c r="E299" s="620" t="s">
        <v>651</v>
      </c>
      <c r="F299" s="621" t="s">
        <v>2628</v>
      </c>
      <c r="G299" s="621" t="s">
        <v>2629</v>
      </c>
      <c r="H299" s="621" t="s">
        <v>2630</v>
      </c>
      <c r="I299" s="621" t="s">
        <v>2631</v>
      </c>
      <c r="J299" s="621" t="s">
        <v>1967</v>
      </c>
      <c r="K299" s="621">
        <v>1</v>
      </c>
      <c r="L299" s="619" t="s">
        <v>3514</v>
      </c>
      <c r="M299" s="619" t="s">
        <v>3515</v>
      </c>
      <c r="N299" s="619" t="s">
        <v>3422</v>
      </c>
      <c r="O299" s="622">
        <v>116.28</v>
      </c>
      <c r="P299" s="619" t="s">
        <v>2114</v>
      </c>
      <c r="Q299" s="619" t="s">
        <v>3018</v>
      </c>
      <c r="R299" s="619"/>
      <c r="S299" s="78" t="s">
        <v>1960</v>
      </c>
      <c r="T299" s="78"/>
      <c r="U299" s="78"/>
      <c r="V299" s="78"/>
      <c r="W299" s="78"/>
      <c r="X299" s="78"/>
      <c r="Y299" s="623"/>
      <c r="Z299" s="623"/>
    </row>
    <row r="300" spans="1:31" s="79" customFormat="1" ht="37.5">
      <c r="A300" s="648" t="s">
        <v>2351</v>
      </c>
      <c r="B300" s="619" t="s">
        <v>3516</v>
      </c>
      <c r="C300" s="619" t="s">
        <v>3517</v>
      </c>
      <c r="D300" s="620">
        <v>44021</v>
      </c>
      <c r="E300" s="620" t="s">
        <v>651</v>
      </c>
      <c r="F300" s="621" t="s">
        <v>3518</v>
      </c>
      <c r="G300" s="621" t="s">
        <v>3207</v>
      </c>
      <c r="H300" s="621" t="s">
        <v>2555</v>
      </c>
      <c r="I300" s="621" t="s">
        <v>3519</v>
      </c>
      <c r="J300" s="621" t="s">
        <v>1967</v>
      </c>
      <c r="K300" s="621">
        <v>1</v>
      </c>
      <c r="L300" s="619" t="s">
        <v>3517</v>
      </c>
      <c r="M300" s="619" t="s">
        <v>3520</v>
      </c>
      <c r="N300" s="619" t="s">
        <v>1919</v>
      </c>
      <c r="O300" s="622">
        <v>112.61</v>
      </c>
      <c r="P300" s="619" t="s">
        <v>2114</v>
      </c>
      <c r="Q300" s="619" t="s">
        <v>3521</v>
      </c>
      <c r="R300" s="619"/>
      <c r="S300" s="78" t="s">
        <v>1960</v>
      </c>
      <c r="T300" s="78"/>
      <c r="U300" s="78"/>
      <c r="V300" s="78"/>
      <c r="W300" s="78"/>
      <c r="X300" s="78"/>
      <c r="Y300" s="623"/>
      <c r="Z300" s="623"/>
    </row>
    <row r="301" spans="1:31" s="79" customFormat="1" ht="25">
      <c r="A301" s="648" t="s">
        <v>2351</v>
      </c>
      <c r="B301" s="619" t="s">
        <v>3522</v>
      </c>
      <c r="C301" s="619" t="s">
        <v>3523</v>
      </c>
      <c r="D301" s="620">
        <v>44032</v>
      </c>
      <c r="E301" s="620" t="s">
        <v>651</v>
      </c>
      <c r="F301" s="621" t="s">
        <v>3524</v>
      </c>
      <c r="G301" s="621" t="s">
        <v>3525</v>
      </c>
      <c r="H301" s="621" t="s">
        <v>3526</v>
      </c>
      <c r="I301" s="621" t="s">
        <v>3527</v>
      </c>
      <c r="J301" s="621" t="s">
        <v>1967</v>
      </c>
      <c r="K301" s="621">
        <v>1</v>
      </c>
      <c r="L301" s="619" t="s">
        <v>3523</v>
      </c>
      <c r="M301" s="619" t="s">
        <v>3528</v>
      </c>
      <c r="N301" s="619" t="s">
        <v>1919</v>
      </c>
      <c r="O301" s="622">
        <v>122</v>
      </c>
      <c r="P301" s="619" t="s">
        <v>2114</v>
      </c>
      <c r="Q301" s="619" t="s">
        <v>3457</v>
      </c>
      <c r="R301" s="619"/>
      <c r="S301" s="78" t="s">
        <v>1960</v>
      </c>
      <c r="T301" s="78" t="s">
        <v>1979</v>
      </c>
      <c r="U301" s="78"/>
      <c r="V301" s="78"/>
      <c r="W301" s="78"/>
      <c r="X301" s="78"/>
      <c r="Y301" s="623"/>
      <c r="Z301" s="623"/>
    </row>
    <row r="302" spans="1:31" s="79" customFormat="1" ht="112.5">
      <c r="A302" s="648" t="s">
        <v>2351</v>
      </c>
      <c r="B302" s="619" t="s">
        <v>3529</v>
      </c>
      <c r="C302" s="619" t="s">
        <v>3530</v>
      </c>
      <c r="D302" s="620">
        <v>44138</v>
      </c>
      <c r="E302" s="620" t="s">
        <v>651</v>
      </c>
      <c r="F302" s="670"/>
      <c r="G302" s="621" t="s">
        <v>1630</v>
      </c>
      <c r="H302" s="621" t="s">
        <v>2216</v>
      </c>
      <c r="I302" s="621" t="s">
        <v>3531</v>
      </c>
      <c r="J302" s="621" t="s">
        <v>1957</v>
      </c>
      <c r="K302" s="621">
        <v>1</v>
      </c>
      <c r="L302" s="619" t="s">
        <v>3530</v>
      </c>
      <c r="M302" s="621" t="s">
        <v>3532</v>
      </c>
      <c r="N302" s="619" t="s">
        <v>1919</v>
      </c>
      <c r="O302" s="622">
        <v>228.7</v>
      </c>
      <c r="P302" s="619" t="s">
        <v>2114</v>
      </c>
      <c r="Q302" s="619" t="s">
        <v>3521</v>
      </c>
      <c r="R302" s="631" t="s">
        <v>1949</v>
      </c>
      <c r="S302" s="78" t="s">
        <v>1960</v>
      </c>
      <c r="T302" s="619"/>
      <c r="U302" s="619"/>
      <c r="V302" s="619"/>
      <c r="W302" s="619"/>
      <c r="X302" s="619"/>
      <c r="Y302" s="623"/>
      <c r="Z302" s="623"/>
    </row>
    <row r="303" spans="1:31" s="79" customFormat="1" ht="25">
      <c r="A303" s="648" t="s">
        <v>2351</v>
      </c>
      <c r="B303" s="619" t="s">
        <v>3533</v>
      </c>
      <c r="C303" s="619" t="s">
        <v>3534</v>
      </c>
      <c r="D303" s="620">
        <v>44211</v>
      </c>
      <c r="E303" s="620" t="s">
        <v>651</v>
      </c>
      <c r="F303" s="621"/>
      <c r="G303" s="621" t="s">
        <v>3535</v>
      </c>
      <c r="H303" s="621" t="s">
        <v>2070</v>
      </c>
      <c r="I303" s="621"/>
      <c r="J303" s="621" t="s">
        <v>1967</v>
      </c>
      <c r="K303" s="621">
        <v>1</v>
      </c>
      <c r="L303" s="619" t="s">
        <v>3534</v>
      </c>
      <c r="M303" s="621" t="s">
        <v>3536</v>
      </c>
      <c r="N303" s="619" t="s">
        <v>1919</v>
      </c>
      <c r="O303" s="622">
        <v>44.5</v>
      </c>
      <c r="P303" s="619" t="s">
        <v>2114</v>
      </c>
      <c r="Q303" s="619" t="s">
        <v>2606</v>
      </c>
      <c r="R303" s="631" t="s">
        <v>1949</v>
      </c>
      <c r="S303" s="78" t="s">
        <v>1960</v>
      </c>
      <c r="T303" s="619" t="s">
        <v>1995</v>
      </c>
      <c r="U303" s="619"/>
      <c r="V303" s="619"/>
      <c r="W303" s="619"/>
      <c r="X303" s="619"/>
      <c r="Y303" s="623"/>
      <c r="Z303" s="623"/>
    </row>
    <row r="304" spans="1:31" s="79" customFormat="1" ht="25">
      <c r="A304" s="648" t="s">
        <v>2351</v>
      </c>
      <c r="B304" s="619" t="s">
        <v>3537</v>
      </c>
      <c r="C304" s="619" t="s">
        <v>3538</v>
      </c>
      <c r="D304" s="620">
        <v>44215</v>
      </c>
      <c r="E304" s="620" t="s">
        <v>651</v>
      </c>
      <c r="F304" s="621"/>
      <c r="G304" s="621" t="s">
        <v>3539</v>
      </c>
      <c r="H304" s="621" t="s">
        <v>3540</v>
      </c>
      <c r="I304" s="621"/>
      <c r="J304" s="621" t="s">
        <v>2089</v>
      </c>
      <c r="K304" s="621">
        <v>1</v>
      </c>
      <c r="L304" s="619" t="s">
        <v>3538</v>
      </c>
      <c r="M304" s="621" t="s">
        <v>3541</v>
      </c>
      <c r="N304" s="619" t="s">
        <v>1919</v>
      </c>
      <c r="O304" s="622">
        <v>484.23</v>
      </c>
      <c r="P304" s="619" t="s">
        <v>2114</v>
      </c>
      <c r="Q304" s="619" t="s">
        <v>3018</v>
      </c>
      <c r="R304" s="631" t="s">
        <v>1949</v>
      </c>
      <c r="S304" s="78" t="s">
        <v>1960</v>
      </c>
      <c r="T304" s="619"/>
      <c r="U304" s="619"/>
      <c r="V304" s="619"/>
      <c r="W304" s="619"/>
      <c r="X304" s="619"/>
      <c r="Y304" s="623"/>
      <c r="Z304" s="623"/>
    </row>
    <row r="305" spans="1:31" s="79" customFormat="1" ht="25">
      <c r="A305" s="648" t="s">
        <v>2351</v>
      </c>
      <c r="B305" s="655" t="s">
        <v>3542</v>
      </c>
      <c r="C305" s="655" t="s">
        <v>3543</v>
      </c>
      <c r="D305" s="656">
        <v>44223</v>
      </c>
      <c r="E305" s="656" t="s">
        <v>651</v>
      </c>
      <c r="F305" s="657"/>
      <c r="G305" s="657" t="s">
        <v>3544</v>
      </c>
      <c r="H305" s="657" t="s">
        <v>2052</v>
      </c>
      <c r="I305" s="657"/>
      <c r="J305" s="657" t="s">
        <v>1957</v>
      </c>
      <c r="K305" s="621">
        <v>1</v>
      </c>
      <c r="L305" s="655" t="s">
        <v>3543</v>
      </c>
      <c r="M305" s="657" t="s">
        <v>3545</v>
      </c>
      <c r="N305" s="655" t="s">
        <v>1919</v>
      </c>
      <c r="O305" s="658">
        <v>32.71</v>
      </c>
      <c r="P305" s="619" t="s">
        <v>2114</v>
      </c>
      <c r="Q305" s="655" t="s">
        <v>3546</v>
      </c>
      <c r="R305" s="671" t="s">
        <v>1949</v>
      </c>
      <c r="S305" s="654" t="s">
        <v>1960</v>
      </c>
      <c r="T305" s="654" t="s">
        <v>3497</v>
      </c>
      <c r="U305" s="655"/>
      <c r="V305" s="655"/>
      <c r="W305" s="655"/>
      <c r="X305" s="654"/>
      <c r="Y305" s="623"/>
      <c r="Z305" s="623"/>
    </row>
    <row r="306" spans="1:31" s="79" customFormat="1" ht="62.5">
      <c r="A306" s="648" t="s">
        <v>2351</v>
      </c>
      <c r="B306" s="626" t="s">
        <v>3547</v>
      </c>
      <c r="C306" s="626" t="s">
        <v>3548</v>
      </c>
      <c r="D306" s="627">
        <v>44246</v>
      </c>
      <c r="E306" s="627" t="s">
        <v>651</v>
      </c>
      <c r="F306" s="628" t="s">
        <v>3549</v>
      </c>
      <c r="G306" s="628" t="s">
        <v>3550</v>
      </c>
      <c r="H306" s="628" t="s">
        <v>3551</v>
      </c>
      <c r="I306" s="628" t="s">
        <v>3552</v>
      </c>
      <c r="J306" s="628" t="s">
        <v>1957</v>
      </c>
      <c r="K306" s="628">
        <v>1</v>
      </c>
      <c r="L306" s="626" t="s">
        <v>3548</v>
      </c>
      <c r="M306" s="626" t="s">
        <v>3553</v>
      </c>
      <c r="N306" s="655" t="s">
        <v>1919</v>
      </c>
      <c r="O306" s="622">
        <v>641</v>
      </c>
      <c r="P306" s="619" t="s">
        <v>2055</v>
      </c>
      <c r="Q306" s="619" t="s">
        <v>2904</v>
      </c>
      <c r="R306" s="655"/>
      <c r="S306" s="654"/>
      <c r="T306" s="78"/>
      <c r="U306" s="78"/>
      <c r="V306" s="78"/>
      <c r="W306" s="78"/>
      <c r="X306" s="78"/>
      <c r="Y306" s="623"/>
      <c r="Z306" s="623"/>
    </row>
    <row r="307" spans="1:31" s="79" customFormat="1" ht="37.5">
      <c r="A307" s="648" t="s">
        <v>2351</v>
      </c>
      <c r="B307" s="669" t="s">
        <v>3554</v>
      </c>
      <c r="C307" s="619" t="s">
        <v>3555</v>
      </c>
      <c r="D307" s="620">
        <v>44281</v>
      </c>
      <c r="E307" s="620" t="s">
        <v>651</v>
      </c>
      <c r="F307" s="621" t="s">
        <v>3556</v>
      </c>
      <c r="G307" s="621" t="s">
        <v>3557</v>
      </c>
      <c r="H307" s="621" t="s">
        <v>3558</v>
      </c>
      <c r="I307" s="621" t="s">
        <v>2366</v>
      </c>
      <c r="J307" s="621" t="s">
        <v>1967</v>
      </c>
      <c r="K307" s="621">
        <v>1</v>
      </c>
      <c r="L307" s="619" t="s">
        <v>3555</v>
      </c>
      <c r="M307" s="619" t="s">
        <v>3559</v>
      </c>
      <c r="N307" s="655" t="s">
        <v>1919</v>
      </c>
      <c r="O307" s="622">
        <v>62.21</v>
      </c>
      <c r="P307" s="619" t="s">
        <v>2114</v>
      </c>
      <c r="Q307" s="619" t="s">
        <v>3560</v>
      </c>
      <c r="R307" s="655"/>
      <c r="S307" s="654"/>
      <c r="T307" s="78"/>
      <c r="U307" s="78"/>
      <c r="V307" s="78"/>
      <c r="W307" s="78"/>
      <c r="X307" s="78"/>
      <c r="Y307" s="623"/>
      <c r="Z307" s="623"/>
    </row>
    <row r="308" spans="1:31" s="79" customFormat="1" ht="25">
      <c r="A308" s="648" t="s">
        <v>2351</v>
      </c>
      <c r="B308" s="619" t="s">
        <v>3561</v>
      </c>
      <c r="C308" s="619" t="s">
        <v>3562</v>
      </c>
      <c r="D308" s="620">
        <v>44298</v>
      </c>
      <c r="E308" s="620" t="s">
        <v>651</v>
      </c>
      <c r="F308" s="621" t="s">
        <v>3563</v>
      </c>
      <c r="G308" s="621" t="s">
        <v>3564</v>
      </c>
      <c r="H308" s="621" t="s">
        <v>2288</v>
      </c>
      <c r="I308" s="621" t="s">
        <v>3565</v>
      </c>
      <c r="J308" s="621" t="s">
        <v>1957</v>
      </c>
      <c r="K308" s="621">
        <v>1</v>
      </c>
      <c r="L308" s="619" t="s">
        <v>3562</v>
      </c>
      <c r="M308" s="619" t="s">
        <v>3566</v>
      </c>
      <c r="N308" s="655" t="s">
        <v>1919</v>
      </c>
      <c r="O308" s="622">
        <v>119</v>
      </c>
      <c r="P308" s="619" t="s">
        <v>2114</v>
      </c>
      <c r="Q308" s="619" t="s">
        <v>3567</v>
      </c>
      <c r="R308" s="655"/>
      <c r="S308" s="654"/>
      <c r="T308" s="78"/>
      <c r="U308" s="78"/>
      <c r="V308" s="78"/>
      <c r="W308" s="78"/>
      <c r="X308" s="78"/>
      <c r="Y308" s="623"/>
      <c r="Z308" s="623"/>
    </row>
    <row r="309" spans="1:31" s="79" customFormat="1" ht="37.5">
      <c r="A309" s="648" t="s">
        <v>2351</v>
      </c>
      <c r="B309" s="619" t="s">
        <v>3568</v>
      </c>
      <c r="C309" s="619" t="s">
        <v>3569</v>
      </c>
      <c r="D309" s="620">
        <v>44344</v>
      </c>
      <c r="E309" s="620" t="s">
        <v>651</v>
      </c>
      <c r="F309" s="621" t="s">
        <v>3570</v>
      </c>
      <c r="G309" s="621" t="s">
        <v>2942</v>
      </c>
      <c r="H309" s="621" t="s">
        <v>3571</v>
      </c>
      <c r="I309" s="621" t="s">
        <v>2939</v>
      </c>
      <c r="J309" s="621" t="s">
        <v>1967</v>
      </c>
      <c r="K309" s="621">
        <v>1</v>
      </c>
      <c r="L309" s="619" t="s">
        <v>3569</v>
      </c>
      <c r="M309" s="619" t="s">
        <v>166</v>
      </c>
      <c r="N309" s="655" t="s">
        <v>1921</v>
      </c>
      <c r="O309" s="622">
        <v>71.58</v>
      </c>
      <c r="P309" s="619" t="s">
        <v>2114</v>
      </c>
      <c r="Q309" s="619" t="s">
        <v>3572</v>
      </c>
      <c r="R309" s="655"/>
      <c r="S309" s="654"/>
      <c r="T309" s="78"/>
      <c r="U309" s="78"/>
      <c r="V309" s="78"/>
      <c r="W309" s="78"/>
      <c r="X309" s="78"/>
      <c r="Y309" s="623"/>
      <c r="Z309" s="623"/>
    </row>
    <row r="310" spans="1:31" s="79" customFormat="1" ht="37.5">
      <c r="A310" s="648" t="s">
        <v>2351</v>
      </c>
      <c r="B310" s="619" t="s">
        <v>3573</v>
      </c>
      <c r="C310" s="619" t="s">
        <v>3574</v>
      </c>
      <c r="D310" s="620">
        <v>44356</v>
      </c>
      <c r="E310" s="620" t="s">
        <v>651</v>
      </c>
      <c r="F310" s="621" t="s">
        <v>3556</v>
      </c>
      <c r="G310" s="621" t="s">
        <v>3557</v>
      </c>
      <c r="H310" s="621" t="s">
        <v>3558</v>
      </c>
      <c r="I310" s="621" t="s">
        <v>2366</v>
      </c>
      <c r="J310" s="621" t="s">
        <v>1967</v>
      </c>
      <c r="K310" s="621">
        <v>1</v>
      </c>
      <c r="L310" s="619" t="s">
        <v>3574</v>
      </c>
      <c r="M310" s="619" t="s">
        <v>3575</v>
      </c>
      <c r="N310" s="655" t="s">
        <v>1919</v>
      </c>
      <c r="O310" s="622">
        <v>189.95</v>
      </c>
      <c r="P310" s="619" t="s">
        <v>2114</v>
      </c>
      <c r="Q310" s="619" t="s">
        <v>3197</v>
      </c>
      <c r="R310" s="655"/>
      <c r="S310" s="654"/>
      <c r="T310" s="78"/>
      <c r="U310" s="78"/>
      <c r="V310" s="78"/>
      <c r="W310" s="78"/>
      <c r="X310" s="78"/>
      <c r="Y310" s="623"/>
      <c r="Z310" s="623"/>
    </row>
    <row r="311" spans="1:31" s="79" customFormat="1" ht="25">
      <c r="A311" s="648" t="s">
        <v>2351</v>
      </c>
      <c r="B311" s="619" t="s">
        <v>3576</v>
      </c>
      <c r="C311" s="619" t="s">
        <v>3577</v>
      </c>
      <c r="D311" s="620">
        <v>44398</v>
      </c>
      <c r="E311" s="620" t="s">
        <v>651</v>
      </c>
      <c r="F311" s="621" t="s">
        <v>3578</v>
      </c>
      <c r="G311" s="621" t="s">
        <v>3579</v>
      </c>
      <c r="H311" s="621" t="s">
        <v>2555</v>
      </c>
      <c r="I311" s="621" t="s">
        <v>3580</v>
      </c>
      <c r="J311" s="621" t="s">
        <v>1967</v>
      </c>
      <c r="K311" s="621">
        <v>1</v>
      </c>
      <c r="L311" s="619" t="s">
        <v>3577</v>
      </c>
      <c r="M311" s="619" t="s">
        <v>3581</v>
      </c>
      <c r="N311" s="655" t="s">
        <v>1919</v>
      </c>
      <c r="O311" s="622">
        <v>40.58</v>
      </c>
      <c r="P311" s="619" t="s">
        <v>2114</v>
      </c>
      <c r="Q311" s="619" t="s">
        <v>3582</v>
      </c>
      <c r="R311" s="655"/>
      <c r="S311" s="654"/>
      <c r="T311" s="78"/>
      <c r="U311" s="78"/>
      <c r="V311" s="78"/>
      <c r="W311" s="78"/>
      <c r="X311" s="78"/>
      <c r="Y311" s="623"/>
      <c r="Z311" s="623"/>
    </row>
    <row r="312" spans="1:31" s="79" customFormat="1" ht="50">
      <c r="A312" s="648" t="s">
        <v>2351</v>
      </c>
      <c r="B312" s="619" t="s">
        <v>3583</v>
      </c>
      <c r="C312" s="619" t="s">
        <v>3584</v>
      </c>
      <c r="D312" s="620">
        <v>44425</v>
      </c>
      <c r="E312" s="620" t="s">
        <v>651</v>
      </c>
      <c r="F312" s="621" t="s">
        <v>3585</v>
      </c>
      <c r="G312" s="621" t="s">
        <v>3586</v>
      </c>
      <c r="H312" s="621" t="s">
        <v>3587</v>
      </c>
      <c r="I312" s="621" t="s">
        <v>3217</v>
      </c>
      <c r="J312" s="621" t="s">
        <v>1957</v>
      </c>
      <c r="K312" s="621">
        <v>1</v>
      </c>
      <c r="L312" s="619" t="s">
        <v>3584</v>
      </c>
      <c r="M312" s="619" t="s">
        <v>3588</v>
      </c>
      <c r="N312" s="655" t="s">
        <v>1919</v>
      </c>
      <c r="O312" s="622">
        <v>135.88</v>
      </c>
      <c r="P312" s="619" t="s">
        <v>2114</v>
      </c>
      <c r="Q312" s="619" t="s">
        <v>3589</v>
      </c>
      <c r="R312" s="655"/>
      <c r="S312" s="654"/>
      <c r="T312" s="78"/>
      <c r="U312" s="78"/>
      <c r="V312" s="78"/>
      <c r="W312" s="78"/>
      <c r="X312" s="78"/>
      <c r="Y312" s="623"/>
      <c r="Z312" s="623"/>
    </row>
    <row r="313" spans="1:31" s="79" customFormat="1" ht="25">
      <c r="A313" s="648" t="s">
        <v>2351</v>
      </c>
      <c r="B313" s="619" t="s">
        <v>3590</v>
      </c>
      <c r="C313" s="619" t="s">
        <v>3591</v>
      </c>
      <c r="D313" s="620">
        <v>44417</v>
      </c>
      <c r="E313" s="620" t="s">
        <v>651</v>
      </c>
      <c r="F313" s="621" t="s">
        <v>3592</v>
      </c>
      <c r="G313" s="621"/>
      <c r="H313" s="621" t="s">
        <v>2555</v>
      </c>
      <c r="I313" s="621" t="s">
        <v>3593</v>
      </c>
      <c r="J313" s="621" t="s">
        <v>1967</v>
      </c>
      <c r="K313" s="621">
        <v>1</v>
      </c>
      <c r="L313" s="619" t="s">
        <v>3591</v>
      </c>
      <c r="M313" s="619" t="s">
        <v>3594</v>
      </c>
      <c r="N313" s="655" t="s">
        <v>1919</v>
      </c>
      <c r="O313" s="622">
        <v>118.85</v>
      </c>
      <c r="P313" s="619" t="s">
        <v>2114</v>
      </c>
      <c r="Q313" s="619" t="s">
        <v>3521</v>
      </c>
      <c r="R313" s="655"/>
      <c r="S313" s="654"/>
      <c r="T313" s="78"/>
      <c r="U313" s="78"/>
      <c r="V313" s="78"/>
      <c r="W313" s="78"/>
      <c r="X313" s="78"/>
      <c r="Y313" s="623"/>
      <c r="Z313" s="623"/>
    </row>
    <row r="314" spans="1:31" s="79" customFormat="1" ht="29">
      <c r="A314" s="648" t="s">
        <v>2351</v>
      </c>
      <c r="B314" s="641" t="s">
        <v>3595</v>
      </c>
      <c r="C314" s="619" t="s">
        <v>3596</v>
      </c>
      <c r="D314" s="642">
        <v>44455</v>
      </c>
      <c r="E314" s="620"/>
      <c r="F314" s="621"/>
      <c r="G314" s="621"/>
      <c r="H314" s="643" t="s">
        <v>2336</v>
      </c>
      <c r="I314" s="621"/>
      <c r="J314" s="621" t="s">
        <v>1957</v>
      </c>
      <c r="K314" s="621">
        <v>1</v>
      </c>
      <c r="L314" s="643" t="s">
        <v>3596</v>
      </c>
      <c r="M314" s="643" t="s">
        <v>3597</v>
      </c>
      <c r="N314" s="655" t="s">
        <v>1919</v>
      </c>
      <c r="O314" s="643">
        <v>264.39999999999998</v>
      </c>
      <c r="P314" s="619" t="s">
        <v>2114</v>
      </c>
      <c r="Q314" s="643" t="s">
        <v>3598</v>
      </c>
      <c r="R314" s="671" t="s">
        <v>1949</v>
      </c>
      <c r="S314" s="654" t="s">
        <v>1960</v>
      </c>
      <c r="T314" s="619"/>
      <c r="U314" s="619"/>
      <c r="V314" s="619"/>
      <c r="W314" s="619"/>
      <c r="X314" s="619"/>
      <c r="Y314" s="672"/>
      <c r="Z314" s="672"/>
      <c r="AA314" s="673"/>
      <c r="AB314" s="673"/>
      <c r="AC314" s="673"/>
      <c r="AD314" s="673"/>
      <c r="AE314" s="673"/>
    </row>
    <row r="315" spans="1:31" s="79" customFormat="1" ht="29">
      <c r="A315" s="648" t="s">
        <v>2351</v>
      </c>
      <c r="B315" s="641" t="s">
        <v>3599</v>
      </c>
      <c r="C315" s="619" t="s">
        <v>3600</v>
      </c>
      <c r="D315" s="642">
        <v>44456</v>
      </c>
      <c r="E315" s="620"/>
      <c r="F315" s="621"/>
      <c r="G315" s="621"/>
      <c r="H315" s="643" t="s">
        <v>2329</v>
      </c>
      <c r="I315" s="621"/>
      <c r="J315" s="621" t="s">
        <v>1957</v>
      </c>
      <c r="K315" s="621">
        <v>1</v>
      </c>
      <c r="L315" s="643" t="s">
        <v>3600</v>
      </c>
      <c r="M315" s="643" t="s">
        <v>3601</v>
      </c>
      <c r="N315" s="655" t="s">
        <v>1919</v>
      </c>
      <c r="O315" s="643">
        <v>507.1</v>
      </c>
      <c r="P315" s="619" t="s">
        <v>2055</v>
      </c>
      <c r="Q315" s="643" t="s">
        <v>3521</v>
      </c>
      <c r="R315" s="671" t="s">
        <v>1949</v>
      </c>
      <c r="S315" s="654"/>
      <c r="T315" s="619"/>
      <c r="U315" s="619"/>
      <c r="V315" s="619"/>
      <c r="W315" s="619"/>
      <c r="X315" s="619"/>
      <c r="Y315" s="672"/>
      <c r="Z315" s="672"/>
      <c r="AA315" s="673"/>
      <c r="AB315" s="673"/>
      <c r="AC315" s="673"/>
      <c r="AD315" s="673"/>
      <c r="AE315" s="673"/>
    </row>
    <row r="316" spans="1:31" s="79" customFormat="1" ht="25">
      <c r="A316" s="648" t="s">
        <v>2351</v>
      </c>
      <c r="B316" s="641" t="s">
        <v>3602</v>
      </c>
      <c r="C316" s="619" t="s">
        <v>3603</v>
      </c>
      <c r="D316" s="642">
        <v>44459</v>
      </c>
      <c r="E316" s="620"/>
      <c r="F316" s="621"/>
      <c r="G316" s="621"/>
      <c r="H316" s="643" t="s">
        <v>3604</v>
      </c>
      <c r="I316" s="621"/>
      <c r="J316" s="621" t="s">
        <v>1957</v>
      </c>
      <c r="K316" s="621">
        <v>1</v>
      </c>
      <c r="L316" s="643" t="s">
        <v>3603</v>
      </c>
      <c r="M316" s="643" t="s">
        <v>3605</v>
      </c>
      <c r="N316" s="655" t="s">
        <v>1919</v>
      </c>
      <c r="O316" s="643">
        <v>228.45</v>
      </c>
      <c r="P316" s="619" t="s">
        <v>2114</v>
      </c>
      <c r="Q316" s="643" t="s">
        <v>2673</v>
      </c>
      <c r="R316" s="671" t="s">
        <v>1949</v>
      </c>
      <c r="S316" s="654" t="s">
        <v>1960</v>
      </c>
      <c r="T316" s="619"/>
      <c r="U316" s="619"/>
      <c r="V316" s="619"/>
      <c r="W316" s="619"/>
      <c r="X316" s="619"/>
      <c r="Y316" s="672"/>
      <c r="Z316" s="672"/>
      <c r="AA316" s="673"/>
      <c r="AB316" s="673"/>
      <c r="AC316" s="673"/>
      <c r="AD316" s="673"/>
      <c r="AE316" s="673"/>
    </row>
    <row r="317" spans="1:31" s="79" customFormat="1" ht="25">
      <c r="A317" s="648" t="s">
        <v>2351</v>
      </c>
      <c r="B317" s="641" t="s">
        <v>3606</v>
      </c>
      <c r="C317" s="619" t="s">
        <v>3607</v>
      </c>
      <c r="D317" s="642">
        <v>44518</v>
      </c>
      <c r="E317" s="620"/>
      <c r="F317" s="621"/>
      <c r="G317" s="621"/>
      <c r="H317" s="643" t="s">
        <v>2052</v>
      </c>
      <c r="I317" s="621"/>
      <c r="J317" s="621" t="s">
        <v>1957</v>
      </c>
      <c r="K317" s="621">
        <v>1</v>
      </c>
      <c r="L317" s="643" t="s">
        <v>3607</v>
      </c>
      <c r="M317" s="643" t="s">
        <v>3608</v>
      </c>
      <c r="N317" s="655" t="s">
        <v>1919</v>
      </c>
      <c r="O317" s="643">
        <v>186.2</v>
      </c>
      <c r="P317" s="619" t="s">
        <v>2114</v>
      </c>
      <c r="Q317" s="643" t="s">
        <v>2219</v>
      </c>
      <c r="R317" s="671" t="s">
        <v>1949</v>
      </c>
      <c r="S317" s="654" t="s">
        <v>1960</v>
      </c>
      <c r="T317" s="619"/>
      <c r="U317" s="619"/>
      <c r="V317" s="619"/>
      <c r="W317" s="619"/>
      <c r="X317" s="619"/>
      <c r="Y317" s="672"/>
      <c r="Z317" s="672"/>
      <c r="AA317" s="673"/>
      <c r="AB317" s="673"/>
      <c r="AC317" s="673"/>
      <c r="AD317" s="673"/>
      <c r="AE317" s="673"/>
    </row>
    <row r="318" spans="1:31" s="79" customFormat="1" ht="25">
      <c r="A318" s="648" t="s">
        <v>2351</v>
      </c>
      <c r="B318" s="641" t="s">
        <v>3609</v>
      </c>
      <c r="C318" s="619" t="s">
        <v>3610</v>
      </c>
      <c r="D318" s="642">
        <v>44518</v>
      </c>
      <c r="E318" s="620"/>
      <c r="F318" s="621"/>
      <c r="G318" s="621"/>
      <c r="H318" s="643" t="s">
        <v>3449</v>
      </c>
      <c r="I318" s="621"/>
      <c r="J318" s="621" t="s">
        <v>1957</v>
      </c>
      <c r="K318" s="621">
        <v>1</v>
      </c>
      <c r="L318" s="643" t="s">
        <v>3610</v>
      </c>
      <c r="M318" s="643" t="s">
        <v>3611</v>
      </c>
      <c r="N318" s="655" t="s">
        <v>1919</v>
      </c>
      <c r="O318" s="643">
        <v>713.88</v>
      </c>
      <c r="P318" s="619" t="s">
        <v>2055</v>
      </c>
      <c r="Q318" s="643" t="s">
        <v>3073</v>
      </c>
      <c r="R318" s="671" t="s">
        <v>1949</v>
      </c>
      <c r="S318" s="654"/>
      <c r="T318" s="619"/>
      <c r="U318" s="619"/>
      <c r="V318" s="619"/>
      <c r="W318" s="619"/>
      <c r="X318" s="619"/>
      <c r="Y318" s="672"/>
      <c r="Z318" s="672"/>
      <c r="AA318" s="673"/>
      <c r="AB318" s="673"/>
      <c r="AC318" s="673"/>
      <c r="AD318" s="673"/>
      <c r="AE318" s="673"/>
    </row>
    <row r="319" spans="1:31" s="79" customFormat="1" ht="25">
      <c r="A319" s="648" t="s">
        <v>2351</v>
      </c>
      <c r="B319" s="641" t="s">
        <v>3612</v>
      </c>
      <c r="C319" s="619" t="s">
        <v>3613</v>
      </c>
      <c r="D319" s="642">
        <v>44518</v>
      </c>
      <c r="E319" s="620"/>
      <c r="F319" s="621"/>
      <c r="G319" s="621"/>
      <c r="H319" s="643" t="s">
        <v>3449</v>
      </c>
      <c r="I319" s="621"/>
      <c r="J319" s="621" t="s">
        <v>1957</v>
      </c>
      <c r="K319" s="621">
        <v>1</v>
      </c>
      <c r="L319" s="643" t="s">
        <v>3613</v>
      </c>
      <c r="M319" s="643" t="s">
        <v>3614</v>
      </c>
      <c r="N319" s="655" t="s">
        <v>1919</v>
      </c>
      <c r="O319" s="643">
        <v>115.74</v>
      </c>
      <c r="P319" s="619" t="s">
        <v>2114</v>
      </c>
      <c r="Q319" s="643" t="s">
        <v>3073</v>
      </c>
      <c r="R319" s="671" t="s">
        <v>1949</v>
      </c>
      <c r="S319" s="654" t="s">
        <v>1960</v>
      </c>
      <c r="T319" s="619"/>
      <c r="U319" s="619"/>
      <c r="V319" s="619"/>
      <c r="W319" s="619"/>
      <c r="X319" s="619"/>
      <c r="Y319" s="672"/>
      <c r="Z319" s="672"/>
      <c r="AA319" s="673"/>
      <c r="AB319" s="673"/>
      <c r="AC319" s="673"/>
      <c r="AD319" s="673"/>
      <c r="AE319" s="673"/>
    </row>
    <row r="320" spans="1:31" s="79" customFormat="1" ht="29">
      <c r="A320" s="648" t="s">
        <v>2351</v>
      </c>
      <c r="B320" s="641" t="s">
        <v>3615</v>
      </c>
      <c r="C320" s="619" t="s">
        <v>3616</v>
      </c>
      <c r="D320" s="642">
        <v>44518</v>
      </c>
      <c r="E320" s="620"/>
      <c r="F320" s="621"/>
      <c r="G320" s="621"/>
      <c r="H320" s="643" t="s">
        <v>2792</v>
      </c>
      <c r="I320" s="621"/>
      <c r="J320" s="621" t="s">
        <v>1957</v>
      </c>
      <c r="K320" s="621">
        <v>1</v>
      </c>
      <c r="L320" s="643" t="s">
        <v>3616</v>
      </c>
      <c r="M320" s="643" t="s">
        <v>3617</v>
      </c>
      <c r="N320" s="655" t="s">
        <v>1919</v>
      </c>
      <c r="O320" s="643">
        <v>118.99</v>
      </c>
      <c r="P320" s="619" t="s">
        <v>2114</v>
      </c>
      <c r="Q320" s="643" t="s">
        <v>3492</v>
      </c>
      <c r="R320" s="671" t="s">
        <v>1949</v>
      </c>
      <c r="S320" s="654" t="s">
        <v>1960</v>
      </c>
      <c r="T320" s="619"/>
      <c r="U320" s="619"/>
      <c r="V320" s="619"/>
      <c r="W320" s="619"/>
      <c r="X320" s="619"/>
      <c r="Y320" s="672"/>
      <c r="Z320" s="672"/>
      <c r="AA320" s="673"/>
      <c r="AB320" s="673"/>
      <c r="AC320" s="673"/>
      <c r="AD320" s="673"/>
      <c r="AE320" s="673"/>
    </row>
    <row r="321" spans="1:31" s="79" customFormat="1" ht="25">
      <c r="A321" s="648" t="s">
        <v>2351</v>
      </c>
      <c r="B321" s="641" t="s">
        <v>3618</v>
      </c>
      <c r="C321" s="619" t="s">
        <v>3619</v>
      </c>
      <c r="D321" s="642">
        <v>44518</v>
      </c>
      <c r="E321" s="620"/>
      <c r="F321" s="621"/>
      <c r="G321" s="621"/>
      <c r="H321" s="643" t="s">
        <v>2043</v>
      </c>
      <c r="I321" s="621"/>
      <c r="J321" s="621" t="s">
        <v>1957</v>
      </c>
      <c r="K321" s="621">
        <v>1</v>
      </c>
      <c r="L321" s="643" t="s">
        <v>3619</v>
      </c>
      <c r="M321" s="643" t="s">
        <v>3620</v>
      </c>
      <c r="N321" s="655" t="s">
        <v>1919</v>
      </c>
      <c r="O321" s="643">
        <v>135.91999999999999</v>
      </c>
      <c r="P321" s="619" t="s">
        <v>2114</v>
      </c>
      <c r="Q321" s="643" t="s">
        <v>3176</v>
      </c>
      <c r="R321" s="671" t="s">
        <v>1949</v>
      </c>
      <c r="S321" s="654" t="s">
        <v>1960</v>
      </c>
      <c r="T321" s="619"/>
      <c r="U321" s="619"/>
      <c r="V321" s="619"/>
      <c r="W321" s="619"/>
      <c r="X321" s="619"/>
      <c r="Y321" s="672"/>
      <c r="Z321" s="672"/>
      <c r="AA321" s="673"/>
      <c r="AB321" s="673"/>
      <c r="AC321" s="673"/>
      <c r="AD321" s="673"/>
      <c r="AE321" s="673"/>
    </row>
    <row r="322" spans="1:31" s="79" customFormat="1" ht="25">
      <c r="A322" s="648" t="s">
        <v>2351</v>
      </c>
      <c r="B322" s="641" t="s">
        <v>3621</v>
      </c>
      <c r="C322" s="619" t="s">
        <v>3622</v>
      </c>
      <c r="D322" s="642">
        <v>44518</v>
      </c>
      <c r="E322" s="620"/>
      <c r="F322" s="621"/>
      <c r="G322" s="621"/>
      <c r="H322" s="643" t="s">
        <v>2216</v>
      </c>
      <c r="I322" s="621"/>
      <c r="J322" s="621" t="s">
        <v>1957</v>
      </c>
      <c r="K322" s="621">
        <v>1</v>
      </c>
      <c r="L322" s="643" t="s">
        <v>3622</v>
      </c>
      <c r="M322" s="643" t="s">
        <v>3623</v>
      </c>
      <c r="N322" s="655" t="s">
        <v>1919</v>
      </c>
      <c r="O322" s="643">
        <v>143.5</v>
      </c>
      <c r="P322" s="619" t="s">
        <v>2114</v>
      </c>
      <c r="Q322" s="643" t="s">
        <v>2378</v>
      </c>
      <c r="R322" s="671" t="s">
        <v>1949</v>
      </c>
      <c r="S322" s="654" t="s">
        <v>1960</v>
      </c>
      <c r="T322" s="619"/>
      <c r="U322" s="619"/>
      <c r="V322" s="619"/>
      <c r="W322" s="619"/>
      <c r="X322" s="619"/>
      <c r="Y322" s="672"/>
      <c r="Z322" s="672"/>
      <c r="AA322" s="673"/>
      <c r="AB322" s="673"/>
      <c r="AC322" s="673"/>
      <c r="AD322" s="673"/>
      <c r="AE322" s="673"/>
    </row>
    <row r="323" spans="1:31" s="79" customFormat="1" ht="25">
      <c r="A323" s="648" t="s">
        <v>2351</v>
      </c>
      <c r="B323" s="641" t="s">
        <v>3624</v>
      </c>
      <c r="C323" s="619" t="s">
        <v>3625</v>
      </c>
      <c r="D323" s="642">
        <v>44518</v>
      </c>
      <c r="E323" s="620"/>
      <c r="F323" s="621"/>
      <c r="G323" s="621"/>
      <c r="H323" s="643" t="s">
        <v>3626</v>
      </c>
      <c r="I323" s="621"/>
      <c r="J323" s="621" t="s">
        <v>1957</v>
      </c>
      <c r="K323" s="621">
        <v>1</v>
      </c>
      <c r="L323" s="643" t="s">
        <v>3625</v>
      </c>
      <c r="M323" s="643" t="s">
        <v>3627</v>
      </c>
      <c r="N323" s="655" t="s">
        <v>1919</v>
      </c>
      <c r="O323" s="643">
        <v>641.36</v>
      </c>
      <c r="P323" s="619" t="s">
        <v>2055</v>
      </c>
      <c r="Q323" s="643" t="s">
        <v>2227</v>
      </c>
      <c r="R323" s="671" t="s">
        <v>1949</v>
      </c>
      <c r="S323" s="654"/>
      <c r="T323" s="619"/>
      <c r="U323" s="619"/>
      <c r="V323" s="619"/>
      <c r="W323" s="619"/>
      <c r="X323" s="619"/>
      <c r="Y323" s="672"/>
      <c r="Z323" s="672"/>
      <c r="AA323" s="673"/>
      <c r="AB323" s="673"/>
      <c r="AC323" s="673"/>
      <c r="AD323" s="673"/>
      <c r="AE323" s="673"/>
    </row>
    <row r="324" spans="1:31" s="79" customFormat="1" ht="29">
      <c r="A324" s="648" t="s">
        <v>2351</v>
      </c>
      <c r="B324" s="641" t="s">
        <v>3628</v>
      </c>
      <c r="C324" s="619" t="s">
        <v>3629</v>
      </c>
      <c r="D324" s="642">
        <v>44518</v>
      </c>
      <c r="E324" s="620"/>
      <c r="F324" s="621"/>
      <c r="G324" s="621"/>
      <c r="H324" s="643" t="s">
        <v>3626</v>
      </c>
      <c r="I324" s="621"/>
      <c r="J324" s="621" t="s">
        <v>1957</v>
      </c>
      <c r="K324" s="621">
        <v>1</v>
      </c>
      <c r="L324" s="643" t="s">
        <v>3629</v>
      </c>
      <c r="M324" s="643" t="s">
        <v>3630</v>
      </c>
      <c r="N324" s="655" t="s">
        <v>1919</v>
      </c>
      <c r="O324" s="643">
        <v>356.94</v>
      </c>
      <c r="P324" s="619" t="s">
        <v>2114</v>
      </c>
      <c r="Q324" s="643" t="s">
        <v>3492</v>
      </c>
      <c r="R324" s="671" t="s">
        <v>1949</v>
      </c>
      <c r="S324" s="654" t="s">
        <v>1960</v>
      </c>
      <c r="T324" s="619"/>
      <c r="U324" s="619"/>
      <c r="V324" s="619"/>
      <c r="W324" s="619"/>
      <c r="X324" s="619"/>
      <c r="Y324" s="672"/>
      <c r="Z324" s="672"/>
      <c r="AA324" s="673"/>
      <c r="AB324" s="673"/>
      <c r="AC324" s="673"/>
      <c r="AD324" s="673"/>
      <c r="AE324" s="673"/>
    </row>
    <row r="325" spans="1:31" s="79" customFormat="1" ht="29">
      <c r="A325" s="648" t="s">
        <v>2351</v>
      </c>
      <c r="B325" s="641" t="s">
        <v>3631</v>
      </c>
      <c r="C325" s="619" t="s">
        <v>3632</v>
      </c>
      <c r="D325" s="642">
        <v>44518</v>
      </c>
      <c r="E325" s="620"/>
      <c r="F325" s="621"/>
      <c r="G325" s="621"/>
      <c r="H325" s="643" t="s">
        <v>3633</v>
      </c>
      <c r="I325" s="621"/>
      <c r="J325" s="621" t="s">
        <v>1957</v>
      </c>
      <c r="K325" s="621">
        <v>1</v>
      </c>
      <c r="L325" s="643" t="s">
        <v>3632</v>
      </c>
      <c r="M325" s="643" t="s">
        <v>3634</v>
      </c>
      <c r="N325" s="655" t="s">
        <v>1919</v>
      </c>
      <c r="O325" s="643">
        <v>196.38</v>
      </c>
      <c r="P325" s="619" t="s">
        <v>2114</v>
      </c>
      <c r="Q325" s="643" t="s">
        <v>3635</v>
      </c>
      <c r="R325" s="671" t="s">
        <v>1949</v>
      </c>
      <c r="S325" s="654" t="s">
        <v>1960</v>
      </c>
      <c r="T325" s="619"/>
      <c r="U325" s="619"/>
      <c r="V325" s="619"/>
      <c r="W325" s="619"/>
      <c r="X325" s="619"/>
      <c r="Y325" s="672"/>
      <c r="Z325" s="672"/>
      <c r="AA325" s="673"/>
      <c r="AB325" s="673"/>
      <c r="AC325" s="673"/>
      <c r="AD325" s="673"/>
      <c r="AE325" s="673"/>
    </row>
    <row r="326" spans="1:31" s="79" customFormat="1" ht="25">
      <c r="A326" s="648" t="s">
        <v>2351</v>
      </c>
      <c r="B326" s="674" t="s">
        <v>3636</v>
      </c>
      <c r="C326" s="626" t="s">
        <v>3637</v>
      </c>
      <c r="D326" s="675">
        <v>44518</v>
      </c>
      <c r="E326" s="627"/>
      <c r="F326" s="628"/>
      <c r="G326" s="628"/>
      <c r="H326" s="676" t="s">
        <v>2052</v>
      </c>
      <c r="I326" s="628"/>
      <c r="J326" s="628" t="s">
        <v>1957</v>
      </c>
      <c r="K326" s="628">
        <v>1</v>
      </c>
      <c r="L326" s="676" t="s">
        <v>3637</v>
      </c>
      <c r="M326" s="676" t="s">
        <v>3638</v>
      </c>
      <c r="N326" s="677" t="s">
        <v>1919</v>
      </c>
      <c r="O326" s="676">
        <v>116.5</v>
      </c>
      <c r="P326" s="626" t="s">
        <v>2114</v>
      </c>
      <c r="Q326" s="643" t="s">
        <v>2219</v>
      </c>
      <c r="R326" s="671" t="s">
        <v>1949</v>
      </c>
      <c r="S326" s="654" t="s">
        <v>1960</v>
      </c>
      <c r="T326" s="619"/>
      <c r="U326" s="619"/>
      <c r="V326" s="619"/>
      <c r="W326" s="619"/>
      <c r="X326" s="619"/>
      <c r="Y326" s="672"/>
      <c r="Z326" s="672"/>
      <c r="AA326" s="673"/>
      <c r="AB326" s="673"/>
      <c r="AC326" s="673"/>
      <c r="AD326" s="673"/>
      <c r="AE326" s="673"/>
    </row>
    <row r="327" spans="1:31" s="79" customFormat="1" ht="25">
      <c r="A327" s="648" t="s">
        <v>2351</v>
      </c>
      <c r="B327" s="641" t="s">
        <v>3639</v>
      </c>
      <c r="C327" s="619" t="s">
        <v>3640</v>
      </c>
      <c r="D327" s="642">
        <v>44518</v>
      </c>
      <c r="E327" s="620"/>
      <c r="F327" s="621"/>
      <c r="G327" s="621"/>
      <c r="H327" s="643" t="s">
        <v>2329</v>
      </c>
      <c r="I327" s="621"/>
      <c r="J327" s="621" t="s">
        <v>1957</v>
      </c>
      <c r="K327" s="621">
        <v>1</v>
      </c>
      <c r="L327" s="643" t="s">
        <v>3640</v>
      </c>
      <c r="M327" s="643" t="s">
        <v>3641</v>
      </c>
      <c r="N327" s="655" t="s">
        <v>1919</v>
      </c>
      <c r="O327" s="643">
        <v>600.42999999999995</v>
      </c>
      <c r="P327" s="619" t="s">
        <v>2055</v>
      </c>
      <c r="Q327" s="643" t="s">
        <v>3642</v>
      </c>
      <c r="R327" s="671" t="s">
        <v>1949</v>
      </c>
      <c r="S327" s="654"/>
      <c r="T327" s="619"/>
      <c r="U327" s="619"/>
      <c r="V327" s="619"/>
      <c r="W327" s="619"/>
      <c r="X327" s="619"/>
      <c r="Y327" s="672"/>
      <c r="Z327" s="672"/>
      <c r="AA327" s="673"/>
      <c r="AB327" s="673"/>
      <c r="AC327" s="673"/>
      <c r="AD327" s="673"/>
      <c r="AE327" s="673"/>
    </row>
    <row r="328" spans="1:31" s="79" customFormat="1" ht="25">
      <c r="A328" s="648" t="s">
        <v>2351</v>
      </c>
      <c r="B328" s="641" t="s">
        <v>3643</v>
      </c>
      <c r="C328" s="619" t="s">
        <v>3644</v>
      </c>
      <c r="D328" s="642">
        <v>44518</v>
      </c>
      <c r="E328" s="620"/>
      <c r="F328" s="621"/>
      <c r="G328" s="621"/>
      <c r="H328" s="643" t="s">
        <v>3626</v>
      </c>
      <c r="I328" s="621"/>
      <c r="J328" s="621" t="s">
        <v>1957</v>
      </c>
      <c r="K328" s="621">
        <v>1</v>
      </c>
      <c r="L328" s="643" t="s">
        <v>3644</v>
      </c>
      <c r="M328" s="643" t="s">
        <v>3645</v>
      </c>
      <c r="N328" s="655" t="s">
        <v>1919</v>
      </c>
      <c r="O328" s="643">
        <v>153.56</v>
      </c>
      <c r="P328" s="619" t="s">
        <v>2114</v>
      </c>
      <c r="Q328" s="643" t="s">
        <v>3646</v>
      </c>
      <c r="R328" s="671" t="s">
        <v>1949</v>
      </c>
      <c r="S328" s="654" t="s">
        <v>1960</v>
      </c>
      <c r="T328" s="619"/>
      <c r="U328" s="619"/>
      <c r="V328" s="619"/>
      <c r="W328" s="619"/>
      <c r="X328" s="619"/>
      <c r="Y328" s="648"/>
      <c r="Z328" s="672"/>
      <c r="AA328" s="673"/>
      <c r="AB328" s="673"/>
      <c r="AC328" s="673"/>
      <c r="AD328" s="673"/>
      <c r="AE328" s="673"/>
    </row>
    <row r="329" spans="1:31" s="79" customFormat="1" ht="25">
      <c r="A329" s="648" t="s">
        <v>2351</v>
      </c>
      <c r="B329" s="641" t="s">
        <v>3647</v>
      </c>
      <c r="C329" s="619" t="s">
        <v>3648</v>
      </c>
      <c r="D329" s="642">
        <v>44518</v>
      </c>
      <c r="E329" s="620"/>
      <c r="F329" s="621"/>
      <c r="G329" s="621"/>
      <c r="H329" s="643" t="s">
        <v>2052</v>
      </c>
      <c r="I329" s="621"/>
      <c r="J329" s="621" t="s">
        <v>1957</v>
      </c>
      <c r="K329" s="621">
        <v>1</v>
      </c>
      <c r="L329" s="643" t="s">
        <v>3648</v>
      </c>
      <c r="M329" s="643" t="s">
        <v>3649</v>
      </c>
      <c r="N329" s="655" t="s">
        <v>1919</v>
      </c>
      <c r="O329" s="643">
        <v>66.150000000000006</v>
      </c>
      <c r="P329" s="619" t="s">
        <v>2114</v>
      </c>
      <c r="Q329" s="643" t="s">
        <v>2219</v>
      </c>
      <c r="R329" s="671" t="s">
        <v>1949</v>
      </c>
      <c r="S329" s="654" t="s">
        <v>1960</v>
      </c>
      <c r="T329" s="619"/>
      <c r="U329" s="619"/>
      <c r="V329" s="619"/>
      <c r="W329" s="619"/>
      <c r="X329" s="619"/>
      <c r="Y329" s="648"/>
      <c r="Z329" s="672"/>
      <c r="AA329" s="673"/>
      <c r="AB329" s="673"/>
      <c r="AC329" s="673"/>
      <c r="AD329" s="673"/>
      <c r="AE329" s="673"/>
    </row>
    <row r="330" spans="1:31" s="79" customFormat="1" ht="25">
      <c r="A330" s="648" t="s">
        <v>2351</v>
      </c>
      <c r="B330" s="674" t="s">
        <v>3650</v>
      </c>
      <c r="C330" s="626" t="s">
        <v>3651</v>
      </c>
      <c r="D330" s="675">
        <v>44518</v>
      </c>
      <c r="E330" s="627"/>
      <c r="F330" s="678"/>
      <c r="G330" s="628"/>
      <c r="H330" s="676" t="s">
        <v>2043</v>
      </c>
      <c r="I330" s="628"/>
      <c r="J330" s="628" t="s">
        <v>1957</v>
      </c>
      <c r="K330" s="628">
        <v>1</v>
      </c>
      <c r="L330" s="676" t="s">
        <v>3651</v>
      </c>
      <c r="M330" s="676" t="s">
        <v>3652</v>
      </c>
      <c r="N330" s="677" t="s">
        <v>1919</v>
      </c>
      <c r="O330" s="676">
        <v>231.63</v>
      </c>
      <c r="P330" s="626" t="s">
        <v>2114</v>
      </c>
      <c r="Q330" s="643" t="s">
        <v>3653</v>
      </c>
      <c r="R330" s="671" t="s">
        <v>1949</v>
      </c>
      <c r="S330" s="654" t="s">
        <v>1960</v>
      </c>
      <c r="T330" s="619"/>
      <c r="U330" s="619"/>
      <c r="V330" s="619"/>
      <c r="W330" s="619"/>
      <c r="X330" s="619"/>
      <c r="Y330" s="648"/>
      <c r="Z330" s="672"/>
      <c r="AA330" s="673"/>
      <c r="AB330" s="673"/>
      <c r="AC330" s="673"/>
      <c r="AD330" s="673"/>
      <c r="AE330" s="673"/>
    </row>
    <row r="331" spans="1:31" s="79" customFormat="1" ht="25">
      <c r="A331" s="648" t="s">
        <v>2351</v>
      </c>
      <c r="B331" s="641" t="s">
        <v>3654</v>
      </c>
      <c r="C331" s="619" t="s">
        <v>3655</v>
      </c>
      <c r="D331" s="642">
        <v>44516</v>
      </c>
      <c r="E331" s="620"/>
      <c r="F331" s="670"/>
      <c r="G331" s="621"/>
      <c r="H331" s="643" t="s">
        <v>3449</v>
      </c>
      <c r="I331" s="621"/>
      <c r="J331" s="621" t="s">
        <v>1957</v>
      </c>
      <c r="K331" s="621">
        <v>1</v>
      </c>
      <c r="L331" s="643" t="s">
        <v>3655</v>
      </c>
      <c r="M331" s="643" t="s">
        <v>3656</v>
      </c>
      <c r="N331" s="655" t="s">
        <v>1919</v>
      </c>
      <c r="O331" s="643">
        <v>199.09</v>
      </c>
      <c r="P331" s="619" t="s">
        <v>2114</v>
      </c>
      <c r="Q331" s="643" t="s">
        <v>3073</v>
      </c>
      <c r="R331" s="671" t="s">
        <v>1949</v>
      </c>
      <c r="S331" s="654" t="s">
        <v>1960</v>
      </c>
      <c r="T331" s="619"/>
      <c r="U331" s="619"/>
      <c r="V331" s="619"/>
      <c r="W331" s="619"/>
      <c r="X331" s="619"/>
      <c r="Y331" s="648"/>
      <c r="Z331" s="672"/>
      <c r="AA331" s="673"/>
      <c r="AB331" s="673"/>
      <c r="AC331" s="673"/>
      <c r="AD331" s="673"/>
      <c r="AE331" s="673"/>
    </row>
    <row r="332" spans="1:31" s="79" customFormat="1" ht="25">
      <c r="A332" s="648" t="s">
        <v>3657</v>
      </c>
      <c r="B332" s="679" t="s">
        <v>3658</v>
      </c>
      <c r="C332" s="641" t="s">
        <v>3659</v>
      </c>
      <c r="D332" s="642">
        <v>44594</v>
      </c>
      <c r="E332" s="620"/>
      <c r="F332" s="621"/>
      <c r="G332" s="621"/>
      <c r="H332" s="643" t="s">
        <v>3660</v>
      </c>
      <c r="I332" s="621"/>
      <c r="J332" s="643" t="s">
        <v>2089</v>
      </c>
      <c r="K332" s="621">
        <v>1</v>
      </c>
      <c r="L332" s="641" t="s">
        <v>3659</v>
      </c>
      <c r="M332" s="643" t="s">
        <v>3661</v>
      </c>
      <c r="N332" s="655" t="s">
        <v>1919</v>
      </c>
      <c r="O332" s="643">
        <v>64.34</v>
      </c>
      <c r="P332" s="619" t="s">
        <v>2114</v>
      </c>
      <c r="Q332" s="643" t="s">
        <v>3662</v>
      </c>
      <c r="R332" s="671" t="s">
        <v>1949</v>
      </c>
      <c r="S332" s="654" t="s">
        <v>1960</v>
      </c>
      <c r="T332" s="619"/>
      <c r="U332" s="619"/>
      <c r="V332" s="619"/>
      <c r="W332" s="619"/>
      <c r="X332" s="619"/>
      <c r="Y332" s="619"/>
      <c r="Z332" s="623"/>
      <c r="AA332" s="623"/>
    </row>
    <row r="333" spans="1:31" s="79" customFormat="1" ht="25">
      <c r="A333" s="648" t="s">
        <v>3657</v>
      </c>
      <c r="B333" s="679" t="s">
        <v>3663</v>
      </c>
      <c r="C333" s="641" t="s">
        <v>3664</v>
      </c>
      <c r="D333" s="642">
        <v>44594</v>
      </c>
      <c r="E333" s="620"/>
      <c r="F333" s="621"/>
      <c r="G333" s="621"/>
      <c r="H333" s="643" t="s">
        <v>3660</v>
      </c>
      <c r="I333" s="621"/>
      <c r="J333" s="643" t="s">
        <v>2089</v>
      </c>
      <c r="K333" s="621">
        <v>1</v>
      </c>
      <c r="L333" s="641" t="s">
        <v>3664</v>
      </c>
      <c r="M333" s="643" t="s">
        <v>3665</v>
      </c>
      <c r="N333" s="655" t="s">
        <v>1919</v>
      </c>
      <c r="O333" s="643">
        <v>70.44</v>
      </c>
      <c r="P333" s="619" t="s">
        <v>2114</v>
      </c>
      <c r="Q333" s="643" t="s">
        <v>3662</v>
      </c>
      <c r="R333" s="671" t="s">
        <v>1949</v>
      </c>
      <c r="S333" s="654" t="s">
        <v>1960</v>
      </c>
      <c r="T333" s="619"/>
      <c r="U333" s="619"/>
      <c r="V333" s="619"/>
      <c r="W333" s="619"/>
      <c r="X333" s="619"/>
      <c r="Y333" s="619"/>
      <c r="Z333" s="623"/>
      <c r="AA333" s="623"/>
    </row>
    <row r="334" spans="1:31" s="79" customFormat="1" ht="25">
      <c r="A334" s="648" t="s">
        <v>3657</v>
      </c>
      <c r="B334" s="679" t="s">
        <v>3666</v>
      </c>
      <c r="C334" s="641" t="s">
        <v>3667</v>
      </c>
      <c r="D334" s="642">
        <v>44594</v>
      </c>
      <c r="E334" s="620"/>
      <c r="F334" s="621"/>
      <c r="G334" s="621"/>
      <c r="H334" s="643" t="s">
        <v>3660</v>
      </c>
      <c r="I334" s="621"/>
      <c r="J334" s="643" t="s">
        <v>2089</v>
      </c>
      <c r="K334" s="621">
        <v>1</v>
      </c>
      <c r="L334" s="641" t="s">
        <v>3667</v>
      </c>
      <c r="M334" s="643" t="s">
        <v>3668</v>
      </c>
      <c r="N334" s="655" t="s">
        <v>1919</v>
      </c>
      <c r="O334" s="643">
        <v>76.900000000000006</v>
      </c>
      <c r="P334" s="619" t="s">
        <v>2114</v>
      </c>
      <c r="Q334" s="643" t="s">
        <v>3662</v>
      </c>
      <c r="R334" s="671" t="s">
        <v>1949</v>
      </c>
      <c r="S334" s="654" t="s">
        <v>1960</v>
      </c>
      <c r="T334" s="619"/>
      <c r="U334" s="619"/>
      <c r="V334" s="619"/>
      <c r="W334" s="619"/>
      <c r="X334" s="619"/>
      <c r="Y334" s="619"/>
      <c r="Z334" s="623"/>
      <c r="AA334" s="623"/>
    </row>
    <row r="335" spans="1:31" s="79" customFormat="1" ht="25">
      <c r="A335" s="648" t="s">
        <v>3657</v>
      </c>
      <c r="B335" s="679" t="s">
        <v>3669</v>
      </c>
      <c r="C335" s="641" t="s">
        <v>3670</v>
      </c>
      <c r="D335" s="642">
        <v>44594</v>
      </c>
      <c r="E335" s="620"/>
      <c r="F335" s="621"/>
      <c r="G335" s="621"/>
      <c r="H335" s="643" t="s">
        <v>2692</v>
      </c>
      <c r="I335" s="621"/>
      <c r="J335" s="643" t="s">
        <v>2089</v>
      </c>
      <c r="K335" s="621">
        <v>1</v>
      </c>
      <c r="L335" s="641" t="s">
        <v>3670</v>
      </c>
      <c r="M335" s="643" t="s">
        <v>3671</v>
      </c>
      <c r="N335" s="655" t="s">
        <v>1919</v>
      </c>
      <c r="O335" s="643">
        <v>70.81</v>
      </c>
      <c r="P335" s="619" t="s">
        <v>2114</v>
      </c>
      <c r="Q335" s="643" t="s">
        <v>3662</v>
      </c>
      <c r="R335" s="671" t="s">
        <v>1949</v>
      </c>
      <c r="S335" s="654" t="s">
        <v>1960</v>
      </c>
      <c r="T335" s="619"/>
      <c r="U335" s="619"/>
      <c r="V335" s="619"/>
      <c r="W335" s="619"/>
      <c r="X335" s="619"/>
      <c r="Y335" s="619"/>
      <c r="Z335" s="623"/>
      <c r="AA335" s="623"/>
    </row>
    <row r="336" spans="1:31" s="79" customFormat="1" ht="25">
      <c r="A336" s="648" t="s">
        <v>3657</v>
      </c>
      <c r="B336" s="679" t="s">
        <v>3672</v>
      </c>
      <c r="C336" s="641" t="s">
        <v>3673</v>
      </c>
      <c r="D336" s="642">
        <v>44630</v>
      </c>
      <c r="E336" s="620"/>
      <c r="F336" s="621"/>
      <c r="G336" s="621"/>
      <c r="H336" s="643" t="s">
        <v>2216</v>
      </c>
      <c r="I336" s="621"/>
      <c r="J336" s="643" t="s">
        <v>1957</v>
      </c>
      <c r="K336" s="621">
        <v>1</v>
      </c>
      <c r="L336" s="641" t="s">
        <v>3673</v>
      </c>
      <c r="M336" s="643" t="s">
        <v>3674</v>
      </c>
      <c r="N336" s="655" t="s">
        <v>1919</v>
      </c>
      <c r="O336" s="643">
        <v>135.91999999999999</v>
      </c>
      <c r="P336" s="619" t="s">
        <v>2114</v>
      </c>
      <c r="Q336" s="643" t="s">
        <v>2411</v>
      </c>
      <c r="R336" s="671" t="s">
        <v>1949</v>
      </c>
      <c r="S336" s="654" t="s">
        <v>1960</v>
      </c>
      <c r="T336" s="619"/>
      <c r="U336" s="619"/>
      <c r="V336" s="619"/>
      <c r="W336" s="619"/>
      <c r="X336" s="619"/>
      <c r="Y336" s="619"/>
      <c r="Z336" s="623"/>
      <c r="AA336" s="623"/>
    </row>
    <row r="337" spans="1:31" s="79" customFormat="1" ht="25">
      <c r="A337" s="648" t="s">
        <v>3657</v>
      </c>
      <c r="B337" s="679" t="s">
        <v>3675</v>
      </c>
      <c r="C337" s="641" t="s">
        <v>3676</v>
      </c>
      <c r="D337" s="642">
        <v>44615</v>
      </c>
      <c r="E337" s="620"/>
      <c r="F337" s="621"/>
      <c r="G337" s="621"/>
      <c r="H337" s="643" t="s">
        <v>2329</v>
      </c>
      <c r="I337" s="621"/>
      <c r="J337" s="643" t="s">
        <v>1957</v>
      </c>
      <c r="K337" s="621">
        <v>1</v>
      </c>
      <c r="L337" s="641" t="s">
        <v>3676</v>
      </c>
      <c r="M337" s="643" t="s">
        <v>3677</v>
      </c>
      <c r="N337" s="655" t="s">
        <v>1919</v>
      </c>
      <c r="O337" s="643">
        <v>98.7</v>
      </c>
      <c r="P337" s="619" t="s">
        <v>2114</v>
      </c>
      <c r="Q337" s="643" t="s">
        <v>3678</v>
      </c>
      <c r="R337" s="671" t="s">
        <v>1949</v>
      </c>
      <c r="S337" s="654" t="s">
        <v>1960</v>
      </c>
      <c r="T337" s="619"/>
      <c r="U337" s="619"/>
      <c r="V337" s="619"/>
      <c r="W337" s="619"/>
      <c r="X337" s="619"/>
      <c r="Y337" s="619"/>
      <c r="Z337" s="623"/>
      <c r="AA337" s="623"/>
    </row>
    <row r="338" spans="1:31" s="79" customFormat="1" ht="25">
      <c r="A338" s="648" t="s">
        <v>3657</v>
      </c>
      <c r="B338" s="679" t="s">
        <v>3679</v>
      </c>
      <c r="C338" s="641" t="s">
        <v>3680</v>
      </c>
      <c r="D338" s="642">
        <v>44615</v>
      </c>
      <c r="E338" s="620"/>
      <c r="F338" s="621"/>
      <c r="G338" s="621"/>
      <c r="H338" s="643" t="s">
        <v>2329</v>
      </c>
      <c r="I338" s="621"/>
      <c r="J338" s="643" t="s">
        <v>1957</v>
      </c>
      <c r="K338" s="621">
        <v>1</v>
      </c>
      <c r="L338" s="641" t="s">
        <v>3680</v>
      </c>
      <c r="M338" s="643" t="s">
        <v>3681</v>
      </c>
      <c r="N338" s="655" t="s">
        <v>1919</v>
      </c>
      <c r="O338" s="643">
        <v>162.6</v>
      </c>
      <c r="P338" s="619" t="s">
        <v>2114</v>
      </c>
      <c r="Q338" s="643" t="s">
        <v>3678</v>
      </c>
      <c r="R338" s="671" t="s">
        <v>1949</v>
      </c>
      <c r="S338" s="654" t="s">
        <v>1960</v>
      </c>
      <c r="T338" s="619"/>
      <c r="U338" s="619"/>
      <c r="V338" s="619"/>
      <c r="W338" s="619"/>
      <c r="X338" s="619"/>
      <c r="Y338" s="619"/>
      <c r="Z338" s="623"/>
      <c r="AA338" s="623"/>
    </row>
    <row r="339" spans="1:31" s="79" customFormat="1" ht="25">
      <c r="A339" s="648" t="s">
        <v>3657</v>
      </c>
      <c r="B339" s="679" t="s">
        <v>3682</v>
      </c>
      <c r="C339" s="641" t="s">
        <v>3683</v>
      </c>
      <c r="D339" s="642">
        <v>44699</v>
      </c>
      <c r="E339" s="620"/>
      <c r="F339" s="621"/>
      <c r="G339" s="621"/>
      <c r="H339" s="643" t="s">
        <v>2329</v>
      </c>
      <c r="I339" s="621"/>
      <c r="J339" s="643" t="s">
        <v>1957</v>
      </c>
      <c r="K339" s="621">
        <v>1</v>
      </c>
      <c r="L339" s="641" t="s">
        <v>3683</v>
      </c>
      <c r="M339" s="643" t="s">
        <v>3684</v>
      </c>
      <c r="N339" s="655" t="s">
        <v>1919</v>
      </c>
      <c r="O339" s="643">
        <v>230.67</v>
      </c>
      <c r="P339" s="619" t="s">
        <v>2114</v>
      </c>
      <c r="Q339" s="643" t="s">
        <v>3685</v>
      </c>
      <c r="R339" s="671" t="s">
        <v>1949</v>
      </c>
      <c r="S339" s="654" t="s">
        <v>1960</v>
      </c>
      <c r="T339" s="619"/>
      <c r="U339" s="619"/>
      <c r="V339" s="619"/>
      <c r="W339" s="619"/>
      <c r="X339" s="619"/>
      <c r="Y339" s="619"/>
      <c r="Z339" s="623"/>
      <c r="AA339" s="623"/>
    </row>
    <row r="340" spans="1:31" s="79" customFormat="1" ht="25">
      <c r="A340" s="648" t="s">
        <v>3657</v>
      </c>
      <c r="B340" s="679" t="s">
        <v>3686</v>
      </c>
      <c r="C340" s="641" t="s">
        <v>3687</v>
      </c>
      <c r="D340" s="642">
        <v>44671</v>
      </c>
      <c r="E340" s="620"/>
      <c r="F340" s="621"/>
      <c r="G340" s="621"/>
      <c r="H340" s="643" t="s">
        <v>3540</v>
      </c>
      <c r="I340" s="621"/>
      <c r="J340" s="643" t="s">
        <v>2089</v>
      </c>
      <c r="K340" s="621">
        <v>1</v>
      </c>
      <c r="L340" s="641" t="s">
        <v>3687</v>
      </c>
      <c r="M340" s="643" t="s">
        <v>3688</v>
      </c>
      <c r="N340" s="655" t="s">
        <v>1919</v>
      </c>
      <c r="O340" s="643">
        <v>63.51</v>
      </c>
      <c r="P340" s="619" t="s">
        <v>2114</v>
      </c>
      <c r="Q340" s="643" t="s">
        <v>2359</v>
      </c>
      <c r="R340" s="671" t="s">
        <v>1949</v>
      </c>
      <c r="S340" s="654" t="s">
        <v>1960</v>
      </c>
      <c r="T340" s="619"/>
      <c r="U340" s="619"/>
      <c r="V340" s="619"/>
      <c r="W340" s="619"/>
      <c r="X340" s="619"/>
      <c r="Y340" s="619"/>
      <c r="Z340" s="623"/>
      <c r="AA340" s="623"/>
    </row>
    <row r="341" spans="1:31" s="79" customFormat="1" ht="43.5">
      <c r="A341" s="648" t="s">
        <v>3657</v>
      </c>
      <c r="B341" s="679" t="s">
        <v>3689</v>
      </c>
      <c r="C341" s="641" t="s">
        <v>3690</v>
      </c>
      <c r="D341" s="642">
        <v>44676</v>
      </c>
      <c r="E341" s="620"/>
      <c r="F341" s="621"/>
      <c r="G341" s="621"/>
      <c r="H341" s="643" t="s">
        <v>2774</v>
      </c>
      <c r="I341" s="621"/>
      <c r="J341" s="643" t="s">
        <v>1967</v>
      </c>
      <c r="K341" s="621">
        <v>1</v>
      </c>
      <c r="L341" s="641" t="s">
        <v>3690</v>
      </c>
      <c r="M341" s="643" t="s">
        <v>3691</v>
      </c>
      <c r="N341" s="655" t="s">
        <v>1919</v>
      </c>
      <c r="O341" s="643">
        <v>158.87</v>
      </c>
      <c r="P341" s="619" t="s">
        <v>2114</v>
      </c>
      <c r="Q341" s="643" t="s">
        <v>3692</v>
      </c>
      <c r="R341" s="671" t="s">
        <v>1949</v>
      </c>
      <c r="S341" s="654" t="s">
        <v>1960</v>
      </c>
      <c r="T341" s="619"/>
      <c r="U341" s="619"/>
      <c r="V341" s="619"/>
      <c r="W341" s="619"/>
      <c r="X341" s="619"/>
      <c r="Y341" s="619"/>
      <c r="Z341" s="623"/>
      <c r="AA341" s="623"/>
    </row>
    <row r="342" spans="1:31" s="79" customFormat="1" ht="25">
      <c r="A342" s="648" t="s">
        <v>3657</v>
      </c>
      <c r="B342" s="679" t="s">
        <v>3693</v>
      </c>
      <c r="C342" s="641" t="s">
        <v>3694</v>
      </c>
      <c r="D342" s="642">
        <v>44672</v>
      </c>
      <c r="E342" s="620"/>
      <c r="F342" s="621"/>
      <c r="G342" s="621"/>
      <c r="H342" s="643" t="s">
        <v>2792</v>
      </c>
      <c r="I342" s="621"/>
      <c r="J342" s="643" t="s">
        <v>1957</v>
      </c>
      <c r="K342" s="621">
        <v>1</v>
      </c>
      <c r="L342" s="641" t="s">
        <v>3694</v>
      </c>
      <c r="M342" s="643" t="s">
        <v>3695</v>
      </c>
      <c r="N342" s="655" t="s">
        <v>1919</v>
      </c>
      <c r="O342" s="643">
        <v>162.25</v>
      </c>
      <c r="P342" s="619" t="s">
        <v>2114</v>
      </c>
      <c r="Q342" s="643" t="s">
        <v>3197</v>
      </c>
      <c r="R342" s="671" t="s">
        <v>1949</v>
      </c>
      <c r="S342" s="654" t="s">
        <v>1960</v>
      </c>
      <c r="T342" s="619"/>
      <c r="U342" s="619"/>
      <c r="V342" s="619"/>
      <c r="W342" s="619"/>
      <c r="X342" s="619"/>
      <c r="Y342" s="619"/>
      <c r="Z342" s="623"/>
      <c r="AA342" s="623"/>
    </row>
    <row r="343" spans="1:31" s="79" customFormat="1" ht="25">
      <c r="A343" s="648" t="s">
        <v>3657</v>
      </c>
      <c r="B343" s="679" t="s">
        <v>3696</v>
      </c>
      <c r="C343" s="641" t="s">
        <v>3697</v>
      </c>
      <c r="D343" s="642">
        <v>44672</v>
      </c>
      <c r="E343" s="620"/>
      <c r="F343" s="621"/>
      <c r="G343" s="621"/>
      <c r="H343" s="643" t="s">
        <v>3633</v>
      </c>
      <c r="I343" s="621"/>
      <c r="J343" s="643" t="s">
        <v>1957</v>
      </c>
      <c r="K343" s="621">
        <v>1</v>
      </c>
      <c r="L343" s="641" t="s">
        <v>3697</v>
      </c>
      <c r="M343" s="643" t="s">
        <v>3698</v>
      </c>
      <c r="N343" s="655" t="s">
        <v>1919</v>
      </c>
      <c r="O343" s="643">
        <v>108.6</v>
      </c>
      <c r="P343" s="619" t="s">
        <v>2114</v>
      </c>
      <c r="Q343" s="643" t="s">
        <v>3699</v>
      </c>
      <c r="R343" s="671" t="s">
        <v>1949</v>
      </c>
      <c r="S343" s="654" t="s">
        <v>1960</v>
      </c>
      <c r="T343" s="619"/>
      <c r="U343" s="619"/>
      <c r="V343" s="619"/>
      <c r="W343" s="619"/>
      <c r="X343" s="619"/>
      <c r="Y343" s="619"/>
      <c r="Z343" s="623"/>
      <c r="AA343" s="623"/>
    </row>
    <row r="344" spans="1:31" s="79" customFormat="1" ht="25">
      <c r="A344" s="648" t="s">
        <v>3657</v>
      </c>
      <c r="B344" s="679" t="s">
        <v>3700</v>
      </c>
      <c r="C344" s="641" t="s">
        <v>3701</v>
      </c>
      <c r="D344" s="642">
        <v>44678</v>
      </c>
      <c r="E344" s="620"/>
      <c r="F344" s="621"/>
      <c r="G344" s="621"/>
      <c r="H344" s="643" t="s">
        <v>2792</v>
      </c>
      <c r="I344" s="621"/>
      <c r="J344" s="643" t="s">
        <v>1957</v>
      </c>
      <c r="K344" s="621">
        <v>1</v>
      </c>
      <c r="L344" s="641" t="s">
        <v>3701</v>
      </c>
      <c r="M344" s="643" t="s">
        <v>3702</v>
      </c>
      <c r="N344" s="655" t="s">
        <v>1919</v>
      </c>
      <c r="O344" s="643">
        <v>777.05</v>
      </c>
      <c r="P344" s="619" t="s">
        <v>2055</v>
      </c>
      <c r="Q344" s="643" t="s">
        <v>3197</v>
      </c>
      <c r="R344" s="671" t="s">
        <v>1949</v>
      </c>
      <c r="S344" s="654" t="s">
        <v>1960</v>
      </c>
      <c r="T344" s="619"/>
      <c r="U344" s="619"/>
      <c r="V344" s="619"/>
      <c r="W344" s="619"/>
      <c r="X344" s="619"/>
      <c r="Y344" s="619"/>
      <c r="Z344" s="623"/>
      <c r="AA344" s="623"/>
    </row>
    <row r="345" spans="1:31" s="680" customFormat="1" ht="29">
      <c r="A345" s="648" t="s">
        <v>3657</v>
      </c>
      <c r="B345" s="679" t="s">
        <v>3703</v>
      </c>
      <c r="C345" s="641" t="s">
        <v>3704</v>
      </c>
      <c r="D345" s="642">
        <v>44677</v>
      </c>
      <c r="E345" s="620"/>
      <c r="F345" s="621"/>
      <c r="G345" s="621"/>
      <c r="H345" s="643" t="s">
        <v>3705</v>
      </c>
      <c r="I345" s="621"/>
      <c r="J345" s="643" t="s">
        <v>1957</v>
      </c>
      <c r="K345" s="621">
        <v>1</v>
      </c>
      <c r="L345" s="641" t="s">
        <v>3704</v>
      </c>
      <c r="M345" s="643" t="s">
        <v>3706</v>
      </c>
      <c r="N345" s="655" t="s">
        <v>1919</v>
      </c>
      <c r="O345" s="643">
        <v>45.97</v>
      </c>
      <c r="P345" s="619" t="s">
        <v>2114</v>
      </c>
      <c r="Q345" s="643" t="s">
        <v>3432</v>
      </c>
      <c r="R345" s="671" t="s">
        <v>1949</v>
      </c>
      <c r="S345" s="654" t="s">
        <v>1960</v>
      </c>
      <c r="T345" s="619"/>
      <c r="U345" s="619"/>
      <c r="V345" s="619"/>
      <c r="W345" s="619"/>
      <c r="X345" s="619"/>
      <c r="Y345" s="623"/>
      <c r="Z345" s="623"/>
      <c r="AA345" s="623"/>
      <c r="AB345" s="79"/>
      <c r="AC345" s="79"/>
      <c r="AD345" s="79"/>
      <c r="AE345" s="79"/>
    </row>
    <row r="346" spans="1:31" s="680" customFormat="1" ht="43.5">
      <c r="A346" s="648" t="s">
        <v>3657</v>
      </c>
      <c r="B346" s="679" t="s">
        <v>3707</v>
      </c>
      <c r="C346" s="641" t="s">
        <v>3708</v>
      </c>
      <c r="D346" s="642">
        <v>44707</v>
      </c>
      <c r="E346" s="620"/>
      <c r="F346" s="621"/>
      <c r="G346" s="621"/>
      <c r="H346" s="643" t="s">
        <v>3540</v>
      </c>
      <c r="I346" s="621"/>
      <c r="J346" s="643" t="s">
        <v>2089</v>
      </c>
      <c r="K346" s="621">
        <v>1</v>
      </c>
      <c r="L346" s="641" t="s">
        <v>3708</v>
      </c>
      <c r="M346" s="643" t="s">
        <v>3709</v>
      </c>
      <c r="N346" s="655" t="s">
        <v>1919</v>
      </c>
      <c r="O346" s="643">
        <v>122.3</v>
      </c>
      <c r="P346" s="619" t="s">
        <v>2114</v>
      </c>
      <c r="Q346" s="643" t="s">
        <v>3710</v>
      </c>
      <c r="R346" s="671" t="s">
        <v>1949</v>
      </c>
      <c r="S346" s="654" t="s">
        <v>1960</v>
      </c>
      <c r="T346" s="619"/>
      <c r="U346" s="619"/>
      <c r="V346" s="619"/>
      <c r="W346" s="619"/>
      <c r="X346" s="619"/>
      <c r="Y346" s="623"/>
      <c r="Z346" s="623"/>
      <c r="AA346" s="623"/>
      <c r="AB346" s="79"/>
      <c r="AC346" s="79"/>
      <c r="AD346" s="79"/>
      <c r="AE346" s="79"/>
    </row>
    <row r="347" spans="1:31" s="680" customFormat="1" ht="14.5">
      <c r="A347" s="635"/>
      <c r="B347" s="664" t="s">
        <v>3711</v>
      </c>
      <c r="C347" s="665" t="s">
        <v>3712</v>
      </c>
      <c r="D347" s="666">
        <v>44642</v>
      </c>
      <c r="E347" s="681"/>
      <c r="F347" s="635"/>
      <c r="G347" s="635"/>
      <c r="H347" s="636" t="s">
        <v>3449</v>
      </c>
      <c r="I347" s="635"/>
      <c r="J347" s="636" t="s">
        <v>1957</v>
      </c>
      <c r="K347" s="635"/>
      <c r="L347" s="665" t="s">
        <v>3712</v>
      </c>
      <c r="M347" s="636" t="s">
        <v>3713</v>
      </c>
      <c r="N347" s="682" t="s">
        <v>3422</v>
      </c>
      <c r="O347" s="636">
        <v>186.92</v>
      </c>
      <c r="P347" s="619" t="s">
        <v>2114</v>
      </c>
      <c r="Q347" s="636" t="s">
        <v>3496</v>
      </c>
      <c r="R347" s="683"/>
      <c r="S347" s="684"/>
      <c r="T347" s="635"/>
      <c r="U347" s="635"/>
      <c r="V347" s="635"/>
      <c r="W347" s="635"/>
      <c r="X347" s="635"/>
      <c r="Y347" s="685"/>
      <c r="Z347" s="685"/>
      <c r="AA347" s="685"/>
    </row>
    <row r="348" spans="1:31" s="680" customFormat="1" ht="14.5">
      <c r="A348" s="635"/>
      <c r="B348" s="664" t="s">
        <v>3714</v>
      </c>
      <c r="C348" s="665" t="s">
        <v>3715</v>
      </c>
      <c r="D348" s="666">
        <v>44740</v>
      </c>
      <c r="E348" s="681"/>
      <c r="F348" s="635"/>
      <c r="G348" s="635"/>
      <c r="H348" s="636" t="s">
        <v>3626</v>
      </c>
      <c r="I348" s="635"/>
      <c r="J348" s="636" t="s">
        <v>1957</v>
      </c>
      <c r="K348" s="635"/>
      <c r="L348" s="665" t="s">
        <v>3715</v>
      </c>
      <c r="M348" s="636" t="s">
        <v>3716</v>
      </c>
      <c r="N348" s="682" t="s">
        <v>3422</v>
      </c>
      <c r="O348" s="636">
        <v>204.7</v>
      </c>
      <c r="P348" s="619" t="s">
        <v>2114</v>
      </c>
      <c r="Q348" s="636" t="s">
        <v>2227</v>
      </c>
      <c r="R348" s="683"/>
      <c r="S348" s="684"/>
      <c r="T348" s="635"/>
      <c r="U348" s="635"/>
      <c r="V348" s="635"/>
      <c r="W348" s="635"/>
      <c r="X348" s="635"/>
      <c r="Y348" s="685"/>
      <c r="Z348" s="685"/>
      <c r="AA348" s="685"/>
    </row>
    <row r="349" spans="1:31" s="680" customFormat="1" ht="14.5">
      <c r="A349" s="635"/>
      <c r="B349" s="664" t="s">
        <v>3717</v>
      </c>
      <c r="C349" s="665" t="s">
        <v>3718</v>
      </c>
      <c r="D349" s="666">
        <v>44679</v>
      </c>
      <c r="E349" s="681"/>
      <c r="F349" s="635"/>
      <c r="G349" s="635"/>
      <c r="H349" s="636" t="s">
        <v>2052</v>
      </c>
      <c r="I349" s="635"/>
      <c r="J349" s="636" t="s">
        <v>1957</v>
      </c>
      <c r="K349" s="635"/>
      <c r="L349" s="665" t="s">
        <v>3718</v>
      </c>
      <c r="M349" s="636" t="s">
        <v>3719</v>
      </c>
      <c r="N349" s="635" t="s">
        <v>3422</v>
      </c>
      <c r="O349" s="636">
        <v>90.7</v>
      </c>
      <c r="P349" s="619" t="s">
        <v>2114</v>
      </c>
      <c r="Q349" s="636" t="s">
        <v>3720</v>
      </c>
      <c r="R349" s="683"/>
      <c r="S349" s="684"/>
      <c r="T349" s="635"/>
      <c r="U349" s="635"/>
      <c r="V349" s="635"/>
      <c r="W349" s="635"/>
      <c r="X349" s="635"/>
      <c r="Y349" s="685"/>
      <c r="Z349" s="685"/>
      <c r="AA349" s="685"/>
    </row>
    <row r="350" spans="1:31" s="639" customFormat="1" ht="14.5">
      <c r="A350" s="635"/>
      <c r="B350" s="664" t="s">
        <v>3721</v>
      </c>
      <c r="C350" s="665" t="s">
        <v>3722</v>
      </c>
      <c r="D350" s="666">
        <v>44706</v>
      </c>
      <c r="E350" s="681"/>
      <c r="F350" s="635"/>
      <c r="G350" s="635"/>
      <c r="H350" s="636" t="s">
        <v>3723</v>
      </c>
      <c r="I350" s="635"/>
      <c r="J350" s="636" t="s">
        <v>2089</v>
      </c>
      <c r="K350" s="635"/>
      <c r="L350" s="665" t="s">
        <v>3722</v>
      </c>
      <c r="M350" s="636" t="s">
        <v>3724</v>
      </c>
      <c r="N350" s="635" t="s">
        <v>3422</v>
      </c>
      <c r="O350" s="636">
        <v>2038.86</v>
      </c>
      <c r="P350" s="619" t="s">
        <v>1922</v>
      </c>
      <c r="Q350" s="636" t="s">
        <v>3725</v>
      </c>
      <c r="R350" s="686"/>
      <c r="S350" s="687"/>
      <c r="T350" s="635"/>
      <c r="U350" s="635"/>
      <c r="V350" s="635"/>
      <c r="W350" s="635"/>
      <c r="X350" s="635"/>
      <c r="Y350" s="685"/>
      <c r="Z350" s="685"/>
      <c r="AA350" s="685"/>
      <c r="AB350" s="680"/>
      <c r="AC350" s="680"/>
      <c r="AD350" s="680"/>
      <c r="AE350" s="680"/>
    </row>
    <row r="351" spans="1:31" ht="14.5">
      <c r="A351" s="688"/>
      <c r="B351" s="664" t="s">
        <v>3726</v>
      </c>
      <c r="C351" s="689" t="s">
        <v>3727</v>
      </c>
      <c r="D351" s="690">
        <v>44966</v>
      </c>
      <c r="E351" s="691"/>
      <c r="F351" s="635"/>
      <c r="G351" s="635"/>
      <c r="H351" s="636" t="s">
        <v>2043</v>
      </c>
      <c r="I351" s="635"/>
      <c r="J351" s="636" t="s">
        <v>1957</v>
      </c>
      <c r="K351" s="635"/>
      <c r="L351" s="689" t="s">
        <v>3727</v>
      </c>
      <c r="M351" s="692" t="s">
        <v>3728</v>
      </c>
      <c r="O351" s="693">
        <v>133.55000000000001</v>
      </c>
      <c r="P351" s="694"/>
      <c r="Q351" s="692" t="s">
        <v>3521</v>
      </c>
      <c r="R351" s="649" t="s">
        <v>1949</v>
      </c>
      <c r="S351" s="234" t="s">
        <v>1960</v>
      </c>
      <c r="T351" s="695"/>
      <c r="U351" s="694"/>
      <c r="V351" s="694"/>
      <c r="W351" s="694"/>
      <c r="X351" s="695"/>
      <c r="Y351" s="695"/>
      <c r="Z351" s="695"/>
    </row>
    <row r="352" spans="1:31" ht="14.5">
      <c r="A352" s="688"/>
      <c r="B352" s="664" t="s">
        <v>3729</v>
      </c>
      <c r="C352" s="689" t="s">
        <v>3730</v>
      </c>
      <c r="D352" s="690">
        <v>44848</v>
      </c>
      <c r="E352" s="691"/>
      <c r="F352" s="635"/>
      <c r="G352" s="635"/>
      <c r="H352" s="636" t="s">
        <v>3382</v>
      </c>
      <c r="I352" s="635"/>
      <c r="J352" s="636" t="s">
        <v>2089</v>
      </c>
      <c r="K352" s="635"/>
      <c r="L352" s="689" t="s">
        <v>3730</v>
      </c>
      <c r="M352" s="692" t="s">
        <v>3731</v>
      </c>
      <c r="O352" s="693">
        <v>149.47</v>
      </c>
      <c r="P352" s="694"/>
      <c r="Q352" s="692" t="s">
        <v>3732</v>
      </c>
      <c r="R352" s="649" t="s">
        <v>1949</v>
      </c>
      <c r="S352" s="234" t="s">
        <v>1960</v>
      </c>
      <c r="T352" s="695"/>
      <c r="U352" s="694"/>
      <c r="V352" s="694"/>
      <c r="W352" s="694"/>
      <c r="X352" s="695"/>
      <c r="Y352" s="695"/>
      <c r="Z352" s="695"/>
    </row>
    <row r="353" spans="1:26" ht="14.5">
      <c r="A353" s="688"/>
      <c r="B353" s="664" t="s">
        <v>3733</v>
      </c>
      <c r="C353" s="689" t="s">
        <v>3734</v>
      </c>
      <c r="D353" s="690">
        <v>44848</v>
      </c>
      <c r="E353" s="691"/>
      <c r="F353" s="635"/>
      <c r="G353" s="635"/>
      <c r="H353" s="636" t="s">
        <v>3660</v>
      </c>
      <c r="I353" s="635"/>
      <c r="J353" s="636" t="s">
        <v>2089</v>
      </c>
      <c r="K353" s="635"/>
      <c r="L353" s="689" t="s">
        <v>3734</v>
      </c>
      <c r="M353" s="692" t="s">
        <v>3735</v>
      </c>
      <c r="O353" s="693">
        <v>123.59</v>
      </c>
      <c r="P353" s="649" t="s">
        <v>2114</v>
      </c>
      <c r="Q353" s="692" t="s">
        <v>3732</v>
      </c>
      <c r="R353" s="649" t="s">
        <v>1949</v>
      </c>
      <c r="S353" s="234" t="s">
        <v>1960</v>
      </c>
      <c r="T353" s="695"/>
      <c r="U353" s="694"/>
      <c r="V353" s="694"/>
      <c r="W353" s="694"/>
      <c r="X353" s="695"/>
      <c r="Y353" s="695"/>
      <c r="Z353" s="695"/>
    </row>
    <row r="354" spans="1:26" ht="14.5">
      <c r="A354" s="688"/>
      <c r="B354" s="664" t="s">
        <v>3736</v>
      </c>
      <c r="C354" s="689" t="s">
        <v>3737</v>
      </c>
      <c r="D354" s="690">
        <v>44848</v>
      </c>
      <c r="E354" s="691"/>
      <c r="F354" s="635"/>
      <c r="G354" s="635"/>
      <c r="H354" s="636" t="s">
        <v>3382</v>
      </c>
      <c r="I354" s="635"/>
      <c r="J354" s="636" t="s">
        <v>2089</v>
      </c>
      <c r="K354" s="635"/>
      <c r="L354" s="689" t="s">
        <v>3737</v>
      </c>
      <c r="M354" s="692" t="s">
        <v>3738</v>
      </c>
      <c r="O354" s="693">
        <v>91.59</v>
      </c>
      <c r="P354" s="649" t="s">
        <v>2114</v>
      </c>
      <c r="Q354" s="692" t="s">
        <v>3732</v>
      </c>
      <c r="R354" s="649" t="s">
        <v>1949</v>
      </c>
      <c r="S354" s="234" t="s">
        <v>1960</v>
      </c>
      <c r="T354" s="695"/>
      <c r="U354" s="694"/>
      <c r="V354" s="694"/>
      <c r="W354" s="694"/>
      <c r="X354" s="695"/>
      <c r="Y354" s="695"/>
      <c r="Z354" s="695"/>
    </row>
    <row r="355" spans="1:26" ht="14.5">
      <c r="A355" s="688"/>
      <c r="B355" s="664" t="s">
        <v>3739</v>
      </c>
      <c r="C355" s="689" t="s">
        <v>3740</v>
      </c>
      <c r="D355" s="690">
        <v>45016</v>
      </c>
      <c r="E355" s="691"/>
      <c r="F355" s="635"/>
      <c r="G355" s="635"/>
      <c r="H355" s="636" t="s">
        <v>3741</v>
      </c>
      <c r="I355" s="635"/>
      <c r="J355" s="636" t="s">
        <v>1957</v>
      </c>
      <c r="K355" s="635"/>
      <c r="L355" s="689" t="s">
        <v>3740</v>
      </c>
      <c r="M355" s="692"/>
      <c r="O355" s="693">
        <v>228.55</v>
      </c>
      <c r="P355" s="649" t="s">
        <v>2114</v>
      </c>
      <c r="Q355" s="692" t="s">
        <v>3742</v>
      </c>
      <c r="R355" s="649" t="s">
        <v>1949</v>
      </c>
      <c r="S355" s="234" t="s">
        <v>1960</v>
      </c>
      <c r="T355" s="695"/>
      <c r="U355" s="694"/>
      <c r="V355" s="694"/>
      <c r="W355" s="694"/>
      <c r="X355" s="695"/>
      <c r="Y355" s="695"/>
      <c r="Z355" s="695"/>
    </row>
    <row r="356" spans="1:26" ht="14.5">
      <c r="A356" s="688"/>
      <c r="B356" s="664" t="s">
        <v>3743</v>
      </c>
      <c r="C356" s="689" t="s">
        <v>3744</v>
      </c>
      <c r="D356" s="690">
        <v>45034</v>
      </c>
      <c r="E356" s="691"/>
      <c r="F356" s="635"/>
      <c r="G356" s="635"/>
      <c r="H356" s="636" t="s">
        <v>3745</v>
      </c>
      <c r="I356" s="635"/>
      <c r="J356" s="636" t="s">
        <v>1967</v>
      </c>
      <c r="K356" s="635"/>
      <c r="L356" s="689" t="s">
        <v>3744</v>
      </c>
      <c r="M356" s="692"/>
      <c r="O356" s="693">
        <v>42.83</v>
      </c>
      <c r="P356" s="649" t="s">
        <v>2114</v>
      </c>
      <c r="Q356" s="692" t="s">
        <v>3746</v>
      </c>
      <c r="R356" s="649" t="s">
        <v>1949</v>
      </c>
      <c r="S356" s="234" t="s">
        <v>1960</v>
      </c>
      <c r="T356" s="695"/>
      <c r="U356" s="694"/>
      <c r="V356" s="694"/>
      <c r="W356" s="694"/>
      <c r="X356" s="695"/>
      <c r="Y356" s="695"/>
      <c r="Z356" s="695"/>
    </row>
    <row r="357" spans="1:26" ht="14.5">
      <c r="A357" s="688"/>
      <c r="B357" s="664" t="s">
        <v>3747</v>
      </c>
      <c r="C357" s="689" t="s">
        <v>3748</v>
      </c>
      <c r="D357" s="690">
        <v>44799</v>
      </c>
      <c r="E357" s="691"/>
      <c r="F357" s="635"/>
      <c r="G357" s="635"/>
      <c r="H357" s="636" t="s">
        <v>2052</v>
      </c>
      <c r="I357" s="635"/>
      <c r="J357" s="636" t="s">
        <v>1957</v>
      </c>
      <c r="K357" s="635"/>
      <c r="L357" s="689" t="s">
        <v>3748</v>
      </c>
      <c r="M357" s="692" t="s">
        <v>3749</v>
      </c>
      <c r="O357" s="693">
        <v>76.599999999999994</v>
      </c>
      <c r="P357" s="649" t="s">
        <v>2114</v>
      </c>
      <c r="Q357" s="692" t="s">
        <v>3720</v>
      </c>
      <c r="R357" s="649" t="s">
        <v>1949</v>
      </c>
      <c r="S357" s="234" t="s">
        <v>1960</v>
      </c>
      <c r="T357" s="695"/>
      <c r="U357" s="694"/>
      <c r="V357" s="694"/>
      <c r="W357" s="694"/>
      <c r="X357" s="695"/>
      <c r="Y357" s="695"/>
      <c r="Z357" s="695"/>
    </row>
    <row r="358" spans="1:26" ht="14.5">
      <c r="A358" s="688"/>
      <c r="B358" s="664" t="s">
        <v>3750</v>
      </c>
      <c r="C358" s="689" t="s">
        <v>3751</v>
      </c>
      <c r="D358" s="690">
        <v>45058</v>
      </c>
      <c r="E358" s="691"/>
      <c r="F358" s="635"/>
      <c r="G358" s="635"/>
      <c r="H358" s="636" t="s">
        <v>3251</v>
      </c>
      <c r="I358" s="635"/>
      <c r="J358" s="636" t="s">
        <v>2089</v>
      </c>
      <c r="K358" s="635"/>
      <c r="L358" s="689" t="s">
        <v>3752</v>
      </c>
      <c r="M358" s="692"/>
      <c r="O358" s="693">
        <v>161.80000000000001</v>
      </c>
      <c r="P358" s="649" t="s">
        <v>2114</v>
      </c>
      <c r="Q358" s="692" t="s">
        <v>3725</v>
      </c>
      <c r="R358" s="649" t="s">
        <v>1949</v>
      </c>
      <c r="S358" s="234" t="s">
        <v>1960</v>
      </c>
      <c r="T358" s="695"/>
      <c r="U358" s="694"/>
      <c r="V358" s="694"/>
      <c r="W358" s="694"/>
      <c r="X358" s="695"/>
      <c r="Y358" s="695"/>
      <c r="Z358" s="695"/>
    </row>
    <row r="359" spans="1:26" ht="14.5">
      <c r="A359" s="688"/>
      <c r="B359" s="664" t="s">
        <v>3753</v>
      </c>
      <c r="C359" s="689" t="s">
        <v>3754</v>
      </c>
      <c r="D359" s="690">
        <v>44984</v>
      </c>
      <c r="E359" s="691"/>
      <c r="F359" s="635"/>
      <c r="G359" s="635"/>
      <c r="H359" s="636" t="s">
        <v>2329</v>
      </c>
      <c r="I359" s="635"/>
      <c r="J359" s="636" t="s">
        <v>1957</v>
      </c>
      <c r="K359" s="635"/>
      <c r="L359" s="689" t="s">
        <v>3754</v>
      </c>
      <c r="M359" s="692" t="s">
        <v>3755</v>
      </c>
      <c r="O359" s="693">
        <v>135.53</v>
      </c>
      <c r="P359" s="649" t="s">
        <v>2114</v>
      </c>
      <c r="Q359" s="692" t="s">
        <v>3589</v>
      </c>
      <c r="R359" s="649" t="s">
        <v>1949</v>
      </c>
      <c r="S359" s="234" t="s">
        <v>1960</v>
      </c>
      <c r="T359" s="695"/>
      <c r="U359" s="694"/>
      <c r="V359" s="694"/>
      <c r="W359" s="694"/>
      <c r="X359" s="695"/>
      <c r="Y359" s="695"/>
      <c r="Z359" s="695"/>
    </row>
    <row r="360" spans="1:26" ht="14.5">
      <c r="A360" s="688"/>
      <c r="B360" s="664" t="s">
        <v>3756</v>
      </c>
      <c r="C360" s="689" t="s">
        <v>3757</v>
      </c>
      <c r="D360" s="690">
        <v>44915</v>
      </c>
      <c r="E360" s="691"/>
      <c r="F360" s="635"/>
      <c r="G360" s="635"/>
      <c r="H360" s="636" t="s">
        <v>3251</v>
      </c>
      <c r="I360" s="635"/>
      <c r="J360" s="636" t="s">
        <v>2089</v>
      </c>
      <c r="K360" s="635"/>
      <c r="L360" s="689" t="s">
        <v>3757</v>
      </c>
      <c r="M360" s="692" t="s">
        <v>3758</v>
      </c>
      <c r="O360" s="693">
        <v>429.17</v>
      </c>
      <c r="P360" s="649" t="s">
        <v>2114</v>
      </c>
      <c r="Q360" s="692" t="s">
        <v>3759</v>
      </c>
      <c r="R360" s="649" t="s">
        <v>1949</v>
      </c>
      <c r="S360" s="234" t="s">
        <v>1960</v>
      </c>
      <c r="T360" s="695"/>
      <c r="U360" s="694"/>
      <c r="V360" s="694"/>
      <c r="W360" s="694"/>
      <c r="X360" s="695"/>
      <c r="Y360" s="695"/>
      <c r="Z360" s="695"/>
    </row>
    <row r="361" spans="1:26" ht="14.5">
      <c r="A361" s="688"/>
      <c r="B361" s="664" t="s">
        <v>3760</v>
      </c>
      <c r="C361" s="689" t="s">
        <v>3761</v>
      </c>
      <c r="D361" s="690">
        <v>44848</v>
      </c>
      <c r="E361" s="772"/>
      <c r="F361" s="635"/>
      <c r="G361" s="635"/>
      <c r="H361" s="636" t="s">
        <v>3382</v>
      </c>
      <c r="I361" s="635"/>
      <c r="J361" s="636" t="s">
        <v>2089</v>
      </c>
      <c r="K361" s="635"/>
      <c r="L361" s="689" t="s">
        <v>3761</v>
      </c>
      <c r="M361" s="692" t="s">
        <v>3762</v>
      </c>
      <c r="O361" s="693">
        <v>94.46</v>
      </c>
      <c r="P361" s="649" t="s">
        <v>2114</v>
      </c>
      <c r="Q361" s="692" t="s">
        <v>3732</v>
      </c>
      <c r="R361" s="649" t="s">
        <v>1949</v>
      </c>
      <c r="S361" s="234" t="s">
        <v>1960</v>
      </c>
      <c r="T361" s="695"/>
      <c r="U361" s="694"/>
      <c r="V361" s="694"/>
      <c r="W361" s="694"/>
      <c r="X361" s="695"/>
      <c r="Y361" s="695"/>
      <c r="Z361" s="695"/>
    </row>
    <row r="362" spans="1:26" ht="14.5">
      <c r="A362" s="688"/>
      <c r="B362" s="664" t="s">
        <v>3763</v>
      </c>
      <c r="C362" s="689" t="s">
        <v>3764</v>
      </c>
      <c r="D362" s="690">
        <v>44866</v>
      </c>
      <c r="E362" s="691"/>
      <c r="F362" s="635"/>
      <c r="G362" s="635"/>
      <c r="H362" s="636" t="s">
        <v>2043</v>
      </c>
      <c r="I362" s="635"/>
      <c r="J362" s="636" t="s">
        <v>1957</v>
      </c>
      <c r="K362" s="635"/>
      <c r="L362" s="689" t="s">
        <v>3764</v>
      </c>
      <c r="M362" s="692" t="s">
        <v>3765</v>
      </c>
      <c r="O362" s="693">
        <v>185.24</v>
      </c>
      <c r="P362" s="649" t="s">
        <v>2114</v>
      </c>
      <c r="Q362" s="692" t="s">
        <v>2904</v>
      </c>
      <c r="R362" s="649" t="s">
        <v>1949</v>
      </c>
      <c r="S362" s="234" t="s">
        <v>1960</v>
      </c>
      <c r="T362" s="695"/>
      <c r="U362" s="694"/>
      <c r="V362" s="694"/>
      <c r="W362" s="694"/>
      <c r="X362" s="695"/>
      <c r="Y362" s="695"/>
      <c r="Z362" s="695"/>
    </row>
    <row r="363" spans="1:26" ht="14.5">
      <c r="A363" s="688"/>
      <c r="B363" s="664" t="s">
        <v>3766</v>
      </c>
      <c r="C363" s="689" t="s">
        <v>3767</v>
      </c>
      <c r="D363" s="690">
        <v>44848</v>
      </c>
      <c r="E363" s="691"/>
      <c r="F363" s="635"/>
      <c r="G363" s="635"/>
      <c r="H363" s="636" t="s">
        <v>3382</v>
      </c>
      <c r="I363" s="635"/>
      <c r="J363" s="636" t="s">
        <v>2089</v>
      </c>
      <c r="K363" s="635"/>
      <c r="L363" s="689" t="s">
        <v>3767</v>
      </c>
      <c r="M363" s="692" t="s">
        <v>3768</v>
      </c>
      <c r="O363" s="693">
        <v>49.47</v>
      </c>
      <c r="P363" s="649" t="s">
        <v>2114</v>
      </c>
      <c r="Q363" s="692" t="s">
        <v>3732</v>
      </c>
      <c r="R363" s="649" t="s">
        <v>1949</v>
      </c>
      <c r="S363" s="234" t="s">
        <v>1960</v>
      </c>
      <c r="T363" s="695"/>
      <c r="U363" s="694"/>
      <c r="V363" s="694"/>
      <c r="W363" s="694"/>
      <c r="X363" s="695"/>
      <c r="Y363" s="695"/>
      <c r="Z363" s="695"/>
    </row>
    <row r="364" spans="1:26" ht="14.5">
      <c r="A364" s="688"/>
      <c r="B364" s="664" t="s">
        <v>3769</v>
      </c>
      <c r="C364" s="689" t="s">
        <v>3770</v>
      </c>
      <c r="D364" s="690">
        <v>44966</v>
      </c>
      <c r="E364" s="691"/>
      <c r="F364" s="635"/>
      <c r="G364" s="635"/>
      <c r="H364" s="636" t="s">
        <v>3771</v>
      </c>
      <c r="I364" s="635"/>
      <c r="J364" s="636" t="s">
        <v>1957</v>
      </c>
      <c r="K364" s="635"/>
      <c r="L364" s="689" t="s">
        <v>3770</v>
      </c>
      <c r="M364" s="692" t="s">
        <v>3772</v>
      </c>
      <c r="O364" s="693">
        <v>152.88</v>
      </c>
      <c r="P364" s="649" t="s">
        <v>2114</v>
      </c>
      <c r="Q364" s="692" t="s">
        <v>3521</v>
      </c>
      <c r="R364" s="649" t="s">
        <v>1949</v>
      </c>
      <c r="S364" s="234" t="s">
        <v>1960</v>
      </c>
      <c r="T364" s="695"/>
      <c r="U364" s="694"/>
      <c r="V364" s="694"/>
      <c r="W364" s="694"/>
      <c r="X364" s="695"/>
      <c r="Y364" s="695"/>
      <c r="Z364" s="695"/>
    </row>
    <row r="365" spans="1:26" ht="14.5">
      <c r="A365" s="688"/>
      <c r="B365" s="664" t="s">
        <v>3773</v>
      </c>
      <c r="C365" s="689" t="s">
        <v>3774</v>
      </c>
      <c r="D365" s="690">
        <v>44859</v>
      </c>
      <c r="E365" s="691"/>
      <c r="F365" s="635"/>
      <c r="G365" s="635"/>
      <c r="H365" s="636" t="s">
        <v>2043</v>
      </c>
      <c r="I365" s="635"/>
      <c r="J365" s="636" t="s">
        <v>1957</v>
      </c>
      <c r="K365" s="635"/>
      <c r="L365" s="689" t="s">
        <v>3774</v>
      </c>
      <c r="M365" s="692" t="s">
        <v>3775</v>
      </c>
      <c r="O365" s="693">
        <v>1319.96</v>
      </c>
      <c r="P365" s="694" t="s">
        <v>1922</v>
      </c>
      <c r="Q365" s="692" t="s">
        <v>3176</v>
      </c>
      <c r="R365" s="649" t="s">
        <v>1949</v>
      </c>
      <c r="S365" s="234" t="s">
        <v>1960</v>
      </c>
      <c r="T365" s="695"/>
      <c r="U365" s="694"/>
      <c r="V365" s="694"/>
      <c r="W365" s="694"/>
      <c r="X365" s="695"/>
      <c r="Y365" s="695"/>
      <c r="Z365" s="695"/>
    </row>
    <row r="366" spans="1:26" ht="14.5">
      <c r="A366" s="688"/>
      <c r="B366" s="664" t="s">
        <v>3776</v>
      </c>
      <c r="C366" s="689" t="s">
        <v>3777</v>
      </c>
      <c r="D366" s="690">
        <v>44914</v>
      </c>
      <c r="E366" s="691"/>
      <c r="F366" s="635"/>
      <c r="G366" s="635"/>
      <c r="H366" s="636" t="s">
        <v>3540</v>
      </c>
      <c r="I366" s="635"/>
      <c r="J366" s="636" t="s">
        <v>2089</v>
      </c>
      <c r="K366" s="635"/>
      <c r="L366" s="689" t="s">
        <v>3777</v>
      </c>
      <c r="M366" s="692"/>
      <c r="O366" s="693">
        <v>141.69999999999999</v>
      </c>
      <c r="P366" s="694" t="s">
        <v>2114</v>
      </c>
      <c r="Q366" s="692" t="s">
        <v>3778</v>
      </c>
      <c r="R366" s="649" t="s">
        <v>1949</v>
      </c>
      <c r="S366" s="234" t="s">
        <v>1960</v>
      </c>
      <c r="T366" s="695"/>
      <c r="U366" s="694"/>
      <c r="V366" s="694"/>
      <c r="W366" s="694"/>
      <c r="X366" s="695"/>
      <c r="Y366" s="695"/>
      <c r="Z366" s="695"/>
    </row>
    <row r="367" spans="1:26" ht="14.5">
      <c r="A367" s="688"/>
      <c r="B367" s="664" t="s">
        <v>3783</v>
      </c>
      <c r="C367" s="689" t="s">
        <v>3784</v>
      </c>
      <c r="D367" s="690">
        <v>44993</v>
      </c>
      <c r="E367" s="691"/>
      <c r="F367" s="635"/>
      <c r="G367" s="635"/>
      <c r="H367" s="636" t="s">
        <v>3251</v>
      </c>
      <c r="I367" s="635"/>
      <c r="J367" s="636" t="s">
        <v>2089</v>
      </c>
      <c r="K367" s="635"/>
      <c r="L367" s="689" t="s">
        <v>3784</v>
      </c>
      <c r="M367" s="692" t="s">
        <v>3785</v>
      </c>
      <c r="O367" s="693">
        <v>74.510000000000005</v>
      </c>
      <c r="P367" s="694" t="s">
        <v>2114</v>
      </c>
      <c r="Q367" s="692" t="s">
        <v>3725</v>
      </c>
      <c r="R367" s="649" t="s">
        <v>1949</v>
      </c>
      <c r="S367" s="234" t="s">
        <v>1960</v>
      </c>
      <c r="T367" s="695"/>
      <c r="U367" s="694"/>
      <c r="V367" s="694"/>
      <c r="W367" s="694"/>
      <c r="X367" s="695"/>
      <c r="Y367" s="695"/>
      <c r="Z367" s="695"/>
    </row>
    <row r="368" spans="1:26" ht="14.5">
      <c r="A368" s="688"/>
      <c r="B368" s="664" t="s">
        <v>3786</v>
      </c>
      <c r="C368" s="689" t="s">
        <v>3787</v>
      </c>
      <c r="D368" s="690">
        <v>44848</v>
      </c>
      <c r="E368" s="691"/>
      <c r="F368" s="635"/>
      <c r="G368" s="635"/>
      <c r="H368" s="636" t="s">
        <v>3382</v>
      </c>
      <c r="I368" s="635"/>
      <c r="J368" s="636" t="s">
        <v>2089</v>
      </c>
      <c r="K368" s="635"/>
      <c r="L368" s="689" t="s">
        <v>3787</v>
      </c>
      <c r="M368" s="692" t="s">
        <v>3788</v>
      </c>
      <c r="O368" s="693">
        <v>35.82</v>
      </c>
      <c r="P368" s="694" t="s">
        <v>2114</v>
      </c>
      <c r="Q368" s="692" t="s">
        <v>3732</v>
      </c>
      <c r="R368" s="649" t="s">
        <v>1949</v>
      </c>
      <c r="S368" s="234" t="s">
        <v>1960</v>
      </c>
      <c r="T368" s="695"/>
      <c r="U368" s="694"/>
      <c r="V368" s="694"/>
      <c r="W368" s="694"/>
      <c r="X368" s="695"/>
      <c r="Y368" s="695"/>
      <c r="Z368" s="695"/>
    </row>
    <row r="369" spans="1:31" ht="14.5">
      <c r="A369" s="688"/>
      <c r="B369" s="664" t="s">
        <v>3789</v>
      </c>
      <c r="C369" s="689" t="s">
        <v>3790</v>
      </c>
      <c r="D369" s="690">
        <v>44811</v>
      </c>
      <c r="E369" s="691"/>
      <c r="F369" s="635"/>
      <c r="G369" s="635"/>
      <c r="H369" s="636" t="s">
        <v>2052</v>
      </c>
      <c r="I369" s="635"/>
      <c r="J369" s="636" t="s">
        <v>1957</v>
      </c>
      <c r="K369" s="635"/>
      <c r="L369" s="689" t="s">
        <v>3790</v>
      </c>
      <c r="M369" s="692" t="s">
        <v>3791</v>
      </c>
      <c r="O369" s="693">
        <v>103.96</v>
      </c>
      <c r="P369" s="694" t="s">
        <v>2114</v>
      </c>
      <c r="Q369" s="692" t="s">
        <v>3521</v>
      </c>
      <c r="R369" s="649" t="s">
        <v>1949</v>
      </c>
      <c r="S369" s="234" t="s">
        <v>1960</v>
      </c>
      <c r="T369" s="695"/>
      <c r="U369" s="694"/>
      <c r="V369" s="694"/>
      <c r="W369" s="694"/>
      <c r="X369" s="695"/>
      <c r="Y369" s="695"/>
      <c r="Z369" s="695"/>
    </row>
    <row r="370" spans="1:31" ht="14.5">
      <c r="A370" s="688"/>
      <c r="B370" s="664" t="s">
        <v>3792</v>
      </c>
      <c r="C370" s="689" t="s">
        <v>3793</v>
      </c>
      <c r="D370" s="690">
        <v>45142</v>
      </c>
      <c r="E370" s="691"/>
      <c r="F370" s="635"/>
      <c r="G370" s="635"/>
      <c r="H370" s="636" t="s">
        <v>3794</v>
      </c>
      <c r="I370" s="635"/>
      <c r="J370" s="636" t="s">
        <v>1967</v>
      </c>
      <c r="K370" s="635"/>
      <c r="L370" s="689" t="s">
        <v>3793</v>
      </c>
      <c r="M370" s="692"/>
      <c r="O370" s="696">
        <v>57.86</v>
      </c>
      <c r="P370" s="694" t="s">
        <v>2114</v>
      </c>
      <c r="Q370" s="692" t="s">
        <v>3746</v>
      </c>
      <c r="R370" s="649" t="s">
        <v>1949</v>
      </c>
      <c r="S370" s="234" t="s">
        <v>1960</v>
      </c>
      <c r="T370" s="695"/>
      <c r="U370" s="694"/>
      <c r="V370" s="694"/>
      <c r="W370" s="694"/>
      <c r="X370" s="695"/>
      <c r="Y370" s="695"/>
      <c r="Z370" s="695"/>
    </row>
    <row r="371" spans="1:31" s="79" customFormat="1">
      <c r="A371" s="619"/>
      <c r="B371" s="619" t="s">
        <v>3795</v>
      </c>
      <c r="C371" s="619" t="s">
        <v>3796</v>
      </c>
      <c r="D371" s="620">
        <v>45142</v>
      </c>
      <c r="E371" s="620"/>
      <c r="F371" s="621"/>
      <c r="G371" s="635"/>
      <c r="H371" s="621" t="s">
        <v>3797</v>
      </c>
      <c r="I371" s="621"/>
      <c r="J371" s="621" t="s">
        <v>1957</v>
      </c>
      <c r="K371" s="621"/>
      <c r="L371" s="619" t="s">
        <v>3796</v>
      </c>
      <c r="M371" s="621"/>
      <c r="O371" s="623">
        <v>167.04000000000002</v>
      </c>
      <c r="P371" s="694" t="s">
        <v>2114</v>
      </c>
      <c r="Q371" s="619" t="s">
        <v>2904</v>
      </c>
      <c r="R371" s="649" t="s">
        <v>1949</v>
      </c>
      <c r="S371" s="234" t="s">
        <v>1960</v>
      </c>
      <c r="T371" s="619"/>
      <c r="U371" s="619"/>
      <c r="V371" s="619"/>
      <c r="W371" s="619"/>
      <c r="X371" s="619"/>
      <c r="Y371" s="623"/>
      <c r="Z371" s="623"/>
    </row>
    <row r="372" spans="1:31" s="79" customFormat="1" ht="14.5">
      <c r="A372" s="619"/>
      <c r="B372" s="697" t="s">
        <v>3798</v>
      </c>
      <c r="C372" s="698" t="s">
        <v>3799</v>
      </c>
      <c r="D372" s="690"/>
      <c r="E372" s="620"/>
      <c r="F372" s="621"/>
      <c r="G372" s="635"/>
      <c r="H372" s="621"/>
      <c r="I372" s="621"/>
      <c r="J372" s="621"/>
      <c r="K372" s="621"/>
      <c r="L372" s="698" t="s">
        <v>3799</v>
      </c>
      <c r="M372" s="621"/>
      <c r="O372" s="636">
        <v>26.21</v>
      </c>
      <c r="P372" s="619"/>
      <c r="Q372" s="649"/>
      <c r="R372" s="699"/>
      <c r="S372" s="654"/>
      <c r="T372" s="619"/>
      <c r="U372" s="619"/>
      <c r="V372" s="619"/>
      <c r="W372" s="619"/>
      <c r="X372" s="619"/>
      <c r="Y372" s="623"/>
      <c r="Z372" s="623"/>
    </row>
    <row r="373" spans="1:31" s="79" customFormat="1" ht="14.5">
      <c r="A373" s="619"/>
      <c r="B373" s="697" t="s">
        <v>3800</v>
      </c>
      <c r="C373" s="700" t="s">
        <v>3801</v>
      </c>
      <c r="D373" s="690">
        <v>45399</v>
      </c>
      <c r="E373" s="620"/>
      <c r="F373" s="621"/>
      <c r="G373" s="635"/>
      <c r="H373" s="621"/>
      <c r="I373" s="621"/>
      <c r="J373" s="621"/>
      <c r="K373" s="621"/>
      <c r="L373" s="700" t="s">
        <v>3801</v>
      </c>
      <c r="M373" s="621"/>
      <c r="O373" s="636">
        <v>43.98</v>
      </c>
      <c r="P373" s="619"/>
      <c r="Q373" s="649"/>
      <c r="R373" s="699"/>
      <c r="S373" s="654"/>
      <c r="T373" s="619"/>
      <c r="U373" s="619"/>
      <c r="V373" s="619"/>
      <c r="W373" s="619"/>
      <c r="X373" s="619"/>
      <c r="Y373" s="623"/>
      <c r="Z373" s="623"/>
    </row>
    <row r="374" spans="1:31" s="79" customFormat="1" ht="14.5">
      <c r="A374" s="619"/>
      <c r="B374" s="697" t="s">
        <v>3802</v>
      </c>
      <c r="C374" s="701" t="s">
        <v>3803</v>
      </c>
      <c r="D374" s="690"/>
      <c r="E374" s="620"/>
      <c r="F374" s="621"/>
      <c r="G374" s="635"/>
      <c r="H374" s="621"/>
      <c r="I374" s="621"/>
      <c r="J374" s="621"/>
      <c r="K374" s="621"/>
      <c r="L374" s="701" t="s">
        <v>3803</v>
      </c>
      <c r="M374" s="621"/>
      <c r="O374" s="636">
        <v>85.86</v>
      </c>
      <c r="P374" s="619"/>
      <c r="Q374" s="649"/>
      <c r="R374" s="699"/>
      <c r="S374" s="654"/>
      <c r="T374" s="619"/>
      <c r="U374" s="619"/>
      <c r="V374" s="619"/>
      <c r="W374" s="619"/>
      <c r="X374" s="619"/>
      <c r="Y374" s="623"/>
      <c r="Z374" s="623"/>
    </row>
    <row r="375" spans="1:31" s="79" customFormat="1" ht="14.5">
      <c r="A375" s="619"/>
      <c r="B375" s="697" t="s">
        <v>3804</v>
      </c>
      <c r="C375" s="702" t="s">
        <v>3805</v>
      </c>
      <c r="D375" s="703"/>
      <c r="E375" s="620"/>
      <c r="F375" s="621"/>
      <c r="G375" s="635"/>
      <c r="H375" s="621"/>
      <c r="I375" s="621"/>
      <c r="J375" s="621"/>
      <c r="K375" s="621"/>
      <c r="L375" s="702" t="s">
        <v>3805</v>
      </c>
      <c r="M375" s="621"/>
      <c r="O375" s="636">
        <v>120.05000000000001</v>
      </c>
      <c r="P375" s="619"/>
      <c r="Q375" s="649"/>
      <c r="R375" s="699"/>
      <c r="S375" s="654"/>
      <c r="T375" s="619"/>
      <c r="U375" s="619"/>
      <c r="V375" s="619"/>
      <c r="W375" s="619"/>
      <c r="X375" s="619"/>
      <c r="Y375" s="623"/>
      <c r="Z375" s="623"/>
    </row>
    <row r="376" spans="1:31" s="79" customFormat="1" ht="14.5">
      <c r="A376" s="619"/>
      <c r="B376" s="704" t="s">
        <v>3806</v>
      </c>
      <c r="C376" s="702" t="s">
        <v>3807</v>
      </c>
      <c r="D376" s="703">
        <v>45399</v>
      </c>
      <c r="E376" s="620"/>
      <c r="F376" s="621"/>
      <c r="G376" s="635"/>
      <c r="H376" s="621"/>
      <c r="I376" s="621"/>
      <c r="J376" s="621"/>
      <c r="K376" s="621"/>
      <c r="L376" s="702" t="s">
        <v>3807</v>
      </c>
      <c r="M376" s="621"/>
      <c r="O376" s="622">
        <v>102.82</v>
      </c>
      <c r="P376" s="619"/>
      <c r="Q376" s="649"/>
      <c r="R376" s="699"/>
      <c r="S376" s="654"/>
      <c r="T376" s="619"/>
      <c r="U376" s="619"/>
      <c r="V376" s="619"/>
      <c r="W376" s="619"/>
      <c r="X376" s="619"/>
      <c r="Y376" s="623"/>
      <c r="Z376" s="623"/>
    </row>
    <row r="377" spans="1:31" s="79" customFormat="1" ht="14.5">
      <c r="A377" s="619"/>
      <c r="B377" s="705" t="s">
        <v>3808</v>
      </c>
      <c r="C377" s="702" t="s">
        <v>3809</v>
      </c>
      <c r="D377" s="703">
        <v>45399</v>
      </c>
      <c r="E377" s="620"/>
      <c r="F377" s="621"/>
      <c r="G377" s="635"/>
      <c r="H377" s="621"/>
      <c r="I377" s="621"/>
      <c r="J377" s="621"/>
      <c r="K377" s="621"/>
      <c r="L377" s="702" t="s">
        <v>3809</v>
      </c>
      <c r="M377" s="621"/>
      <c r="O377" s="622">
        <v>60.22</v>
      </c>
      <c r="P377" s="619"/>
      <c r="Q377" s="649"/>
      <c r="R377" s="699"/>
      <c r="S377" s="654"/>
      <c r="T377" s="619"/>
      <c r="U377" s="619"/>
      <c r="V377" s="619"/>
      <c r="W377" s="619"/>
      <c r="X377" s="619"/>
      <c r="Y377" s="623"/>
      <c r="Z377" s="623"/>
    </row>
    <row r="378" spans="1:31" s="79" customFormat="1" ht="14.5">
      <c r="A378" s="619"/>
      <c r="B378" s="705" t="s">
        <v>3810</v>
      </c>
      <c r="C378" s="702" t="s">
        <v>3811</v>
      </c>
      <c r="D378" s="703">
        <v>45399</v>
      </c>
      <c r="E378" s="620"/>
      <c r="F378" s="621"/>
      <c r="G378" s="635"/>
      <c r="H378" s="621"/>
      <c r="I378" s="621"/>
      <c r="J378" s="621"/>
      <c r="K378" s="621"/>
      <c r="L378" s="702" t="s">
        <v>3811</v>
      </c>
      <c r="M378" s="621"/>
      <c r="O378" s="622">
        <v>348.37</v>
      </c>
      <c r="P378" s="619"/>
      <c r="Q378" s="649"/>
      <c r="R378" s="699"/>
      <c r="S378" s="654"/>
      <c r="T378" s="619"/>
      <c r="U378" s="619"/>
      <c r="V378" s="619"/>
      <c r="W378" s="619"/>
      <c r="X378" s="619"/>
      <c r="Y378" s="623"/>
      <c r="Z378" s="623"/>
    </row>
    <row r="379" spans="1:31" s="79" customFormat="1" ht="14.5">
      <c r="A379" s="619"/>
      <c r="B379" s="705" t="s">
        <v>3812</v>
      </c>
      <c r="C379" s="701" t="s">
        <v>3813</v>
      </c>
      <c r="D379" s="703">
        <v>45399</v>
      </c>
      <c r="E379" s="620"/>
      <c r="F379" s="621"/>
      <c r="G379" s="635"/>
      <c r="H379" s="621"/>
      <c r="I379" s="621"/>
      <c r="J379" s="621"/>
      <c r="K379" s="621"/>
      <c r="L379" s="701" t="s">
        <v>3813</v>
      </c>
      <c r="M379" s="621"/>
      <c r="O379" s="644">
        <v>678.27</v>
      </c>
      <c r="P379" s="619"/>
      <c r="Q379" s="649"/>
      <c r="R379" s="699"/>
      <c r="S379" s="654"/>
      <c r="T379" s="619"/>
      <c r="U379" s="619"/>
      <c r="V379" s="619"/>
      <c r="W379" s="619"/>
      <c r="X379" s="619"/>
      <c r="Y379" s="623"/>
      <c r="Z379" s="623"/>
    </row>
    <row r="380" spans="1:31" s="79" customFormat="1" ht="14.5">
      <c r="A380" s="619"/>
      <c r="B380" s="705" t="s">
        <v>3814</v>
      </c>
      <c r="C380" s="701" t="s">
        <v>3815</v>
      </c>
      <c r="D380" s="703">
        <v>45419</v>
      </c>
      <c r="E380" s="620"/>
      <c r="F380" s="621"/>
      <c r="G380" s="635"/>
      <c r="H380" s="621"/>
      <c r="I380" s="621"/>
      <c r="J380" s="621"/>
      <c r="K380" s="621"/>
      <c r="L380" s="701" t="s">
        <v>3815</v>
      </c>
      <c r="M380" s="621"/>
      <c r="O380" s="644">
        <v>369.23</v>
      </c>
      <c r="P380" s="619"/>
      <c r="Q380" s="649"/>
      <c r="R380" s="699"/>
      <c r="S380" s="654"/>
      <c r="T380" s="619"/>
      <c r="U380" s="619"/>
      <c r="V380" s="619"/>
      <c r="W380" s="619"/>
      <c r="X380" s="619"/>
      <c r="Y380" s="623"/>
      <c r="Z380" s="623"/>
    </row>
    <row r="381" spans="1:31" s="79" customFormat="1" ht="29">
      <c r="A381" s="648" t="s">
        <v>2351</v>
      </c>
      <c r="B381" s="641" t="s">
        <v>3816</v>
      </c>
      <c r="C381" s="619" t="s">
        <v>3817</v>
      </c>
      <c r="D381" s="642">
        <v>44518</v>
      </c>
      <c r="E381" s="620"/>
      <c r="F381" s="670"/>
      <c r="G381" s="621"/>
      <c r="H381" s="643" t="s">
        <v>2216</v>
      </c>
      <c r="I381" s="621"/>
      <c r="J381" s="621" t="s">
        <v>1957</v>
      </c>
      <c r="K381" s="621">
        <v>1</v>
      </c>
      <c r="L381" s="643" t="s">
        <v>3817</v>
      </c>
      <c r="M381" s="643" t="s">
        <v>3818</v>
      </c>
      <c r="N381" s="655" t="s">
        <v>1919</v>
      </c>
      <c r="O381" s="643">
        <v>205.65</v>
      </c>
      <c r="P381" s="619" t="s">
        <v>2114</v>
      </c>
      <c r="Q381" s="643" t="s">
        <v>3819</v>
      </c>
      <c r="R381" s="671" t="s">
        <v>1949</v>
      </c>
      <c r="S381" s="654" t="s">
        <v>1960</v>
      </c>
      <c r="T381" s="619"/>
      <c r="U381" s="619"/>
      <c r="V381" s="619"/>
      <c r="W381" s="619"/>
      <c r="X381" s="619"/>
      <c r="Y381" s="623"/>
      <c r="Z381" s="623"/>
    </row>
    <row r="382" spans="1:31">
      <c r="A382" s="773" t="s">
        <v>3657</v>
      </c>
      <c r="B382" s="694" t="s">
        <v>3820</v>
      </c>
      <c r="C382" s="694" t="s">
        <v>3821</v>
      </c>
      <c r="D382" s="691">
        <v>43119</v>
      </c>
      <c r="E382" s="691">
        <v>44691</v>
      </c>
      <c r="F382" s="635" t="s">
        <v>3822</v>
      </c>
      <c r="G382" s="635"/>
      <c r="H382" s="635" t="s">
        <v>2469</v>
      </c>
      <c r="I382" s="635" t="s">
        <v>3823</v>
      </c>
      <c r="J382" s="635" t="s">
        <v>1957</v>
      </c>
      <c r="K382" s="635"/>
      <c r="L382" s="694" t="s">
        <v>3821</v>
      </c>
      <c r="M382" s="694" t="s">
        <v>3824</v>
      </c>
      <c r="N382" s="694" t="s">
        <v>1919</v>
      </c>
      <c r="O382" s="774">
        <v>243.3</v>
      </c>
      <c r="P382" s="694" t="s">
        <v>2114</v>
      </c>
      <c r="Q382" s="694" t="s">
        <v>3377</v>
      </c>
      <c r="R382" s="694" t="s">
        <v>1949</v>
      </c>
      <c r="S382" s="234" t="s">
        <v>1960</v>
      </c>
      <c r="T382" s="234"/>
      <c r="U382" s="234"/>
      <c r="V382" s="234"/>
      <c r="W382" s="234"/>
      <c r="X382" s="234"/>
      <c r="Y382" s="234"/>
      <c r="AA382" s="742"/>
      <c r="AB382" s="742"/>
      <c r="AC382" s="742"/>
      <c r="AD382" s="742"/>
      <c r="AE382" s="742"/>
    </row>
    <row r="383" spans="1:31" s="79" customFormat="1" ht="28">
      <c r="A383" s="775"/>
      <c r="B383" s="776"/>
      <c r="C383" s="631" t="s">
        <v>3825</v>
      </c>
      <c r="D383" s="777">
        <v>45474</v>
      </c>
      <c r="E383" s="777"/>
      <c r="F383" s="778"/>
      <c r="G383" s="686"/>
      <c r="H383" s="778"/>
      <c r="I383" s="778"/>
      <c r="J383" s="779"/>
      <c r="K383" s="779"/>
      <c r="L383" s="711" t="s">
        <v>3825</v>
      </c>
      <c r="M383" s="711" t="s">
        <v>3826</v>
      </c>
      <c r="N383" s="694" t="s">
        <v>1919</v>
      </c>
      <c r="O383" s="780">
        <v>1242</v>
      </c>
      <c r="P383" s="631" t="s">
        <v>1922</v>
      </c>
      <c r="Q383" s="781" t="s">
        <v>72</v>
      </c>
      <c r="R383" s="694" t="s">
        <v>1949</v>
      </c>
      <c r="S383" s="234" t="s">
        <v>1960</v>
      </c>
      <c r="T383" s="776"/>
      <c r="U383" s="631"/>
      <c r="V383" s="631"/>
      <c r="W383" s="631"/>
      <c r="X383" s="776"/>
      <c r="Y383" s="623"/>
      <c r="Z383" s="623"/>
    </row>
    <row r="384" spans="1:31" s="79" customFormat="1" ht="29">
      <c r="A384" s="648" t="s">
        <v>2351</v>
      </c>
      <c r="B384" s="641" t="s">
        <v>3827</v>
      </c>
      <c r="C384" s="619" t="s">
        <v>3828</v>
      </c>
      <c r="D384" s="642">
        <v>44518</v>
      </c>
      <c r="E384" s="620"/>
      <c r="F384" s="621"/>
      <c r="G384" s="621"/>
      <c r="H384" s="643" t="s">
        <v>2216</v>
      </c>
      <c r="I384" s="621"/>
      <c r="J384" s="621" t="s">
        <v>1957</v>
      </c>
      <c r="K384" s="621">
        <v>1</v>
      </c>
      <c r="L384" s="643" t="s">
        <v>3828</v>
      </c>
      <c r="M384" s="643" t="s">
        <v>3829</v>
      </c>
      <c r="N384" s="655" t="s">
        <v>1919</v>
      </c>
      <c r="O384" s="643">
        <v>346</v>
      </c>
      <c r="P384" s="619" t="s">
        <v>2114</v>
      </c>
      <c r="Q384" s="643" t="s">
        <v>3819</v>
      </c>
      <c r="R384" s="671" t="s">
        <v>1949</v>
      </c>
      <c r="S384" s="654" t="s">
        <v>1960</v>
      </c>
      <c r="T384" s="619"/>
      <c r="U384" s="619"/>
      <c r="V384" s="619"/>
      <c r="W384" s="619"/>
      <c r="X384" s="619"/>
      <c r="Y384" s="623"/>
      <c r="Z384" s="623"/>
      <c r="AA384" s="673"/>
      <c r="AB384" s="673"/>
      <c r="AC384" s="673"/>
      <c r="AD384" s="673"/>
      <c r="AE384" s="673"/>
    </row>
    <row r="385" spans="1:31" s="79" customFormat="1" ht="12" customHeight="1">
      <c r="A385" s="648" t="s">
        <v>2351</v>
      </c>
      <c r="B385" s="619" t="s">
        <v>3830</v>
      </c>
      <c r="C385" s="619" t="s">
        <v>3831</v>
      </c>
      <c r="D385" s="620">
        <v>43790</v>
      </c>
      <c r="E385" s="620" t="s">
        <v>651</v>
      </c>
      <c r="F385" s="621" t="s">
        <v>3147</v>
      </c>
      <c r="G385" s="621" t="s">
        <v>3148</v>
      </c>
      <c r="H385" s="621" t="s">
        <v>3149</v>
      </c>
      <c r="I385" s="621" t="s">
        <v>3150</v>
      </c>
      <c r="J385" s="621" t="s">
        <v>1967</v>
      </c>
      <c r="K385" s="621">
        <v>1</v>
      </c>
      <c r="L385" s="619" t="s">
        <v>3831</v>
      </c>
      <c r="M385" s="619" t="s">
        <v>3832</v>
      </c>
      <c r="N385" s="619" t="s">
        <v>3422</v>
      </c>
      <c r="O385" s="622">
        <v>21.99</v>
      </c>
      <c r="P385" s="619" t="s">
        <v>2114</v>
      </c>
      <c r="Q385" s="619" t="s">
        <v>3018</v>
      </c>
      <c r="R385" s="619" t="s">
        <v>1949</v>
      </c>
      <c r="S385" s="78" t="s">
        <v>1960</v>
      </c>
      <c r="T385" s="78"/>
      <c r="U385" s="78"/>
      <c r="V385" s="78"/>
      <c r="W385" s="78"/>
      <c r="X385" s="78"/>
      <c r="Y385" s="623"/>
      <c r="Z385" s="623"/>
    </row>
    <row r="386" spans="1:31" s="79" customFormat="1" ht="29">
      <c r="A386" s="648" t="s">
        <v>2351</v>
      </c>
      <c r="B386" s="641" t="s">
        <v>3833</v>
      </c>
      <c r="C386" s="619" t="s">
        <v>3834</v>
      </c>
      <c r="D386" s="642">
        <v>44518</v>
      </c>
      <c r="E386" s="620"/>
      <c r="F386" s="621"/>
      <c r="G386" s="621"/>
      <c r="H386" s="643" t="s">
        <v>2216</v>
      </c>
      <c r="I386" s="621"/>
      <c r="J386" s="621" t="s">
        <v>1957</v>
      </c>
      <c r="K386" s="621">
        <v>1</v>
      </c>
      <c r="L386" s="643" t="s">
        <v>3834</v>
      </c>
      <c r="M386" s="643" t="s">
        <v>3835</v>
      </c>
      <c r="N386" s="655" t="s">
        <v>1919</v>
      </c>
      <c r="O386" s="643">
        <v>217.21</v>
      </c>
      <c r="P386" s="619" t="s">
        <v>2114</v>
      </c>
      <c r="Q386" s="643" t="s">
        <v>2501</v>
      </c>
      <c r="R386" s="671" t="s">
        <v>1949</v>
      </c>
      <c r="S386" s="654" t="s">
        <v>1960</v>
      </c>
      <c r="T386" s="619"/>
      <c r="U386" s="619"/>
      <c r="V386" s="619"/>
      <c r="W386" s="619"/>
      <c r="X386" s="619"/>
      <c r="Y386" s="623"/>
      <c r="Z386" s="623"/>
      <c r="AA386" s="673"/>
      <c r="AB386" s="673"/>
      <c r="AC386" s="673"/>
      <c r="AD386" s="673"/>
      <c r="AE386" s="673"/>
    </row>
    <row r="387" spans="1:31" s="79" customFormat="1" ht="29">
      <c r="A387" s="648" t="s">
        <v>2351</v>
      </c>
      <c r="B387" s="641" t="s">
        <v>3836</v>
      </c>
      <c r="C387" s="619" t="s">
        <v>3837</v>
      </c>
      <c r="D387" s="642">
        <v>44518</v>
      </c>
      <c r="E387" s="620"/>
      <c r="F387" s="621"/>
      <c r="G387" s="621"/>
      <c r="H387" s="643" t="s">
        <v>2216</v>
      </c>
      <c r="I387" s="621"/>
      <c r="J387" s="621" t="s">
        <v>1957</v>
      </c>
      <c r="K387" s="621">
        <v>1</v>
      </c>
      <c r="L387" s="643" t="s">
        <v>3837</v>
      </c>
      <c r="M387" s="643" t="s">
        <v>3838</v>
      </c>
      <c r="N387" s="655" t="s">
        <v>1919</v>
      </c>
      <c r="O387" s="643">
        <v>110.93</v>
      </c>
      <c r="P387" s="619" t="s">
        <v>2114</v>
      </c>
      <c r="Q387" s="643" t="s">
        <v>2501</v>
      </c>
      <c r="R387" s="671" t="s">
        <v>1949</v>
      </c>
      <c r="S387" s="654" t="s">
        <v>1960</v>
      </c>
      <c r="T387" s="619"/>
      <c r="U387" s="619"/>
      <c r="V387" s="619"/>
      <c r="W387" s="619"/>
      <c r="X387" s="619"/>
      <c r="Y387" s="623"/>
      <c r="Z387" s="623"/>
      <c r="AA387" s="673"/>
      <c r="AB387" s="673"/>
      <c r="AC387" s="673"/>
      <c r="AD387" s="673"/>
      <c r="AE387" s="673"/>
    </row>
    <row r="388" spans="1:31" s="79" customFormat="1" ht="14.5">
      <c r="A388" s="782"/>
      <c r="B388" s="664" t="s">
        <v>3839</v>
      </c>
      <c r="C388" s="665" t="s">
        <v>3840</v>
      </c>
      <c r="D388" s="666">
        <v>44721</v>
      </c>
      <c r="E388" s="681"/>
      <c r="F388" s="635"/>
      <c r="G388" s="635"/>
      <c r="H388" s="636" t="s">
        <v>3841</v>
      </c>
      <c r="I388" s="635"/>
      <c r="J388" s="636" t="s">
        <v>3794</v>
      </c>
      <c r="K388" s="635"/>
      <c r="L388" s="665" t="s">
        <v>3840</v>
      </c>
      <c r="M388" s="636" t="s">
        <v>3842</v>
      </c>
      <c r="N388" s="635" t="s">
        <v>3843</v>
      </c>
      <c r="O388" s="636">
        <v>275.23</v>
      </c>
      <c r="P388" s="619" t="s">
        <v>2114</v>
      </c>
      <c r="Q388" s="636" t="s">
        <v>3844</v>
      </c>
      <c r="R388" s="686"/>
      <c r="S388" s="687"/>
      <c r="T388" s="635"/>
      <c r="U388" s="635"/>
      <c r="V388" s="635"/>
      <c r="W388" s="635"/>
      <c r="X388" s="635"/>
      <c r="Y388" s="685"/>
      <c r="Z388" s="685"/>
      <c r="AA388" s="685"/>
      <c r="AB388" s="680"/>
      <c r="AC388" s="680"/>
      <c r="AD388" s="680"/>
      <c r="AE388" s="680"/>
    </row>
    <row r="389" spans="1:31" s="79" customFormat="1" ht="14.5">
      <c r="A389" s="648"/>
      <c r="B389" s="697" t="s">
        <v>3845</v>
      </c>
      <c r="C389" s="771" t="s">
        <v>3846</v>
      </c>
      <c r="D389" s="690"/>
      <c r="E389" s="620"/>
      <c r="F389" s="621"/>
      <c r="G389" s="635"/>
      <c r="H389" s="621"/>
      <c r="I389" s="621"/>
      <c r="J389" s="621"/>
      <c r="K389" s="621"/>
      <c r="L389" s="771" t="s">
        <v>3846</v>
      </c>
      <c r="M389" s="621"/>
      <c r="O389" s="636">
        <v>39.300000000000004</v>
      </c>
      <c r="P389" s="619"/>
      <c r="Q389" s="649"/>
      <c r="R389" s="699"/>
      <c r="S389" s="654"/>
      <c r="T389" s="619"/>
      <c r="U389" s="619"/>
      <c r="V389" s="619"/>
      <c r="W389" s="619"/>
      <c r="X389" s="619"/>
      <c r="Y389" s="623"/>
      <c r="Z389" s="623"/>
    </row>
    <row r="390" spans="1:31" s="79" customFormat="1" ht="29">
      <c r="A390" s="648" t="s">
        <v>3657</v>
      </c>
      <c r="B390" s="679" t="s">
        <v>3847</v>
      </c>
      <c r="C390" s="641" t="s">
        <v>3848</v>
      </c>
      <c r="D390" s="642">
        <v>44672</v>
      </c>
      <c r="E390" s="620"/>
      <c r="F390" s="621"/>
      <c r="G390" s="621"/>
      <c r="H390" s="643" t="s">
        <v>2216</v>
      </c>
      <c r="I390" s="621"/>
      <c r="J390" s="643" t="s">
        <v>1957</v>
      </c>
      <c r="K390" s="621">
        <v>1</v>
      </c>
      <c r="L390" s="641" t="s">
        <v>3848</v>
      </c>
      <c r="M390" s="643" t="s">
        <v>3849</v>
      </c>
      <c r="N390" s="655" t="s">
        <v>1919</v>
      </c>
      <c r="O390" s="643">
        <v>142.13</v>
      </c>
      <c r="P390" s="619" t="s">
        <v>2114</v>
      </c>
      <c r="Q390" s="643" t="s">
        <v>3850</v>
      </c>
      <c r="R390" s="671" t="s">
        <v>1949</v>
      </c>
      <c r="S390" s="654" t="s">
        <v>1960</v>
      </c>
      <c r="T390" s="619"/>
      <c r="U390" s="619"/>
      <c r="V390" s="619"/>
      <c r="W390" s="619"/>
      <c r="X390" s="619"/>
      <c r="Y390" s="619"/>
      <c r="Z390" s="623"/>
      <c r="AA390" s="623"/>
    </row>
    <row r="391" spans="1:31" s="79" customFormat="1" ht="29">
      <c r="A391" s="648" t="s">
        <v>2351</v>
      </c>
      <c r="B391" s="641" t="s">
        <v>3851</v>
      </c>
      <c r="C391" s="619" t="s">
        <v>3852</v>
      </c>
      <c r="D391" s="642">
        <v>44518</v>
      </c>
      <c r="E391" s="620"/>
      <c r="F391" s="621"/>
      <c r="G391" s="621"/>
      <c r="H391" s="643" t="s">
        <v>2216</v>
      </c>
      <c r="I391" s="621"/>
      <c r="J391" s="621" t="s">
        <v>1957</v>
      </c>
      <c r="K391" s="621">
        <v>1</v>
      </c>
      <c r="L391" s="643" t="s">
        <v>3852</v>
      </c>
      <c r="M391" s="643" t="s">
        <v>3853</v>
      </c>
      <c r="N391" s="655" t="s">
        <v>1919</v>
      </c>
      <c r="O391" s="643">
        <v>149</v>
      </c>
      <c r="P391" s="619" t="s">
        <v>2114</v>
      </c>
      <c r="Q391" s="643" t="s">
        <v>3819</v>
      </c>
      <c r="R391" s="671" t="s">
        <v>1949</v>
      </c>
      <c r="S391" s="654" t="s">
        <v>1960</v>
      </c>
      <c r="T391" s="619"/>
      <c r="U391" s="619"/>
      <c r="V391" s="619"/>
      <c r="W391" s="619"/>
      <c r="X391" s="619"/>
      <c r="Y391" s="623"/>
      <c r="Z391" s="623"/>
      <c r="AA391" s="673"/>
      <c r="AB391" s="673"/>
      <c r="AC391" s="673"/>
      <c r="AD391" s="673"/>
      <c r="AE391" s="673"/>
    </row>
    <row r="392" spans="1:31" s="79" customFormat="1" ht="16.5" customHeight="1">
      <c r="A392" s="619"/>
      <c r="B392" s="630" t="s">
        <v>4670</v>
      </c>
      <c r="C392" s="619" t="s">
        <v>4671</v>
      </c>
      <c r="D392" s="620">
        <v>45667</v>
      </c>
      <c r="E392" s="620"/>
      <c r="F392" s="621" t="s">
        <v>4677</v>
      </c>
      <c r="G392" s="635"/>
      <c r="H392" s="621" t="s">
        <v>2624</v>
      </c>
      <c r="I392" s="621"/>
      <c r="J392" s="621" t="s">
        <v>1957</v>
      </c>
      <c r="K392" s="621">
        <v>1</v>
      </c>
      <c r="L392" s="619" t="s">
        <v>4671</v>
      </c>
      <c r="M392" s="619"/>
      <c r="N392" s="619"/>
      <c r="O392" s="619">
        <v>143.17000000000002</v>
      </c>
      <c r="P392" s="619"/>
      <c r="Q392" s="619" t="s">
        <v>4672</v>
      </c>
      <c r="R392" s="631"/>
      <c r="S392" s="78"/>
      <c r="T392" s="632"/>
      <c r="U392" s="78"/>
      <c r="V392" s="233"/>
      <c r="W392" s="233"/>
      <c r="X392" s="632"/>
      <c r="Y392" s="623"/>
      <c r="Z392" s="623"/>
    </row>
    <row r="393" spans="1:31" s="226" customFormat="1" ht="12.65" customHeight="1">
      <c r="A393" s="650"/>
      <c r="B393" s="650" t="s">
        <v>4673</v>
      </c>
      <c r="C393" s="650" t="s">
        <v>4675</v>
      </c>
      <c r="D393" s="1067">
        <v>45701</v>
      </c>
      <c r="E393" s="1067"/>
      <c r="F393" s="1068" t="s">
        <v>4677</v>
      </c>
      <c r="G393" s="1069"/>
      <c r="H393" s="1068"/>
      <c r="I393" s="1068"/>
      <c r="J393" s="1068" t="s">
        <v>1957</v>
      </c>
      <c r="K393" s="1068">
        <v>1</v>
      </c>
      <c r="L393" s="650" t="s">
        <v>4675</v>
      </c>
      <c r="M393" s="1068"/>
      <c r="N393" s="1070"/>
      <c r="O393" s="1071">
        <v>580.70000000000005</v>
      </c>
      <c r="P393" s="650"/>
      <c r="Q393" s="650"/>
      <c r="R393" s="1072"/>
      <c r="S393" s="1073"/>
      <c r="T393" s="650"/>
      <c r="U393" s="650"/>
      <c r="V393" s="650"/>
      <c r="W393" s="650"/>
      <c r="X393" s="650"/>
      <c r="Y393" s="625"/>
      <c r="Z393" s="625"/>
    </row>
    <row r="394" spans="1:31" s="226" customFormat="1" ht="12.65" customHeight="1">
      <c r="A394" s="650"/>
      <c r="B394" s="650" t="s">
        <v>4674</v>
      </c>
      <c r="C394" s="650" t="s">
        <v>4676</v>
      </c>
      <c r="D394" s="1067">
        <v>45710</v>
      </c>
      <c r="E394" s="1067"/>
      <c r="F394" s="1068" t="s">
        <v>4678</v>
      </c>
      <c r="G394" s="1069"/>
      <c r="H394" s="1068"/>
      <c r="I394" s="1068"/>
      <c r="J394" s="1068" t="s">
        <v>1957</v>
      </c>
      <c r="K394" s="1068">
        <v>1</v>
      </c>
      <c r="L394" s="650" t="s">
        <v>4676</v>
      </c>
      <c r="M394" s="1068"/>
      <c r="N394" s="1070"/>
      <c r="O394" s="650">
        <v>122.63</v>
      </c>
      <c r="P394" s="650"/>
      <c r="Q394" s="650"/>
      <c r="R394" s="1072"/>
      <c r="S394" s="1073"/>
      <c r="T394" s="650"/>
      <c r="U394" s="650"/>
      <c r="V394" s="650"/>
      <c r="W394" s="650"/>
      <c r="X394" s="650"/>
      <c r="Y394" s="625"/>
      <c r="Z394" s="625"/>
    </row>
    <row r="395" spans="1:31" s="79" customFormat="1" ht="12.65" customHeight="1">
      <c r="A395" s="706"/>
      <c r="B395" s="707"/>
      <c r="C395" s="706"/>
      <c r="D395" s="708"/>
      <c r="E395" s="708"/>
      <c r="F395" s="709"/>
      <c r="G395" s="710"/>
      <c r="H395" s="709"/>
      <c r="I395" s="709"/>
      <c r="J395" s="709"/>
      <c r="K395" s="709"/>
      <c r="L395" s="706"/>
      <c r="M395" s="706"/>
      <c r="N395" s="713"/>
      <c r="O395" s="1066"/>
      <c r="P395" s="706"/>
      <c r="Q395" s="706"/>
      <c r="R395" s="706"/>
      <c r="S395" s="706"/>
      <c r="T395" s="707"/>
      <c r="U395" s="706"/>
      <c r="V395" s="706"/>
      <c r="W395" s="706"/>
      <c r="X395" s="707"/>
      <c r="Y395" s="714"/>
      <c r="Z395" s="706"/>
    </row>
    <row r="396" spans="1:31" s="79" customFormat="1" ht="12.65" customHeight="1">
      <c r="A396" s="623"/>
      <c r="B396" s="623"/>
      <c r="C396" s="623"/>
      <c r="D396" s="667"/>
      <c r="E396" s="667"/>
      <c r="F396" s="638"/>
      <c r="G396" s="685"/>
      <c r="H396" s="638"/>
      <c r="I396" s="638"/>
      <c r="J396" s="638"/>
      <c r="K396" s="638"/>
      <c r="L396" s="623"/>
      <c r="M396" s="623"/>
      <c r="N396" s="712"/>
      <c r="O396" s="715"/>
      <c r="P396" s="623"/>
      <c r="Q396" s="623"/>
      <c r="R396" s="623"/>
      <c r="S396" s="623"/>
      <c r="T396" s="623"/>
      <c r="U396" s="623"/>
      <c r="V396" s="623"/>
      <c r="W396" s="623"/>
      <c r="X396" s="623"/>
      <c r="Y396" s="623"/>
      <c r="Z396" s="623"/>
    </row>
    <row r="397" spans="1:31" s="79" customFormat="1" ht="12.65" customHeight="1">
      <c r="A397" s="623"/>
      <c r="B397" s="623"/>
      <c r="C397" s="623"/>
      <c r="D397" s="667"/>
      <c r="E397" s="667"/>
      <c r="F397" s="638"/>
      <c r="G397" s="685"/>
      <c r="H397" s="638"/>
      <c r="I397" s="638"/>
      <c r="J397" s="638">
        <f>(2/15)*100</f>
        <v>13.333333333333334</v>
      </c>
      <c r="K397" s="638"/>
      <c r="L397" s="623"/>
      <c r="M397" s="623"/>
      <c r="N397" s="623"/>
      <c r="O397" s="623"/>
      <c r="P397" s="623"/>
      <c r="Q397" s="623"/>
      <c r="R397" s="623"/>
      <c r="S397" s="623"/>
      <c r="T397" s="623"/>
      <c r="U397" s="623"/>
      <c r="V397" s="623"/>
      <c r="W397" s="623"/>
      <c r="X397" s="623"/>
      <c r="Y397" s="623"/>
      <c r="Z397" s="623"/>
    </row>
    <row r="398" spans="1:31" s="79" customFormat="1" ht="12.65" customHeight="1">
      <c r="A398" s="623"/>
      <c r="B398" s="623"/>
      <c r="C398" s="623"/>
      <c r="D398" s="667"/>
      <c r="E398" s="667"/>
      <c r="F398" s="638"/>
      <c r="G398" s="685"/>
      <c r="H398" s="638"/>
      <c r="I398" s="638"/>
      <c r="J398" s="638"/>
      <c r="K398" s="638"/>
      <c r="L398" s="623"/>
      <c r="M398" s="623"/>
      <c r="N398" s="623"/>
      <c r="O398" s="623"/>
      <c r="P398" s="623"/>
      <c r="Q398" s="623"/>
      <c r="R398" s="623"/>
      <c r="S398" s="623"/>
      <c r="T398" s="623"/>
      <c r="U398" s="623"/>
      <c r="V398" s="623"/>
      <c r="W398" s="623"/>
      <c r="X398" s="623"/>
      <c r="Y398" s="623"/>
      <c r="Z398" s="623"/>
    </row>
    <row r="399" spans="1:31" s="79" customFormat="1" ht="12.65" customHeight="1">
      <c r="A399" s="716"/>
      <c r="B399" s="1015" t="s">
        <v>3854</v>
      </c>
      <c r="C399" s="1016"/>
      <c r="D399" s="1016"/>
      <c r="E399" s="717"/>
      <c r="F399" s="718"/>
      <c r="G399" s="719"/>
      <c r="H399" s="718"/>
      <c r="I399" s="718"/>
      <c r="J399" s="718"/>
      <c r="K399" s="718"/>
      <c r="L399" s="716"/>
      <c r="M399" s="716"/>
      <c r="N399" s="716"/>
      <c r="O399" s="716"/>
      <c r="P399" s="716"/>
      <c r="Q399" s="716"/>
      <c r="R399" s="716"/>
      <c r="S399" s="716"/>
      <c r="T399" s="716"/>
      <c r="U399" s="716"/>
      <c r="V399" s="716"/>
      <c r="W399" s="716"/>
      <c r="X399" s="716"/>
      <c r="Y399" s="716"/>
      <c r="Z399" s="716"/>
    </row>
    <row r="400" spans="1:31" s="79" customFormat="1" ht="12.65" customHeight="1">
      <c r="A400" s="623"/>
      <c r="B400" s="623"/>
      <c r="C400" s="623"/>
      <c r="D400" s="667"/>
      <c r="E400" s="667"/>
      <c r="F400" s="638"/>
      <c r="G400" s="685"/>
      <c r="H400" s="638"/>
      <c r="I400" s="638"/>
      <c r="J400" s="638"/>
      <c r="K400" s="638"/>
      <c r="L400" s="623"/>
      <c r="M400" s="623"/>
      <c r="N400" s="623"/>
      <c r="O400" s="623"/>
      <c r="P400" s="623"/>
      <c r="Q400" s="623"/>
      <c r="R400" s="623"/>
      <c r="S400" s="623"/>
      <c r="T400" s="623"/>
      <c r="U400" s="623"/>
      <c r="V400" s="623"/>
      <c r="W400" s="623"/>
      <c r="X400" s="623"/>
      <c r="Y400" s="623"/>
      <c r="Z400" s="623"/>
    </row>
    <row r="401" spans="1:31" s="78" customFormat="1" ht="12.65" customHeight="1">
      <c r="A401" s="720"/>
      <c r="B401" s="720" t="s">
        <v>3855</v>
      </c>
      <c r="C401" s="720" t="s">
        <v>3856</v>
      </c>
      <c r="D401" s="721">
        <v>42716</v>
      </c>
      <c r="E401" s="721">
        <v>42993</v>
      </c>
      <c r="F401" s="722"/>
      <c r="G401" s="723"/>
      <c r="H401" s="722"/>
      <c r="I401" s="722"/>
      <c r="J401" s="722"/>
      <c r="K401" s="722"/>
      <c r="L401" s="720" t="s">
        <v>3856</v>
      </c>
      <c r="M401" s="720" t="s">
        <v>3857</v>
      </c>
      <c r="N401" s="720" t="s">
        <v>1919</v>
      </c>
      <c r="O401" s="720">
        <v>291.57</v>
      </c>
      <c r="P401" s="720" t="s">
        <v>2114</v>
      </c>
      <c r="Q401" s="720" t="s">
        <v>2064</v>
      </c>
      <c r="R401" s="720"/>
      <c r="S401" s="720"/>
      <c r="T401" s="720"/>
      <c r="U401" s="720"/>
      <c r="V401" s="720"/>
      <c r="W401" s="720"/>
      <c r="X401" s="720"/>
      <c r="Y401" s="720"/>
      <c r="Z401" s="720"/>
      <c r="AA401" s="724"/>
      <c r="AB401" s="724"/>
      <c r="AC401" s="724"/>
      <c r="AD401" s="724"/>
      <c r="AE401" s="724"/>
    </row>
    <row r="402" spans="1:31" s="78" customFormat="1" ht="12.65" customHeight="1">
      <c r="A402" s="720"/>
      <c r="B402" s="720" t="s">
        <v>3858</v>
      </c>
      <c r="C402" s="720" t="s">
        <v>3859</v>
      </c>
      <c r="D402" s="721">
        <v>41401</v>
      </c>
      <c r="E402" s="721">
        <v>43432</v>
      </c>
      <c r="F402" s="722"/>
      <c r="G402" s="723"/>
      <c r="H402" s="722"/>
      <c r="I402" s="722"/>
      <c r="J402" s="722"/>
      <c r="K402" s="722"/>
      <c r="L402" s="720" t="s">
        <v>3859</v>
      </c>
      <c r="M402" s="720" t="s">
        <v>3860</v>
      </c>
      <c r="N402" s="720" t="s">
        <v>1919</v>
      </c>
      <c r="O402" s="720">
        <v>39.03</v>
      </c>
      <c r="P402" s="720" t="s">
        <v>2114</v>
      </c>
      <c r="Q402" s="720" t="s">
        <v>2250</v>
      </c>
      <c r="R402" s="720"/>
      <c r="S402" s="720"/>
      <c r="T402" s="720"/>
      <c r="U402" s="720"/>
      <c r="V402" s="720"/>
      <c r="W402" s="720"/>
      <c r="X402" s="720"/>
      <c r="Y402" s="720"/>
      <c r="Z402" s="720"/>
      <c r="AA402" s="724"/>
      <c r="AB402" s="724"/>
      <c r="AC402" s="724"/>
      <c r="AD402" s="724"/>
      <c r="AE402" s="724"/>
    </row>
    <row r="403" spans="1:31" s="78" customFormat="1" ht="12.65" customHeight="1">
      <c r="A403" s="720">
        <v>16</v>
      </c>
      <c r="B403" s="720" t="s">
        <v>3861</v>
      </c>
      <c r="C403" s="720" t="s">
        <v>3862</v>
      </c>
      <c r="D403" s="721">
        <v>37561</v>
      </c>
      <c r="E403" s="721">
        <v>43067</v>
      </c>
      <c r="F403" s="722"/>
      <c r="G403" s="723"/>
      <c r="H403" s="722"/>
      <c r="I403" s="722"/>
      <c r="J403" s="722"/>
      <c r="K403" s="722"/>
      <c r="L403" s="720" t="s">
        <v>3862</v>
      </c>
      <c r="M403" s="720" t="s">
        <v>3863</v>
      </c>
      <c r="N403" s="720" t="s">
        <v>1919</v>
      </c>
      <c r="O403" s="720">
        <v>993</v>
      </c>
      <c r="P403" s="720" t="s">
        <v>2055</v>
      </c>
      <c r="Q403" s="720" t="s">
        <v>3864</v>
      </c>
      <c r="R403" s="720"/>
      <c r="S403" s="720"/>
      <c r="T403" s="720"/>
      <c r="U403" s="720"/>
      <c r="V403" s="720"/>
      <c r="W403" s="720"/>
      <c r="X403" s="720"/>
      <c r="Y403" s="720"/>
      <c r="Z403" s="720"/>
      <c r="AA403" s="724"/>
      <c r="AB403" s="724"/>
      <c r="AC403" s="724"/>
      <c r="AD403" s="724"/>
      <c r="AE403" s="724"/>
    </row>
    <row r="404" spans="1:31" s="78" customFormat="1" ht="12.65" customHeight="1">
      <c r="A404" s="720"/>
      <c r="B404" s="720" t="s">
        <v>3865</v>
      </c>
      <c r="C404" s="720" t="s">
        <v>3866</v>
      </c>
      <c r="D404" s="721">
        <v>39503</v>
      </c>
      <c r="E404" s="721">
        <v>43125</v>
      </c>
      <c r="F404" s="722"/>
      <c r="G404" s="723"/>
      <c r="H404" s="722"/>
      <c r="I404" s="722"/>
      <c r="J404" s="722"/>
      <c r="K404" s="722"/>
      <c r="L404" s="720" t="s">
        <v>3866</v>
      </c>
      <c r="M404" s="720" t="s">
        <v>3867</v>
      </c>
      <c r="N404" s="720" t="s">
        <v>1919</v>
      </c>
      <c r="O404" s="720">
        <v>189.17</v>
      </c>
      <c r="P404" s="720" t="s">
        <v>2114</v>
      </c>
      <c r="Q404" s="720" t="s">
        <v>2596</v>
      </c>
      <c r="R404" s="720"/>
      <c r="S404" s="720"/>
      <c r="T404" s="720" t="s">
        <v>2669</v>
      </c>
      <c r="U404" s="720"/>
      <c r="V404" s="720"/>
      <c r="W404" s="720"/>
      <c r="X404" s="720"/>
      <c r="Y404" s="720"/>
      <c r="Z404" s="720"/>
      <c r="AA404" s="724"/>
      <c r="AB404" s="724"/>
      <c r="AC404" s="724"/>
      <c r="AD404" s="724"/>
      <c r="AE404" s="724"/>
    </row>
    <row r="405" spans="1:31" s="78" customFormat="1" ht="12.65" customHeight="1">
      <c r="A405" s="720"/>
      <c r="B405" s="720" t="s">
        <v>3868</v>
      </c>
      <c r="C405" s="720" t="s">
        <v>3869</v>
      </c>
      <c r="D405" s="721">
        <v>42220</v>
      </c>
      <c r="E405" s="721">
        <v>43174</v>
      </c>
      <c r="F405" s="722"/>
      <c r="G405" s="723"/>
      <c r="H405" s="722"/>
      <c r="I405" s="722"/>
      <c r="J405" s="722"/>
      <c r="K405" s="722"/>
      <c r="L405" s="720" t="s">
        <v>3869</v>
      </c>
      <c r="M405" s="720" t="s">
        <v>3870</v>
      </c>
      <c r="N405" s="720" t="s">
        <v>1919</v>
      </c>
      <c r="O405" s="720">
        <v>67.599999999999994</v>
      </c>
      <c r="P405" s="720" t="s">
        <v>2114</v>
      </c>
      <c r="Q405" s="720" t="s">
        <v>2368</v>
      </c>
      <c r="R405" s="720"/>
      <c r="S405" s="720"/>
      <c r="T405" s="720"/>
      <c r="U405" s="720"/>
      <c r="V405" s="720"/>
      <c r="W405" s="720"/>
      <c r="X405" s="720"/>
      <c r="Y405" s="720"/>
      <c r="Z405" s="720"/>
      <c r="AA405" s="724"/>
      <c r="AB405" s="724"/>
      <c r="AC405" s="724"/>
      <c r="AD405" s="724"/>
      <c r="AE405" s="724"/>
    </row>
    <row r="406" spans="1:31" s="78" customFormat="1" ht="12.65" customHeight="1">
      <c r="A406" s="720"/>
      <c r="B406" s="720" t="s">
        <v>3871</v>
      </c>
      <c r="C406" s="720" t="s">
        <v>3872</v>
      </c>
      <c r="D406" s="721">
        <v>42152</v>
      </c>
      <c r="E406" s="721">
        <v>43174</v>
      </c>
      <c r="F406" s="722"/>
      <c r="G406" s="723"/>
      <c r="H406" s="722"/>
      <c r="I406" s="722"/>
      <c r="J406" s="722"/>
      <c r="K406" s="722"/>
      <c r="L406" s="720" t="s">
        <v>3872</v>
      </c>
      <c r="M406" s="720" t="s">
        <v>3873</v>
      </c>
      <c r="N406" s="720" t="s">
        <v>1919</v>
      </c>
      <c r="O406" s="720">
        <v>107.8</v>
      </c>
      <c r="P406" s="720" t="s">
        <v>2114</v>
      </c>
      <c r="Q406" s="720" t="s">
        <v>3742</v>
      </c>
      <c r="R406" s="720"/>
      <c r="S406" s="720"/>
      <c r="T406" s="720"/>
      <c r="U406" s="720"/>
      <c r="V406" s="720"/>
      <c r="W406" s="720"/>
      <c r="X406" s="720"/>
      <c r="Y406" s="720"/>
      <c r="Z406" s="720"/>
      <c r="AA406" s="724"/>
      <c r="AB406" s="724"/>
      <c r="AC406" s="724"/>
      <c r="AD406" s="724"/>
      <c r="AE406" s="724"/>
    </row>
    <row r="407" spans="1:31" s="78" customFormat="1" ht="12.65" customHeight="1">
      <c r="A407" s="720"/>
      <c r="B407" s="720" t="s">
        <v>3874</v>
      </c>
      <c r="C407" s="720" t="s">
        <v>3875</v>
      </c>
      <c r="D407" s="721">
        <v>41236</v>
      </c>
      <c r="E407" s="721">
        <v>43174</v>
      </c>
      <c r="F407" s="722"/>
      <c r="G407" s="723"/>
      <c r="H407" s="722"/>
      <c r="I407" s="722"/>
      <c r="J407" s="722"/>
      <c r="K407" s="722"/>
      <c r="L407" s="720" t="s">
        <v>3875</v>
      </c>
      <c r="M407" s="720" t="s">
        <v>3876</v>
      </c>
      <c r="N407" s="720" t="s">
        <v>1919</v>
      </c>
      <c r="O407" s="720">
        <v>13.47</v>
      </c>
      <c r="P407" s="720" t="s">
        <v>2114</v>
      </c>
      <c r="Q407" s="720" t="s">
        <v>2487</v>
      </c>
      <c r="R407" s="720"/>
      <c r="S407" s="720"/>
      <c r="T407" s="720"/>
      <c r="U407" s="720"/>
      <c r="V407" s="720"/>
      <c r="W407" s="720"/>
      <c r="X407" s="720"/>
      <c r="Y407" s="720"/>
      <c r="Z407" s="720"/>
      <c r="AA407" s="724"/>
      <c r="AB407" s="724"/>
      <c r="AC407" s="724"/>
      <c r="AD407" s="724"/>
      <c r="AE407" s="724"/>
    </row>
    <row r="408" spans="1:31" s="78" customFormat="1" ht="12.65" customHeight="1">
      <c r="A408" s="720"/>
      <c r="B408" s="720" t="s">
        <v>3877</v>
      </c>
      <c r="C408" s="720" t="s">
        <v>3878</v>
      </c>
      <c r="D408" s="721">
        <v>40861</v>
      </c>
      <c r="E408" s="721">
        <v>43174</v>
      </c>
      <c r="F408" s="722"/>
      <c r="G408" s="723"/>
      <c r="H408" s="722"/>
      <c r="I408" s="722"/>
      <c r="J408" s="722"/>
      <c r="K408" s="722"/>
      <c r="L408" s="720" t="s">
        <v>3878</v>
      </c>
      <c r="M408" s="720" t="s">
        <v>3879</v>
      </c>
      <c r="N408" s="720" t="s">
        <v>1919</v>
      </c>
      <c r="O408" s="720">
        <v>512</v>
      </c>
      <c r="P408" s="720" t="s">
        <v>2055</v>
      </c>
      <c r="Q408" s="720" t="s">
        <v>2681</v>
      </c>
      <c r="R408" s="720"/>
      <c r="S408" s="720"/>
      <c r="T408" s="720"/>
      <c r="U408" s="720"/>
      <c r="V408" s="720"/>
      <c r="W408" s="720"/>
      <c r="X408" s="720"/>
      <c r="Y408" s="720"/>
      <c r="Z408" s="720"/>
      <c r="AA408" s="724"/>
      <c r="AB408" s="724"/>
      <c r="AC408" s="724"/>
      <c r="AD408" s="724"/>
      <c r="AE408" s="724"/>
    </row>
    <row r="409" spans="1:31" s="78" customFormat="1" ht="12.65" customHeight="1">
      <c r="A409" s="720">
        <v>22</v>
      </c>
      <c r="B409" s="720" t="s">
        <v>3880</v>
      </c>
      <c r="C409" s="720" t="s">
        <v>3881</v>
      </c>
      <c r="D409" s="721">
        <v>38700</v>
      </c>
      <c r="E409" s="721">
        <v>43174</v>
      </c>
      <c r="F409" s="722"/>
      <c r="G409" s="723"/>
      <c r="H409" s="722"/>
      <c r="I409" s="722"/>
      <c r="J409" s="722"/>
      <c r="K409" s="722"/>
      <c r="L409" s="720" t="s">
        <v>3881</v>
      </c>
      <c r="M409" s="720" t="s">
        <v>3882</v>
      </c>
      <c r="N409" s="720" t="s">
        <v>1919</v>
      </c>
      <c r="O409" s="720">
        <v>1121.5</v>
      </c>
      <c r="P409" s="720" t="s">
        <v>1922</v>
      </c>
      <c r="Q409" s="720" t="s">
        <v>2082</v>
      </c>
      <c r="R409" s="720"/>
      <c r="S409" s="720"/>
      <c r="T409" s="720" t="s">
        <v>1961</v>
      </c>
      <c r="U409" s="720"/>
      <c r="V409" s="720"/>
      <c r="W409" s="720"/>
      <c r="X409" s="720"/>
      <c r="Y409" s="720"/>
      <c r="Z409" s="720"/>
      <c r="AA409" s="724"/>
      <c r="AB409" s="724"/>
      <c r="AC409" s="724"/>
      <c r="AD409" s="724"/>
      <c r="AE409" s="724"/>
    </row>
    <row r="410" spans="1:31" s="78" customFormat="1" ht="12.65" customHeight="1">
      <c r="A410" s="720">
        <v>70</v>
      </c>
      <c r="B410" s="720" t="s">
        <v>3883</v>
      </c>
      <c r="C410" s="720" t="s">
        <v>3884</v>
      </c>
      <c r="D410" s="721">
        <v>36805</v>
      </c>
      <c r="E410" s="721">
        <v>43174</v>
      </c>
      <c r="F410" s="722"/>
      <c r="G410" s="723"/>
      <c r="H410" s="722"/>
      <c r="I410" s="722"/>
      <c r="J410" s="722"/>
      <c r="K410" s="722"/>
      <c r="L410" s="720" t="s">
        <v>3884</v>
      </c>
      <c r="M410" s="720" t="s">
        <v>3885</v>
      </c>
      <c r="N410" s="720" t="s">
        <v>1919</v>
      </c>
      <c r="O410" s="720">
        <v>1279</v>
      </c>
      <c r="P410" s="720" t="s">
        <v>1922</v>
      </c>
      <c r="Q410" s="720" t="s">
        <v>3886</v>
      </c>
      <c r="R410" s="720"/>
      <c r="S410" s="720"/>
      <c r="T410" s="720" t="s">
        <v>2047</v>
      </c>
      <c r="U410" s="720"/>
      <c r="V410" s="720"/>
      <c r="W410" s="720"/>
      <c r="X410" s="720"/>
      <c r="Y410" s="720"/>
      <c r="Z410" s="720"/>
      <c r="AA410" s="724"/>
      <c r="AB410" s="724"/>
      <c r="AC410" s="724"/>
      <c r="AD410" s="724"/>
      <c r="AE410" s="724"/>
    </row>
    <row r="411" spans="1:31" s="78" customFormat="1" ht="12.65" customHeight="1">
      <c r="A411" s="720">
        <v>59</v>
      </c>
      <c r="B411" s="720" t="s">
        <v>3887</v>
      </c>
      <c r="C411" s="720" t="s">
        <v>3888</v>
      </c>
      <c r="D411" s="721">
        <v>41519</v>
      </c>
      <c r="E411" s="721">
        <v>43208</v>
      </c>
      <c r="F411" s="722"/>
      <c r="G411" s="723"/>
      <c r="H411" s="722"/>
      <c r="I411" s="722"/>
      <c r="J411" s="722"/>
      <c r="K411" s="722"/>
      <c r="L411" s="720" t="s">
        <v>3888</v>
      </c>
      <c r="M411" s="720" t="s">
        <v>3889</v>
      </c>
      <c r="N411" s="720" t="s">
        <v>1919</v>
      </c>
      <c r="O411" s="720">
        <v>274.39999999999998</v>
      </c>
      <c r="P411" s="720" t="s">
        <v>2114</v>
      </c>
      <c r="Q411" s="720" t="s">
        <v>3890</v>
      </c>
      <c r="R411" s="720"/>
      <c r="S411" s="720"/>
      <c r="T411" s="720"/>
      <c r="U411" s="720"/>
      <c r="V411" s="720"/>
      <c r="W411" s="720"/>
      <c r="X411" s="720"/>
      <c r="Y411" s="720"/>
      <c r="Z411" s="720"/>
      <c r="AA411" s="724"/>
      <c r="AB411" s="724"/>
      <c r="AC411" s="724"/>
      <c r="AD411" s="724"/>
      <c r="AE411" s="724"/>
    </row>
    <row r="412" spans="1:31" s="78" customFormat="1" ht="12.65" customHeight="1">
      <c r="A412" s="720">
        <v>54</v>
      </c>
      <c r="B412" s="720" t="s">
        <v>3891</v>
      </c>
      <c r="C412" s="720" t="s">
        <v>3892</v>
      </c>
      <c r="D412" s="721">
        <v>41207</v>
      </c>
      <c r="E412" s="721">
        <v>43208</v>
      </c>
      <c r="F412" s="722"/>
      <c r="G412" s="723"/>
      <c r="H412" s="722"/>
      <c r="I412" s="722"/>
      <c r="J412" s="722"/>
      <c r="K412" s="722"/>
      <c r="L412" s="720" t="s">
        <v>3892</v>
      </c>
      <c r="M412" s="720" t="s">
        <v>3893</v>
      </c>
      <c r="N412" s="720" t="s">
        <v>1919</v>
      </c>
      <c r="O412" s="720">
        <v>536</v>
      </c>
      <c r="P412" s="720" t="s">
        <v>2055</v>
      </c>
      <c r="Q412" s="720" t="s">
        <v>1959</v>
      </c>
      <c r="R412" s="720"/>
      <c r="S412" s="720"/>
      <c r="T412" s="720"/>
      <c r="U412" s="720"/>
      <c r="V412" s="720"/>
      <c r="W412" s="720"/>
      <c r="X412" s="720"/>
      <c r="Y412" s="720"/>
      <c r="Z412" s="720"/>
      <c r="AA412" s="724"/>
      <c r="AB412" s="724"/>
      <c r="AC412" s="724"/>
      <c r="AD412" s="724"/>
      <c r="AE412" s="724"/>
    </row>
    <row r="413" spans="1:31" s="78" customFormat="1" ht="12.65" customHeight="1">
      <c r="A413" s="720">
        <v>25</v>
      </c>
      <c r="B413" s="720" t="s">
        <v>3894</v>
      </c>
      <c r="C413" s="720" t="s">
        <v>3895</v>
      </c>
      <c r="D413" s="721">
        <v>38772</v>
      </c>
      <c r="E413" s="721">
        <v>43290</v>
      </c>
      <c r="F413" s="722"/>
      <c r="G413" s="723"/>
      <c r="H413" s="722"/>
      <c r="I413" s="722"/>
      <c r="J413" s="722"/>
      <c r="K413" s="722"/>
      <c r="L413" s="720" t="s">
        <v>3895</v>
      </c>
      <c r="M413" s="720" t="s">
        <v>3896</v>
      </c>
      <c r="N413" s="720" t="s">
        <v>1921</v>
      </c>
      <c r="O413" s="720">
        <v>699.76</v>
      </c>
      <c r="P413" s="720" t="s">
        <v>2055</v>
      </c>
      <c r="Q413" s="720" t="s">
        <v>3897</v>
      </c>
      <c r="R413" s="720"/>
      <c r="S413" s="720"/>
      <c r="T413" s="720" t="s">
        <v>1970</v>
      </c>
      <c r="U413" s="720"/>
      <c r="V413" s="720"/>
      <c r="W413" s="720"/>
      <c r="X413" s="720"/>
      <c r="Y413" s="720"/>
      <c r="Z413" s="720"/>
      <c r="AA413" s="724"/>
      <c r="AB413" s="724"/>
      <c r="AC413" s="724"/>
      <c r="AD413" s="724"/>
      <c r="AE413" s="724"/>
    </row>
    <row r="414" spans="1:31" s="78" customFormat="1" ht="12.65" customHeight="1">
      <c r="A414" s="720"/>
      <c r="B414" s="720" t="s">
        <v>3898</v>
      </c>
      <c r="C414" s="720" t="s">
        <v>3899</v>
      </c>
      <c r="D414" s="721">
        <v>38901</v>
      </c>
      <c r="E414" s="721">
        <v>43290</v>
      </c>
      <c r="F414" s="722"/>
      <c r="G414" s="723"/>
      <c r="H414" s="722"/>
      <c r="I414" s="722"/>
      <c r="J414" s="722"/>
      <c r="K414" s="722"/>
      <c r="L414" s="720" t="s">
        <v>3899</v>
      </c>
      <c r="M414" s="720" t="s">
        <v>3900</v>
      </c>
      <c r="N414" s="720" t="s">
        <v>1919</v>
      </c>
      <c r="O414" s="720">
        <v>90.6</v>
      </c>
      <c r="P414" s="720" t="s">
        <v>2114</v>
      </c>
      <c r="Q414" s="720" t="s">
        <v>2244</v>
      </c>
      <c r="R414" s="720"/>
      <c r="S414" s="720"/>
      <c r="T414" s="720"/>
      <c r="U414" s="720"/>
      <c r="V414" s="720"/>
      <c r="W414" s="720"/>
      <c r="X414" s="720"/>
      <c r="Y414" s="720"/>
      <c r="Z414" s="720"/>
      <c r="AA414" s="724"/>
      <c r="AB414" s="724"/>
      <c r="AC414" s="724"/>
      <c r="AD414" s="724"/>
      <c r="AE414" s="724"/>
    </row>
    <row r="415" spans="1:31" s="78" customFormat="1" ht="12.65" customHeight="1">
      <c r="A415" s="720"/>
      <c r="B415" s="720" t="s">
        <v>3901</v>
      </c>
      <c r="C415" s="720" t="s">
        <v>3902</v>
      </c>
      <c r="D415" s="721">
        <v>41423</v>
      </c>
      <c r="E415" s="721">
        <v>43290</v>
      </c>
      <c r="F415" s="722"/>
      <c r="G415" s="723"/>
      <c r="H415" s="722"/>
      <c r="I415" s="722"/>
      <c r="J415" s="722"/>
      <c r="K415" s="722"/>
      <c r="L415" s="720" t="s">
        <v>3902</v>
      </c>
      <c r="M415" s="720" t="s">
        <v>3903</v>
      </c>
      <c r="N415" s="720" t="s">
        <v>1919</v>
      </c>
      <c r="O415" s="720">
        <v>27.6</v>
      </c>
      <c r="P415" s="720" t="s">
        <v>2114</v>
      </c>
      <c r="Q415" s="720" t="s">
        <v>2606</v>
      </c>
      <c r="R415" s="720"/>
      <c r="S415" s="720"/>
      <c r="T415" s="720"/>
      <c r="U415" s="720"/>
      <c r="V415" s="720"/>
      <c r="W415" s="720"/>
      <c r="X415" s="720"/>
      <c r="Y415" s="720"/>
      <c r="Z415" s="720"/>
      <c r="AA415" s="724"/>
      <c r="AB415" s="724"/>
      <c r="AC415" s="724"/>
      <c r="AD415" s="724"/>
      <c r="AE415" s="724"/>
    </row>
    <row r="416" spans="1:31" s="78" customFormat="1" ht="12.65" customHeight="1">
      <c r="A416" s="720">
        <v>42</v>
      </c>
      <c r="B416" s="720" t="s">
        <v>3904</v>
      </c>
      <c r="C416" s="720" t="s">
        <v>3905</v>
      </c>
      <c r="D416" s="721">
        <v>39570</v>
      </c>
      <c r="E416" s="721">
        <v>43300</v>
      </c>
      <c r="F416" s="722"/>
      <c r="G416" s="723"/>
      <c r="H416" s="722"/>
      <c r="I416" s="722"/>
      <c r="J416" s="722"/>
      <c r="K416" s="722"/>
      <c r="L416" s="720" t="s">
        <v>3905</v>
      </c>
      <c r="M416" s="720" t="s">
        <v>3906</v>
      </c>
      <c r="N416" s="720" t="s">
        <v>1919</v>
      </c>
      <c r="O416" s="720">
        <v>149.07</v>
      </c>
      <c r="P416" s="720" t="s">
        <v>2114</v>
      </c>
      <c r="Q416" s="720" t="s">
        <v>3907</v>
      </c>
      <c r="R416" s="720"/>
      <c r="S416" s="720"/>
      <c r="T416" s="720" t="s">
        <v>1970</v>
      </c>
      <c r="U416" s="720"/>
      <c r="V416" s="720"/>
      <c r="W416" s="720"/>
      <c r="X416" s="720"/>
      <c r="Y416" s="720"/>
      <c r="Z416" s="720"/>
      <c r="AA416" s="724"/>
      <c r="AB416" s="724"/>
      <c r="AC416" s="724"/>
      <c r="AD416" s="724"/>
      <c r="AE416" s="724"/>
    </row>
    <row r="417" spans="1:31" s="78" customFormat="1" ht="12.65" customHeight="1">
      <c r="A417" s="720"/>
      <c r="B417" s="720" t="s">
        <v>3908</v>
      </c>
      <c r="C417" s="720" t="s">
        <v>3909</v>
      </c>
      <c r="D417" s="721">
        <v>42940</v>
      </c>
      <c r="E417" s="721">
        <v>43357</v>
      </c>
      <c r="F417" s="722"/>
      <c r="G417" s="723"/>
      <c r="H417" s="722"/>
      <c r="I417" s="722"/>
      <c r="J417" s="722"/>
      <c r="K417" s="722"/>
      <c r="L417" s="720" t="s">
        <v>3909</v>
      </c>
      <c r="M417" s="720" t="s">
        <v>3910</v>
      </c>
      <c r="N417" s="720" t="s">
        <v>1919</v>
      </c>
      <c r="O417" s="720">
        <v>450.87</v>
      </c>
      <c r="P417" s="720" t="s">
        <v>2114</v>
      </c>
      <c r="Q417" s="720" t="s">
        <v>2904</v>
      </c>
      <c r="R417" s="720"/>
      <c r="S417" s="720"/>
      <c r="T417" s="720"/>
      <c r="U417" s="720"/>
      <c r="V417" s="720"/>
      <c r="W417" s="720"/>
      <c r="X417" s="720"/>
      <c r="Y417" s="720"/>
      <c r="Z417" s="720"/>
      <c r="AA417" s="724"/>
      <c r="AB417" s="724"/>
      <c r="AC417" s="724"/>
      <c r="AD417" s="724"/>
      <c r="AE417" s="724"/>
    </row>
    <row r="418" spans="1:31" s="78" customFormat="1" ht="12.65" customHeight="1">
      <c r="A418" s="720"/>
      <c r="B418" s="720" t="s">
        <v>3911</v>
      </c>
      <c r="C418" s="720" t="s">
        <v>3912</v>
      </c>
      <c r="D418" s="721">
        <v>41262</v>
      </c>
      <c r="E418" s="721">
        <v>43358</v>
      </c>
      <c r="F418" s="722"/>
      <c r="G418" s="723"/>
      <c r="H418" s="722"/>
      <c r="I418" s="722"/>
      <c r="J418" s="722"/>
      <c r="K418" s="722"/>
      <c r="L418" s="720" t="s">
        <v>3912</v>
      </c>
      <c r="M418" s="720" t="s">
        <v>3913</v>
      </c>
      <c r="N418" s="720" t="s">
        <v>1919</v>
      </c>
      <c r="O418" s="720">
        <v>43.5</v>
      </c>
      <c r="P418" s="720" t="s">
        <v>2114</v>
      </c>
      <c r="Q418" s="720" t="s">
        <v>3914</v>
      </c>
      <c r="R418" s="720"/>
      <c r="S418" s="720"/>
      <c r="T418" s="720"/>
      <c r="U418" s="720"/>
      <c r="V418" s="720"/>
      <c r="W418" s="720"/>
      <c r="X418" s="720"/>
      <c r="Y418" s="720"/>
      <c r="Z418" s="720"/>
      <c r="AA418" s="724"/>
      <c r="AB418" s="724"/>
      <c r="AC418" s="724"/>
      <c r="AD418" s="724"/>
      <c r="AE418" s="724"/>
    </row>
    <row r="419" spans="1:31" s="78" customFormat="1" ht="12.65" customHeight="1">
      <c r="A419" s="720"/>
      <c r="B419" s="720" t="s">
        <v>3915</v>
      </c>
      <c r="C419" s="720" t="s">
        <v>3916</v>
      </c>
      <c r="D419" s="721">
        <v>37823</v>
      </c>
      <c r="E419" s="721">
        <v>43357</v>
      </c>
      <c r="F419" s="722"/>
      <c r="G419" s="723"/>
      <c r="H419" s="722"/>
      <c r="I419" s="722"/>
      <c r="J419" s="722"/>
      <c r="K419" s="722"/>
      <c r="L419" s="720" t="s">
        <v>3916</v>
      </c>
      <c r="M419" s="720" t="s">
        <v>3917</v>
      </c>
      <c r="N419" s="720" t="s">
        <v>1919</v>
      </c>
      <c r="O419" s="720">
        <v>104.6</v>
      </c>
      <c r="P419" s="720" t="s">
        <v>2114</v>
      </c>
      <c r="Q419" s="720" t="s">
        <v>2606</v>
      </c>
      <c r="R419" s="720"/>
      <c r="S419" s="720"/>
      <c r="T419" s="720"/>
      <c r="U419" s="720"/>
      <c r="V419" s="720"/>
      <c r="W419" s="720"/>
      <c r="X419" s="720"/>
      <c r="Y419" s="720"/>
      <c r="Z419" s="720"/>
      <c r="AA419" s="724"/>
      <c r="AB419" s="724"/>
      <c r="AC419" s="724"/>
      <c r="AD419" s="724"/>
      <c r="AE419" s="724"/>
    </row>
    <row r="420" spans="1:31" s="78" customFormat="1" ht="12.65" customHeight="1">
      <c r="A420" s="720">
        <v>58</v>
      </c>
      <c r="B420" s="720" t="s">
        <v>3918</v>
      </c>
      <c r="C420" s="720" t="s">
        <v>3919</v>
      </c>
      <c r="D420" s="721">
        <v>41397</v>
      </c>
      <c r="E420" s="721">
        <v>43357</v>
      </c>
      <c r="F420" s="722"/>
      <c r="G420" s="723"/>
      <c r="H420" s="722"/>
      <c r="I420" s="722"/>
      <c r="J420" s="722"/>
      <c r="K420" s="722"/>
      <c r="L420" s="720" t="s">
        <v>3919</v>
      </c>
      <c r="M420" s="720" t="s">
        <v>3920</v>
      </c>
      <c r="N420" s="720" t="s">
        <v>1919</v>
      </c>
      <c r="O420" s="720">
        <v>204</v>
      </c>
      <c r="P420" s="720" t="s">
        <v>2114</v>
      </c>
      <c r="Q420" s="720" t="s">
        <v>3921</v>
      </c>
      <c r="R420" s="720"/>
      <c r="S420" s="720"/>
      <c r="T420" s="720"/>
      <c r="U420" s="720"/>
      <c r="V420" s="720"/>
      <c r="W420" s="720"/>
      <c r="X420" s="720"/>
      <c r="Y420" s="720"/>
      <c r="Z420" s="720"/>
      <c r="AA420" s="724"/>
      <c r="AB420" s="724"/>
      <c r="AC420" s="724"/>
      <c r="AD420" s="724"/>
      <c r="AE420" s="724"/>
    </row>
    <row r="421" spans="1:31" s="78" customFormat="1" ht="12.65" customHeight="1">
      <c r="A421" s="720"/>
      <c r="B421" s="720" t="s">
        <v>3922</v>
      </c>
      <c r="C421" s="720" t="s">
        <v>3923</v>
      </c>
      <c r="D421" s="721">
        <v>41337</v>
      </c>
      <c r="E421" s="721">
        <v>43357</v>
      </c>
      <c r="F421" s="722"/>
      <c r="G421" s="723"/>
      <c r="H421" s="722"/>
      <c r="I421" s="722"/>
      <c r="J421" s="722"/>
      <c r="K421" s="722"/>
      <c r="L421" s="720" t="s">
        <v>3923</v>
      </c>
      <c r="M421" s="720" t="s">
        <v>3924</v>
      </c>
      <c r="N421" s="720" t="s">
        <v>1919</v>
      </c>
      <c r="O421" s="720">
        <v>55.03</v>
      </c>
      <c r="P421" s="720" t="s">
        <v>2114</v>
      </c>
      <c r="Q421" s="720" t="s">
        <v>2596</v>
      </c>
      <c r="R421" s="720"/>
      <c r="S421" s="720"/>
      <c r="T421" s="720"/>
      <c r="U421" s="720"/>
      <c r="V421" s="720"/>
      <c r="W421" s="720"/>
      <c r="X421" s="720"/>
      <c r="Y421" s="720"/>
      <c r="Z421" s="720"/>
      <c r="AA421" s="724"/>
      <c r="AB421" s="724"/>
      <c r="AC421" s="724"/>
      <c r="AD421" s="724"/>
      <c r="AE421" s="724"/>
    </row>
    <row r="422" spans="1:31" s="78" customFormat="1" ht="12.65" customHeight="1">
      <c r="A422" s="720"/>
      <c r="B422" s="720" t="s">
        <v>3925</v>
      </c>
      <c r="C422" s="720" t="s">
        <v>2146</v>
      </c>
      <c r="D422" s="721">
        <v>41845</v>
      </c>
      <c r="E422" s="721">
        <v>43487</v>
      </c>
      <c r="F422" s="722"/>
      <c r="G422" s="723"/>
      <c r="H422" s="722"/>
      <c r="I422" s="722"/>
      <c r="J422" s="722"/>
      <c r="K422" s="722"/>
      <c r="L422" s="720" t="s">
        <v>2146</v>
      </c>
      <c r="M422" s="720" t="s">
        <v>3926</v>
      </c>
      <c r="N422" s="720" t="s">
        <v>1919</v>
      </c>
      <c r="O422" s="720">
        <v>473</v>
      </c>
      <c r="P422" s="720" t="s">
        <v>2114</v>
      </c>
      <c r="Q422" s="720" t="s">
        <v>2398</v>
      </c>
      <c r="R422" s="720"/>
      <c r="S422" s="720"/>
      <c r="T422" s="720"/>
      <c r="U422" s="720"/>
      <c r="V422" s="720"/>
      <c r="W422" s="720"/>
      <c r="X422" s="720"/>
      <c r="Y422" s="720"/>
      <c r="Z422" s="720"/>
      <c r="AA422" s="724"/>
      <c r="AB422" s="724"/>
      <c r="AC422" s="724"/>
      <c r="AD422" s="724"/>
      <c r="AE422" s="724"/>
    </row>
    <row r="423" spans="1:31" s="78" customFormat="1" ht="12.65" customHeight="1">
      <c r="A423" s="720"/>
      <c r="B423" s="720" t="s">
        <v>3927</v>
      </c>
      <c r="C423" s="720" t="s">
        <v>3928</v>
      </c>
      <c r="D423" s="721">
        <v>39477</v>
      </c>
      <c r="E423" s="721">
        <v>43487</v>
      </c>
      <c r="F423" s="722"/>
      <c r="G423" s="723"/>
      <c r="H423" s="722"/>
      <c r="I423" s="722"/>
      <c r="J423" s="722"/>
      <c r="K423" s="722"/>
      <c r="L423" s="720" t="s">
        <v>3928</v>
      </c>
      <c r="M423" s="720" t="s">
        <v>3929</v>
      </c>
      <c r="N423" s="720" t="s">
        <v>1919</v>
      </c>
      <c r="O423" s="720">
        <v>205.86</v>
      </c>
      <c r="P423" s="720" t="s">
        <v>2114</v>
      </c>
      <c r="Q423" s="720" t="s">
        <v>3890</v>
      </c>
      <c r="R423" s="720"/>
      <c r="S423" s="720"/>
      <c r="T423" s="720"/>
      <c r="U423" s="720"/>
      <c r="V423" s="720"/>
      <c r="W423" s="720"/>
      <c r="X423" s="720"/>
      <c r="Y423" s="720"/>
      <c r="Z423" s="720"/>
      <c r="AA423" s="724"/>
      <c r="AB423" s="724"/>
      <c r="AC423" s="724"/>
      <c r="AD423" s="724"/>
      <c r="AE423" s="724"/>
    </row>
    <row r="424" spans="1:31" s="78" customFormat="1" ht="12.65" customHeight="1">
      <c r="A424" s="720"/>
      <c r="B424" s="720" t="s">
        <v>3930</v>
      </c>
      <c r="C424" s="720" t="s">
        <v>3931</v>
      </c>
      <c r="D424" s="721">
        <v>41774</v>
      </c>
      <c r="E424" s="721">
        <v>43487</v>
      </c>
      <c r="F424" s="722"/>
      <c r="G424" s="723"/>
      <c r="H424" s="722"/>
      <c r="I424" s="722"/>
      <c r="J424" s="722"/>
      <c r="K424" s="722"/>
      <c r="L424" s="720" t="s">
        <v>3931</v>
      </c>
      <c r="M424" s="720" t="s">
        <v>3932</v>
      </c>
      <c r="N424" s="720" t="s">
        <v>1919</v>
      </c>
      <c r="O424" s="720">
        <v>299.77</v>
      </c>
      <c r="P424" s="720" t="s">
        <v>2114</v>
      </c>
      <c r="Q424" s="720" t="s">
        <v>3890</v>
      </c>
      <c r="R424" s="720"/>
      <c r="S424" s="720"/>
      <c r="T424" s="720"/>
      <c r="U424" s="720"/>
      <c r="V424" s="720"/>
      <c r="W424" s="720"/>
      <c r="X424" s="720"/>
      <c r="Y424" s="720"/>
      <c r="Z424" s="720"/>
      <c r="AA424" s="724"/>
      <c r="AB424" s="724"/>
      <c r="AC424" s="724"/>
      <c r="AD424" s="724"/>
      <c r="AE424" s="724"/>
    </row>
    <row r="425" spans="1:31" s="78" customFormat="1" ht="12.65" customHeight="1">
      <c r="A425" s="720"/>
      <c r="B425" s="720" t="s">
        <v>3933</v>
      </c>
      <c r="C425" s="720" t="s">
        <v>3934</v>
      </c>
      <c r="D425" s="721">
        <v>42467</v>
      </c>
      <c r="E425" s="721">
        <v>43517</v>
      </c>
      <c r="F425" s="722"/>
      <c r="G425" s="723"/>
      <c r="H425" s="722"/>
      <c r="I425" s="722"/>
      <c r="J425" s="722"/>
      <c r="K425" s="722"/>
      <c r="L425" s="720" t="s">
        <v>3934</v>
      </c>
      <c r="M425" s="720" t="s">
        <v>3935</v>
      </c>
      <c r="N425" s="720" t="s">
        <v>1919</v>
      </c>
      <c r="O425" s="720">
        <v>2176.2600000000002</v>
      </c>
      <c r="P425" s="720" t="s">
        <v>1922</v>
      </c>
      <c r="Q425" s="720" t="s">
        <v>2777</v>
      </c>
      <c r="R425" s="720"/>
      <c r="S425" s="720"/>
      <c r="T425" s="720"/>
      <c r="U425" s="720"/>
      <c r="V425" s="720"/>
      <c r="W425" s="720"/>
      <c r="X425" s="720"/>
      <c r="Y425" s="720"/>
      <c r="Z425" s="720"/>
      <c r="AA425" s="724"/>
      <c r="AB425" s="724"/>
      <c r="AC425" s="724"/>
      <c r="AD425" s="724"/>
      <c r="AE425" s="724"/>
    </row>
    <row r="426" spans="1:31" s="78" customFormat="1" ht="12.65" customHeight="1">
      <c r="A426" s="720"/>
      <c r="B426" s="720" t="s">
        <v>3936</v>
      </c>
      <c r="C426" s="720" t="s">
        <v>3937</v>
      </c>
      <c r="D426" s="721">
        <v>42569</v>
      </c>
      <c r="E426" s="721">
        <v>43557</v>
      </c>
      <c r="F426" s="722"/>
      <c r="G426" s="723"/>
      <c r="H426" s="722"/>
      <c r="I426" s="722"/>
      <c r="J426" s="722"/>
      <c r="K426" s="722"/>
      <c r="L426" s="720" t="s">
        <v>3937</v>
      </c>
      <c r="M426" s="720" t="s">
        <v>3938</v>
      </c>
      <c r="N426" s="720" t="s">
        <v>1919</v>
      </c>
      <c r="O426" s="720">
        <v>733.7</v>
      </c>
      <c r="P426" s="720" t="s">
        <v>2055</v>
      </c>
      <c r="Q426" s="720" t="s">
        <v>3155</v>
      </c>
      <c r="R426" s="720"/>
      <c r="S426" s="720"/>
      <c r="T426" s="720" t="s">
        <v>1970</v>
      </c>
      <c r="U426" s="720"/>
      <c r="V426" s="720"/>
      <c r="W426" s="720"/>
      <c r="X426" s="720"/>
      <c r="Y426" s="720"/>
      <c r="Z426" s="720"/>
      <c r="AA426" s="724"/>
      <c r="AB426" s="724"/>
      <c r="AC426" s="724"/>
      <c r="AD426" s="724"/>
      <c r="AE426" s="724"/>
    </row>
    <row r="427" spans="1:31" s="78" customFormat="1" ht="9.75" customHeight="1">
      <c r="A427" s="720">
        <v>48</v>
      </c>
      <c r="B427" s="720" t="s">
        <v>3939</v>
      </c>
      <c r="C427" s="720" t="s">
        <v>3940</v>
      </c>
      <c r="D427" s="721">
        <v>40298</v>
      </c>
      <c r="E427" s="721">
        <v>43557</v>
      </c>
      <c r="F427" s="722"/>
      <c r="G427" s="723"/>
      <c r="H427" s="722"/>
      <c r="I427" s="722"/>
      <c r="J427" s="722"/>
      <c r="K427" s="722"/>
      <c r="L427" s="720" t="s">
        <v>3940</v>
      </c>
      <c r="M427" s="720" t="s">
        <v>3941</v>
      </c>
      <c r="N427" s="720" t="s">
        <v>1919</v>
      </c>
      <c r="O427" s="720">
        <v>1090</v>
      </c>
      <c r="P427" s="720" t="s">
        <v>1922</v>
      </c>
      <c r="Q427" s="720" t="s">
        <v>2492</v>
      </c>
      <c r="R427" s="720"/>
      <c r="S427" s="720"/>
      <c r="T427" s="720" t="s">
        <v>3942</v>
      </c>
      <c r="U427" s="720"/>
      <c r="V427" s="720"/>
      <c r="W427" s="720"/>
      <c r="X427" s="720"/>
      <c r="Y427" s="720"/>
      <c r="Z427" s="720"/>
      <c r="AA427" s="724"/>
      <c r="AB427" s="724"/>
      <c r="AC427" s="724"/>
      <c r="AD427" s="724"/>
      <c r="AE427" s="724"/>
    </row>
    <row r="428" spans="1:31" s="78" customFormat="1" ht="12.65" customHeight="1">
      <c r="A428" s="720"/>
      <c r="B428" s="720" t="s">
        <v>3943</v>
      </c>
      <c r="C428" s="720" t="s">
        <v>3944</v>
      </c>
      <c r="D428" s="721">
        <v>41680</v>
      </c>
      <c r="E428" s="721">
        <v>43557</v>
      </c>
      <c r="F428" s="722"/>
      <c r="G428" s="723"/>
      <c r="H428" s="722"/>
      <c r="I428" s="722"/>
      <c r="J428" s="722"/>
      <c r="K428" s="722"/>
      <c r="L428" s="720" t="s">
        <v>3944</v>
      </c>
      <c r="M428" s="720" t="s">
        <v>3945</v>
      </c>
      <c r="N428" s="720" t="s">
        <v>1919</v>
      </c>
      <c r="O428" s="720">
        <v>84.71</v>
      </c>
      <c r="P428" s="720" t="s">
        <v>2114</v>
      </c>
      <c r="Q428" s="720" t="s">
        <v>2606</v>
      </c>
      <c r="R428" s="720"/>
      <c r="S428" s="720"/>
      <c r="T428" s="720"/>
      <c r="U428" s="720"/>
      <c r="V428" s="720"/>
      <c r="W428" s="720"/>
      <c r="X428" s="720"/>
      <c r="Y428" s="720"/>
      <c r="Z428" s="720"/>
      <c r="AA428" s="724"/>
      <c r="AB428" s="724"/>
      <c r="AC428" s="724"/>
      <c r="AD428" s="724"/>
      <c r="AE428" s="724"/>
    </row>
    <row r="429" spans="1:31" s="78" customFormat="1" ht="12.65" customHeight="1">
      <c r="A429" s="720"/>
      <c r="B429" s="720" t="s">
        <v>3946</v>
      </c>
      <c r="C429" s="720" t="s">
        <v>3947</v>
      </c>
      <c r="D429" s="721">
        <v>41697</v>
      </c>
      <c r="E429" s="721">
        <v>43557</v>
      </c>
      <c r="F429" s="722"/>
      <c r="G429" s="723"/>
      <c r="H429" s="722"/>
      <c r="I429" s="722"/>
      <c r="J429" s="722"/>
      <c r="K429" s="722"/>
      <c r="L429" s="720" t="s">
        <v>3947</v>
      </c>
      <c r="M429" s="720" t="s">
        <v>3948</v>
      </c>
      <c r="N429" s="720" t="s">
        <v>1919</v>
      </c>
      <c r="O429" s="720">
        <v>27.8</v>
      </c>
      <c r="P429" s="720" t="s">
        <v>2114</v>
      </c>
      <c r="Q429" s="720" t="s">
        <v>2235</v>
      </c>
      <c r="R429" s="720"/>
      <c r="S429" s="720"/>
      <c r="T429" s="720"/>
      <c r="U429" s="720"/>
      <c r="V429" s="720"/>
      <c r="W429" s="720"/>
      <c r="X429" s="720"/>
      <c r="Y429" s="720"/>
      <c r="Z429" s="720"/>
      <c r="AA429" s="724"/>
      <c r="AB429" s="724"/>
      <c r="AC429" s="724"/>
      <c r="AD429" s="724"/>
      <c r="AE429" s="724"/>
    </row>
    <row r="430" spans="1:31" s="726" customFormat="1" ht="12.65" customHeight="1">
      <c r="A430" s="720"/>
      <c r="B430" s="720" t="s">
        <v>3949</v>
      </c>
      <c r="C430" s="720" t="s">
        <v>3950</v>
      </c>
      <c r="D430" s="721">
        <v>42292</v>
      </c>
      <c r="E430" s="721">
        <v>43594</v>
      </c>
      <c r="F430" s="722"/>
      <c r="G430" s="723"/>
      <c r="H430" s="722"/>
      <c r="I430" s="722"/>
      <c r="J430" s="722"/>
      <c r="K430" s="722"/>
      <c r="L430" s="720" t="s">
        <v>3950</v>
      </c>
      <c r="M430" s="720" t="s">
        <v>3951</v>
      </c>
      <c r="N430" s="720" t="s">
        <v>1919</v>
      </c>
      <c r="O430" s="720">
        <v>50.3</v>
      </c>
      <c r="P430" s="720" t="s">
        <v>2114</v>
      </c>
      <c r="Q430" s="720" t="s">
        <v>2904</v>
      </c>
      <c r="R430" s="720"/>
      <c r="S430" s="720"/>
      <c r="T430" s="720"/>
      <c r="U430" s="720"/>
      <c r="V430" s="720"/>
      <c r="W430" s="720"/>
      <c r="X430" s="720"/>
      <c r="Y430" s="720"/>
      <c r="Z430" s="720"/>
      <c r="AA430" s="725"/>
      <c r="AB430" s="725"/>
      <c r="AC430" s="725"/>
      <c r="AD430" s="725"/>
      <c r="AE430" s="725"/>
    </row>
    <row r="431" spans="1:31" s="726" customFormat="1" ht="12.65" customHeight="1">
      <c r="A431" s="720">
        <v>56</v>
      </c>
      <c r="B431" s="720" t="s">
        <v>3952</v>
      </c>
      <c r="C431" s="720" t="s">
        <v>3953</v>
      </c>
      <c r="D431" s="721">
        <v>41360</v>
      </c>
      <c r="E431" s="721">
        <v>43594</v>
      </c>
      <c r="F431" s="722"/>
      <c r="G431" s="723"/>
      <c r="H431" s="722"/>
      <c r="I431" s="722"/>
      <c r="J431" s="722"/>
      <c r="K431" s="722"/>
      <c r="L431" s="720" t="s">
        <v>3953</v>
      </c>
      <c r="M431" s="720" t="s">
        <v>3954</v>
      </c>
      <c r="N431" s="720" t="s">
        <v>1919</v>
      </c>
      <c r="O431" s="720">
        <v>451.46</v>
      </c>
      <c r="P431" s="720" t="s">
        <v>2114</v>
      </c>
      <c r="Q431" s="720" t="s">
        <v>3189</v>
      </c>
      <c r="R431" s="720"/>
      <c r="S431" s="720"/>
      <c r="T431" s="720" t="s">
        <v>1970</v>
      </c>
      <c r="U431" s="720"/>
      <c r="V431" s="720"/>
      <c r="W431" s="720"/>
      <c r="X431" s="720"/>
      <c r="Y431" s="720"/>
      <c r="Z431" s="720"/>
      <c r="AA431" s="725"/>
      <c r="AB431" s="725"/>
      <c r="AC431" s="725"/>
      <c r="AD431" s="725"/>
      <c r="AE431" s="725"/>
    </row>
    <row r="432" spans="1:31" s="726" customFormat="1" ht="12.65" customHeight="1">
      <c r="A432" s="720"/>
      <c r="B432" s="720" t="s">
        <v>3955</v>
      </c>
      <c r="C432" s="720" t="s">
        <v>3956</v>
      </c>
      <c r="D432" s="721">
        <v>41857</v>
      </c>
      <c r="E432" s="721">
        <v>43791</v>
      </c>
      <c r="F432" s="722"/>
      <c r="G432" s="723"/>
      <c r="H432" s="722"/>
      <c r="I432" s="722"/>
      <c r="J432" s="722"/>
      <c r="K432" s="722"/>
      <c r="L432" s="720" t="s">
        <v>3956</v>
      </c>
      <c r="M432" s="720" t="s">
        <v>3957</v>
      </c>
      <c r="N432" s="720" t="s">
        <v>1919</v>
      </c>
      <c r="O432" s="720">
        <v>225.89</v>
      </c>
      <c r="P432" s="720" t="s">
        <v>2114</v>
      </c>
      <c r="Q432" s="720" t="s">
        <v>2368</v>
      </c>
      <c r="R432" s="720" t="s">
        <v>1949</v>
      </c>
      <c r="S432" s="720"/>
      <c r="T432" s="720"/>
      <c r="U432" s="720"/>
      <c r="V432" s="720"/>
      <c r="W432" s="720"/>
      <c r="X432" s="720"/>
      <c r="Y432" s="720"/>
      <c r="Z432" s="720"/>
      <c r="AA432" s="725"/>
      <c r="AB432" s="725"/>
      <c r="AC432" s="725"/>
      <c r="AD432" s="725"/>
      <c r="AE432" s="725"/>
    </row>
    <row r="433" spans="1:31" s="726" customFormat="1" ht="12.65" customHeight="1">
      <c r="A433" s="720"/>
      <c r="B433" s="720" t="s">
        <v>3958</v>
      </c>
      <c r="C433" s="720" t="s">
        <v>3959</v>
      </c>
      <c r="D433" s="721">
        <v>42510</v>
      </c>
      <c r="E433" s="721">
        <v>43791</v>
      </c>
      <c r="F433" s="722"/>
      <c r="G433" s="723"/>
      <c r="H433" s="722"/>
      <c r="I433" s="722"/>
      <c r="J433" s="722"/>
      <c r="K433" s="722"/>
      <c r="L433" s="720" t="s">
        <v>3959</v>
      </c>
      <c r="M433" s="720" t="s">
        <v>3960</v>
      </c>
      <c r="N433" s="720" t="s">
        <v>1919</v>
      </c>
      <c r="O433" s="720">
        <v>56.64</v>
      </c>
      <c r="P433" s="720" t="s">
        <v>2114</v>
      </c>
      <c r="Q433" s="720" t="s">
        <v>2398</v>
      </c>
      <c r="R433" s="720" t="s">
        <v>1949</v>
      </c>
      <c r="S433" s="720"/>
      <c r="T433" s="720"/>
      <c r="U433" s="720"/>
      <c r="V433" s="720"/>
      <c r="W433" s="720"/>
      <c r="X433" s="720"/>
      <c r="Y433" s="720"/>
      <c r="Z433" s="720"/>
      <c r="AA433" s="725"/>
      <c r="AB433" s="725"/>
      <c r="AC433" s="725"/>
      <c r="AD433" s="725"/>
      <c r="AE433" s="725"/>
    </row>
    <row r="434" spans="1:31" s="726" customFormat="1" ht="12.65" customHeight="1">
      <c r="A434" s="720"/>
      <c r="B434" s="720" t="s">
        <v>3961</v>
      </c>
      <c r="C434" s="720" t="s">
        <v>3748</v>
      </c>
      <c r="D434" s="721">
        <v>42044</v>
      </c>
      <c r="E434" s="721">
        <v>43791</v>
      </c>
      <c r="F434" s="722"/>
      <c r="G434" s="723"/>
      <c r="H434" s="722"/>
      <c r="I434" s="722"/>
      <c r="J434" s="722"/>
      <c r="K434" s="722"/>
      <c r="L434" s="720" t="s">
        <v>3748</v>
      </c>
      <c r="M434" s="720" t="s">
        <v>3962</v>
      </c>
      <c r="N434" s="720" t="s">
        <v>1919</v>
      </c>
      <c r="O434" s="720">
        <v>76.599999999999994</v>
      </c>
      <c r="P434" s="720" t="s">
        <v>2114</v>
      </c>
      <c r="Q434" s="720" t="s">
        <v>2219</v>
      </c>
      <c r="R434" s="720" t="s">
        <v>1949</v>
      </c>
      <c r="S434" s="720"/>
      <c r="T434" s="720"/>
      <c r="U434" s="720"/>
      <c r="V434" s="720"/>
      <c r="W434" s="720"/>
      <c r="X434" s="720"/>
      <c r="Y434" s="720"/>
      <c r="Z434" s="720"/>
      <c r="AA434" s="725"/>
      <c r="AB434" s="725"/>
      <c r="AC434" s="725"/>
      <c r="AD434" s="725"/>
      <c r="AE434" s="725"/>
    </row>
    <row r="435" spans="1:31" s="78" customFormat="1" ht="12.65" customHeight="1">
      <c r="A435" s="720"/>
      <c r="B435" s="720" t="s">
        <v>3963</v>
      </c>
      <c r="C435" s="720" t="s">
        <v>3964</v>
      </c>
      <c r="D435" s="721">
        <v>43503</v>
      </c>
      <c r="E435" s="721">
        <v>43791</v>
      </c>
      <c r="F435" s="722"/>
      <c r="G435" s="723" t="s">
        <v>3540</v>
      </c>
      <c r="H435" s="722"/>
      <c r="I435" s="722"/>
      <c r="J435" s="722"/>
      <c r="K435" s="722"/>
      <c r="L435" s="720" t="s">
        <v>3964</v>
      </c>
      <c r="M435" s="720" t="s">
        <v>3965</v>
      </c>
      <c r="N435" s="720" t="s">
        <v>1919</v>
      </c>
      <c r="O435" s="720">
        <v>258.02999999999997</v>
      </c>
      <c r="P435" s="720" t="s">
        <v>2114</v>
      </c>
      <c r="Q435" s="720" t="s">
        <v>3966</v>
      </c>
      <c r="R435" s="720" t="s">
        <v>1949</v>
      </c>
      <c r="S435" s="720"/>
      <c r="T435" s="720"/>
      <c r="U435" s="720"/>
      <c r="V435" s="720"/>
      <c r="W435" s="720"/>
      <c r="X435" s="720"/>
      <c r="Y435" s="720"/>
      <c r="Z435" s="720"/>
      <c r="AA435" s="724"/>
      <c r="AB435" s="724"/>
      <c r="AC435" s="724"/>
      <c r="AD435" s="724"/>
      <c r="AE435" s="724"/>
    </row>
    <row r="436" spans="1:31" s="78" customFormat="1" ht="12.65" customHeight="1">
      <c r="A436" s="720"/>
      <c r="B436" s="720" t="s">
        <v>3967</v>
      </c>
      <c r="C436" s="720" t="s">
        <v>3968</v>
      </c>
      <c r="D436" s="721">
        <v>42510</v>
      </c>
      <c r="E436" s="721">
        <v>43791</v>
      </c>
      <c r="F436" s="722"/>
      <c r="G436" s="723"/>
      <c r="H436" s="722"/>
      <c r="I436" s="722"/>
      <c r="J436" s="722"/>
      <c r="K436" s="722"/>
      <c r="L436" s="720" t="s">
        <v>3968</v>
      </c>
      <c r="M436" s="720" t="s">
        <v>3969</v>
      </c>
      <c r="N436" s="720" t="s">
        <v>1919</v>
      </c>
      <c r="O436" s="720">
        <v>58.7</v>
      </c>
      <c r="P436" s="720" t="s">
        <v>2114</v>
      </c>
      <c r="Q436" s="720" t="s">
        <v>2398</v>
      </c>
      <c r="R436" s="720" t="s">
        <v>1949</v>
      </c>
      <c r="S436" s="720"/>
      <c r="T436" s="720"/>
      <c r="U436" s="720"/>
      <c r="V436" s="720"/>
      <c r="W436" s="720"/>
      <c r="X436" s="720"/>
      <c r="Y436" s="720"/>
      <c r="Z436" s="720"/>
      <c r="AA436" s="724"/>
      <c r="AB436" s="724"/>
      <c r="AC436" s="724"/>
      <c r="AD436" s="724"/>
      <c r="AE436" s="724"/>
    </row>
    <row r="437" spans="1:31" s="78" customFormat="1" ht="12.65" customHeight="1">
      <c r="A437" s="720"/>
      <c r="B437" s="720" t="s">
        <v>3970</v>
      </c>
      <c r="C437" s="720" t="s">
        <v>3799</v>
      </c>
      <c r="D437" s="721">
        <v>38261</v>
      </c>
      <c r="E437" s="721"/>
      <c r="F437" s="722"/>
      <c r="G437" s="723"/>
      <c r="H437" s="722"/>
      <c r="I437" s="722"/>
      <c r="J437" s="722"/>
      <c r="K437" s="722"/>
      <c r="L437" s="720" t="s">
        <v>3799</v>
      </c>
      <c r="M437" s="720" t="s">
        <v>3971</v>
      </c>
      <c r="N437" s="720" t="s">
        <v>1919</v>
      </c>
      <c r="O437" s="720">
        <v>26.22</v>
      </c>
      <c r="P437" s="720" t="s">
        <v>2114</v>
      </c>
      <c r="Q437" s="720" t="s">
        <v>2681</v>
      </c>
      <c r="R437" s="720" t="s">
        <v>1949</v>
      </c>
      <c r="S437" s="720"/>
      <c r="T437" s="720"/>
      <c r="U437" s="720"/>
      <c r="V437" s="720"/>
      <c r="W437" s="720"/>
      <c r="X437" s="720"/>
      <c r="Y437" s="720"/>
      <c r="Z437" s="720"/>
      <c r="AA437" s="724"/>
      <c r="AB437" s="724"/>
      <c r="AC437" s="724"/>
      <c r="AD437" s="724"/>
      <c r="AE437" s="724"/>
    </row>
    <row r="438" spans="1:31" s="78" customFormat="1" ht="12.65" customHeight="1">
      <c r="A438" s="720"/>
      <c r="B438" s="720" t="s">
        <v>3972</v>
      </c>
      <c r="C438" s="720" t="s">
        <v>3973</v>
      </c>
      <c r="D438" s="721">
        <v>41142</v>
      </c>
      <c r="E438" s="721"/>
      <c r="F438" s="722"/>
      <c r="G438" s="723"/>
      <c r="H438" s="722"/>
      <c r="I438" s="722"/>
      <c r="J438" s="722"/>
      <c r="K438" s="722"/>
      <c r="L438" s="720" t="s">
        <v>3973</v>
      </c>
      <c r="M438" s="720" t="s">
        <v>3974</v>
      </c>
      <c r="N438" s="720" t="s">
        <v>1921</v>
      </c>
      <c r="O438" s="720">
        <v>432.56</v>
      </c>
      <c r="P438" s="720" t="s">
        <v>2114</v>
      </c>
      <c r="Q438" s="720" t="s">
        <v>3155</v>
      </c>
      <c r="R438" s="720" t="s">
        <v>1949</v>
      </c>
      <c r="S438" s="720"/>
      <c r="T438" s="720" t="s">
        <v>2074</v>
      </c>
      <c r="U438" s="720"/>
      <c r="V438" s="720"/>
      <c r="W438" s="720"/>
      <c r="X438" s="720"/>
      <c r="Y438" s="720"/>
      <c r="Z438" s="720"/>
      <c r="AA438" s="724"/>
      <c r="AB438" s="724"/>
      <c r="AC438" s="724"/>
      <c r="AD438" s="724"/>
      <c r="AE438" s="724"/>
    </row>
    <row r="439" spans="1:31" s="78" customFormat="1" ht="12.65" customHeight="1">
      <c r="A439" s="720"/>
      <c r="B439" s="720" t="s">
        <v>3975</v>
      </c>
      <c r="C439" s="720" t="s">
        <v>3976</v>
      </c>
      <c r="D439" s="721">
        <v>41900</v>
      </c>
      <c r="E439" s="721">
        <v>43697</v>
      </c>
      <c r="F439" s="722"/>
      <c r="G439" s="723"/>
      <c r="H439" s="722"/>
      <c r="I439" s="722"/>
      <c r="J439" s="722"/>
      <c r="K439" s="722"/>
      <c r="L439" s="720" t="s">
        <v>3976</v>
      </c>
      <c r="M439" s="720" t="s">
        <v>3977</v>
      </c>
      <c r="N439" s="720" t="s">
        <v>1919</v>
      </c>
      <c r="O439" s="720">
        <v>17.38</v>
      </c>
      <c r="P439" s="720" t="s">
        <v>2114</v>
      </c>
      <c r="Q439" s="720" t="s">
        <v>2777</v>
      </c>
      <c r="R439" s="720" t="s">
        <v>1949</v>
      </c>
      <c r="S439" s="720"/>
      <c r="T439" s="720"/>
      <c r="U439" s="720"/>
      <c r="V439" s="720"/>
      <c r="W439" s="720"/>
      <c r="X439" s="720"/>
      <c r="Y439" s="720"/>
      <c r="Z439" s="720"/>
      <c r="AA439" s="724"/>
      <c r="AB439" s="724"/>
      <c r="AC439" s="724"/>
      <c r="AD439" s="724"/>
      <c r="AE439" s="724"/>
    </row>
    <row r="440" spans="1:31" s="78" customFormat="1" ht="12.65" customHeight="1">
      <c r="A440" s="720"/>
      <c r="B440" s="720" t="s">
        <v>3978</v>
      </c>
      <c r="C440" s="720" t="s">
        <v>3979</v>
      </c>
      <c r="D440" s="721">
        <v>43159</v>
      </c>
      <c r="E440" s="721">
        <v>43556</v>
      </c>
      <c r="F440" s="722"/>
      <c r="G440" s="723"/>
      <c r="H440" s="722"/>
      <c r="I440" s="722"/>
      <c r="J440" s="722"/>
      <c r="K440" s="722"/>
      <c r="L440" s="720" t="s">
        <v>3979</v>
      </c>
      <c r="M440" s="720" t="s">
        <v>3980</v>
      </c>
      <c r="N440" s="720" t="s">
        <v>1919</v>
      </c>
      <c r="O440" s="720">
        <v>455.2</v>
      </c>
      <c r="P440" s="720" t="s">
        <v>2114</v>
      </c>
      <c r="Q440" s="720" t="s">
        <v>3403</v>
      </c>
      <c r="R440" s="720" t="s">
        <v>1949</v>
      </c>
      <c r="S440" s="720"/>
      <c r="T440" s="720"/>
      <c r="U440" s="720"/>
      <c r="V440" s="720"/>
      <c r="W440" s="720"/>
      <c r="X440" s="720"/>
      <c r="Y440" s="720"/>
      <c r="Z440" s="720"/>
      <c r="AA440" s="724"/>
      <c r="AB440" s="724"/>
      <c r="AC440" s="724"/>
      <c r="AD440" s="724"/>
      <c r="AE440" s="724"/>
    </row>
    <row r="441" spans="1:31" s="78" customFormat="1" ht="12.65" customHeight="1">
      <c r="A441" s="720"/>
      <c r="B441" s="720" t="s">
        <v>3981</v>
      </c>
      <c r="C441" s="720" t="s">
        <v>3982</v>
      </c>
      <c r="D441" s="721">
        <v>40696</v>
      </c>
      <c r="E441" s="721">
        <v>43787</v>
      </c>
      <c r="F441" s="722"/>
      <c r="G441" s="723"/>
      <c r="H441" s="722"/>
      <c r="I441" s="722"/>
      <c r="J441" s="722"/>
      <c r="K441" s="722"/>
      <c r="L441" s="720" t="s">
        <v>3982</v>
      </c>
      <c r="M441" s="720" t="s">
        <v>3983</v>
      </c>
      <c r="N441" s="720" t="s">
        <v>1919</v>
      </c>
      <c r="O441" s="720">
        <v>35.200000000000003</v>
      </c>
      <c r="P441" s="720" t="s">
        <v>2114</v>
      </c>
      <c r="Q441" s="720" t="s">
        <v>3984</v>
      </c>
      <c r="R441" s="720" t="s">
        <v>1949</v>
      </c>
      <c r="S441" s="720"/>
      <c r="T441" s="720"/>
      <c r="U441" s="720"/>
      <c r="V441" s="720"/>
      <c r="W441" s="720"/>
      <c r="X441" s="720"/>
      <c r="Y441" s="720"/>
      <c r="Z441" s="720"/>
      <c r="AA441" s="724"/>
      <c r="AB441" s="724"/>
      <c r="AC441" s="724"/>
      <c r="AD441" s="724"/>
      <c r="AE441" s="724"/>
    </row>
    <row r="442" spans="1:31" s="78" customFormat="1" ht="12.65" customHeight="1">
      <c r="A442" s="720"/>
      <c r="B442" s="720" t="s">
        <v>3985</v>
      </c>
      <c r="C442" s="720" t="s">
        <v>3986</v>
      </c>
      <c r="D442" s="721">
        <v>42292</v>
      </c>
      <c r="E442" s="721">
        <v>43847</v>
      </c>
      <c r="F442" s="722"/>
      <c r="G442" s="723"/>
      <c r="H442" s="722"/>
      <c r="I442" s="722"/>
      <c r="J442" s="722"/>
      <c r="K442" s="722"/>
      <c r="L442" s="720" t="s">
        <v>3986</v>
      </c>
      <c r="M442" s="720" t="s">
        <v>3987</v>
      </c>
      <c r="N442" s="720" t="s">
        <v>1919</v>
      </c>
      <c r="O442" s="720">
        <v>17.12</v>
      </c>
      <c r="P442" s="720" t="s">
        <v>2114</v>
      </c>
      <c r="Q442" s="720" t="s">
        <v>2844</v>
      </c>
      <c r="R442" s="720" t="s">
        <v>1949</v>
      </c>
      <c r="S442" s="720"/>
      <c r="T442" s="720" t="s">
        <v>2047</v>
      </c>
      <c r="U442" s="720"/>
      <c r="V442" s="720"/>
      <c r="W442" s="720"/>
      <c r="X442" s="720"/>
      <c r="Y442" s="720"/>
      <c r="Z442" s="720"/>
      <c r="AA442" s="724"/>
      <c r="AB442" s="724"/>
      <c r="AC442" s="724"/>
      <c r="AD442" s="724"/>
      <c r="AE442" s="724"/>
    </row>
    <row r="443" spans="1:31" s="78" customFormat="1" ht="12.65" customHeight="1">
      <c r="A443" s="720">
        <v>40</v>
      </c>
      <c r="B443" s="720" t="s">
        <v>3988</v>
      </c>
      <c r="C443" s="720" t="s">
        <v>3989</v>
      </c>
      <c r="D443" s="721">
        <v>39260</v>
      </c>
      <c r="E443" s="721"/>
      <c r="F443" s="722"/>
      <c r="G443" s="723"/>
      <c r="H443" s="722"/>
      <c r="I443" s="722"/>
      <c r="J443" s="722"/>
      <c r="K443" s="722"/>
      <c r="L443" s="720" t="s">
        <v>3989</v>
      </c>
      <c r="M443" s="720" t="s">
        <v>3990</v>
      </c>
      <c r="N443" s="720" t="s">
        <v>1921</v>
      </c>
      <c r="O443" s="720">
        <v>235.5</v>
      </c>
      <c r="P443" s="720" t="s">
        <v>2114</v>
      </c>
      <c r="Q443" s="720" t="s">
        <v>3991</v>
      </c>
      <c r="R443" s="720" t="s">
        <v>1949</v>
      </c>
      <c r="S443" s="720"/>
      <c r="T443" s="720" t="s">
        <v>1970</v>
      </c>
      <c r="U443" s="720"/>
      <c r="V443" s="720"/>
      <c r="W443" s="720"/>
      <c r="X443" s="720"/>
      <c r="Y443" s="720"/>
      <c r="Z443" s="720"/>
      <c r="AA443" s="724"/>
      <c r="AB443" s="724"/>
      <c r="AC443" s="724"/>
      <c r="AD443" s="724"/>
      <c r="AE443" s="724"/>
    </row>
    <row r="444" spans="1:31" s="78" customFormat="1" ht="12.65" customHeight="1">
      <c r="A444" s="720"/>
      <c r="B444" s="720" t="s">
        <v>3992</v>
      </c>
      <c r="C444" s="720" t="s">
        <v>3993</v>
      </c>
      <c r="D444" s="721">
        <v>39486</v>
      </c>
      <c r="E444" s="721">
        <v>41340</v>
      </c>
      <c r="F444" s="722"/>
      <c r="G444" s="723"/>
      <c r="H444" s="722"/>
      <c r="I444" s="722"/>
      <c r="J444" s="722"/>
      <c r="K444" s="722"/>
      <c r="L444" s="720" t="s">
        <v>3993</v>
      </c>
      <c r="M444" s="720" t="s">
        <v>3994</v>
      </c>
      <c r="N444" s="720" t="s">
        <v>1919</v>
      </c>
      <c r="O444" s="720">
        <v>63.8</v>
      </c>
      <c r="P444" s="720" t="s">
        <v>2114</v>
      </c>
      <c r="Q444" s="720" t="s">
        <v>3233</v>
      </c>
      <c r="R444" s="720" t="s">
        <v>1949</v>
      </c>
      <c r="S444" s="720"/>
      <c r="T444" s="720"/>
      <c r="U444" s="720"/>
      <c r="V444" s="720"/>
      <c r="W444" s="720"/>
      <c r="X444" s="720"/>
      <c r="Y444" s="720"/>
      <c r="Z444" s="720"/>
      <c r="AA444" s="724"/>
      <c r="AB444" s="724"/>
      <c r="AC444" s="724"/>
      <c r="AD444" s="724"/>
      <c r="AE444" s="724"/>
    </row>
    <row r="445" spans="1:31" s="78" customFormat="1" ht="12.65" customHeight="1">
      <c r="A445" s="720">
        <v>49</v>
      </c>
      <c r="B445" s="720" t="s">
        <v>3995</v>
      </c>
      <c r="C445" s="720" t="s">
        <v>3996</v>
      </c>
      <c r="D445" s="721">
        <v>40340</v>
      </c>
      <c r="E445" s="721">
        <v>44001</v>
      </c>
      <c r="F445" s="722"/>
      <c r="G445" s="723"/>
      <c r="H445" s="722"/>
      <c r="I445" s="722"/>
      <c r="J445" s="722"/>
      <c r="K445" s="722"/>
      <c r="L445" s="720" t="s">
        <v>3996</v>
      </c>
      <c r="M445" s="720" t="s">
        <v>3997</v>
      </c>
      <c r="N445" s="720" t="s">
        <v>1919</v>
      </c>
      <c r="O445" s="720">
        <v>399</v>
      </c>
      <c r="P445" s="720" t="s">
        <v>2114</v>
      </c>
      <c r="Q445" s="720" t="s">
        <v>2559</v>
      </c>
      <c r="R445" s="720" t="s">
        <v>1949</v>
      </c>
      <c r="S445" s="720"/>
      <c r="T445" s="720" t="s">
        <v>2236</v>
      </c>
      <c r="U445" s="720"/>
      <c r="V445" s="720"/>
      <c r="W445" s="720"/>
      <c r="X445" s="720"/>
      <c r="Y445" s="720"/>
      <c r="Z445" s="720"/>
      <c r="AA445" s="724"/>
      <c r="AB445" s="724"/>
      <c r="AC445" s="724"/>
      <c r="AD445" s="724"/>
      <c r="AE445" s="724"/>
    </row>
    <row r="446" spans="1:31" s="78" customFormat="1" ht="12.65" customHeight="1">
      <c r="A446" s="720">
        <v>65</v>
      </c>
      <c r="B446" s="720" t="s">
        <v>3998</v>
      </c>
      <c r="C446" s="720" t="s">
        <v>3999</v>
      </c>
      <c r="D446" s="721">
        <v>42311</v>
      </c>
      <c r="E446" s="721">
        <v>44001</v>
      </c>
      <c r="F446" s="722"/>
      <c r="G446" s="723"/>
      <c r="H446" s="722"/>
      <c r="I446" s="722"/>
      <c r="J446" s="722"/>
      <c r="K446" s="722"/>
      <c r="L446" s="720" t="s">
        <v>3999</v>
      </c>
      <c r="M446" s="720" t="s">
        <v>4000</v>
      </c>
      <c r="N446" s="720" t="s">
        <v>1919</v>
      </c>
      <c r="O446" s="720">
        <v>520</v>
      </c>
      <c r="P446" s="720" t="s">
        <v>2055</v>
      </c>
      <c r="Q446" s="720" t="s">
        <v>3864</v>
      </c>
      <c r="R446" s="720" t="s">
        <v>1949</v>
      </c>
      <c r="S446" s="720"/>
      <c r="T446" s="720" t="s">
        <v>2047</v>
      </c>
      <c r="U446" s="720"/>
      <c r="V446" s="720"/>
      <c r="W446" s="720"/>
      <c r="X446" s="720"/>
      <c r="Y446" s="720"/>
      <c r="Z446" s="720"/>
      <c r="AA446" s="724"/>
      <c r="AB446" s="724"/>
      <c r="AC446" s="724"/>
      <c r="AD446" s="724"/>
      <c r="AE446" s="724"/>
    </row>
    <row r="447" spans="1:31" s="78" customFormat="1" ht="12.65" customHeight="1">
      <c r="A447" s="720">
        <v>20</v>
      </c>
      <c r="B447" s="720" t="s">
        <v>4001</v>
      </c>
      <c r="C447" s="720" t="s">
        <v>4002</v>
      </c>
      <c r="D447" s="721">
        <v>38411</v>
      </c>
      <c r="E447" s="721">
        <v>44001</v>
      </c>
      <c r="F447" s="722"/>
      <c r="G447" s="723"/>
      <c r="H447" s="722"/>
      <c r="I447" s="722"/>
      <c r="J447" s="722"/>
      <c r="K447" s="722"/>
      <c r="L447" s="720" t="s">
        <v>4002</v>
      </c>
      <c r="M447" s="720" t="s">
        <v>4003</v>
      </c>
      <c r="N447" s="720" t="s">
        <v>1919</v>
      </c>
      <c r="O447" s="720">
        <v>1002</v>
      </c>
      <c r="P447" s="720" t="s">
        <v>1922</v>
      </c>
      <c r="Q447" s="720" t="s">
        <v>1959</v>
      </c>
      <c r="R447" s="720" t="s">
        <v>1949</v>
      </c>
      <c r="S447" s="720"/>
      <c r="T447" s="720"/>
      <c r="U447" s="720"/>
      <c r="V447" s="720"/>
      <c r="W447" s="720"/>
      <c r="X447" s="720"/>
      <c r="Y447" s="720"/>
      <c r="Z447" s="720"/>
      <c r="AA447" s="724"/>
      <c r="AB447" s="724"/>
      <c r="AC447" s="724"/>
      <c r="AD447" s="724"/>
      <c r="AE447" s="724"/>
    </row>
    <row r="448" spans="1:31" s="78" customFormat="1" ht="12.65" customHeight="1">
      <c r="A448" s="720"/>
      <c r="B448" s="720" t="s">
        <v>4004</v>
      </c>
      <c r="C448" s="720" t="s">
        <v>4005</v>
      </c>
      <c r="D448" s="721">
        <v>43487</v>
      </c>
      <c r="E448" s="721">
        <v>44001</v>
      </c>
      <c r="F448" s="722"/>
      <c r="G448" s="723"/>
      <c r="H448" s="722"/>
      <c r="I448" s="722"/>
      <c r="J448" s="722"/>
      <c r="K448" s="722"/>
      <c r="L448" s="720" t="s">
        <v>4005</v>
      </c>
      <c r="M448" s="720" t="s">
        <v>4006</v>
      </c>
      <c r="N448" s="720" t="s">
        <v>1919</v>
      </c>
      <c r="O448" s="720">
        <v>39</v>
      </c>
      <c r="P448" s="720" t="s">
        <v>2055</v>
      </c>
      <c r="Q448" s="720" t="s">
        <v>4007</v>
      </c>
      <c r="R448" s="720" t="s">
        <v>1949</v>
      </c>
      <c r="S448" s="720"/>
      <c r="T448" s="720"/>
      <c r="U448" s="720"/>
      <c r="V448" s="720"/>
      <c r="W448" s="720"/>
      <c r="X448" s="720"/>
      <c r="Y448" s="720"/>
      <c r="Z448" s="720"/>
      <c r="AA448" s="724"/>
      <c r="AB448" s="724"/>
      <c r="AC448" s="724"/>
      <c r="AD448" s="724"/>
      <c r="AE448" s="724"/>
    </row>
    <row r="449" spans="1:31" s="78" customFormat="1" ht="12.65" customHeight="1">
      <c r="A449" s="720"/>
      <c r="B449" s="720" t="s">
        <v>4008</v>
      </c>
      <c r="C449" s="720" t="s">
        <v>3690</v>
      </c>
      <c r="D449" s="721">
        <v>39608</v>
      </c>
      <c r="E449" s="721">
        <v>43999</v>
      </c>
      <c r="F449" s="722"/>
      <c r="G449" s="723"/>
      <c r="H449" s="722"/>
      <c r="I449" s="722"/>
      <c r="J449" s="722"/>
      <c r="K449" s="722"/>
      <c r="L449" s="720" t="s">
        <v>3690</v>
      </c>
      <c r="M449" s="720" t="s">
        <v>4009</v>
      </c>
      <c r="N449" s="720" t="s">
        <v>1919</v>
      </c>
      <c r="O449" s="720">
        <v>156.44999999999999</v>
      </c>
      <c r="P449" s="720" t="s">
        <v>2114</v>
      </c>
      <c r="Q449" s="720" t="s">
        <v>2487</v>
      </c>
      <c r="R449" s="720" t="s">
        <v>1949</v>
      </c>
      <c r="S449" s="720"/>
      <c r="T449" s="720"/>
      <c r="U449" s="720"/>
      <c r="V449" s="720"/>
      <c r="W449" s="720"/>
      <c r="X449" s="720"/>
      <c r="Y449" s="720"/>
      <c r="Z449" s="720"/>
      <c r="AA449" s="724"/>
      <c r="AB449" s="724"/>
      <c r="AC449" s="724"/>
      <c r="AD449" s="724"/>
      <c r="AE449" s="724"/>
    </row>
    <row r="450" spans="1:31" s="78" customFormat="1" ht="12.65" customHeight="1">
      <c r="A450" s="720">
        <v>197</v>
      </c>
      <c r="B450" s="720" t="s">
        <v>4010</v>
      </c>
      <c r="C450" s="720" t="s">
        <v>4011</v>
      </c>
      <c r="D450" s="721">
        <v>39513</v>
      </c>
      <c r="E450" s="721">
        <v>44119</v>
      </c>
      <c r="F450" s="722"/>
      <c r="G450" s="723"/>
      <c r="H450" s="722"/>
      <c r="I450" s="722"/>
      <c r="J450" s="722"/>
      <c r="K450" s="722"/>
      <c r="L450" s="720" t="s">
        <v>4012</v>
      </c>
      <c r="M450" s="720" t="s">
        <v>4013</v>
      </c>
      <c r="N450" s="720" t="s">
        <v>1919</v>
      </c>
      <c r="O450" s="720">
        <v>1054.33</v>
      </c>
      <c r="P450" s="720" t="s">
        <v>1922</v>
      </c>
      <c r="Q450" s="720" t="s">
        <v>2133</v>
      </c>
      <c r="R450" s="720" t="s">
        <v>1949</v>
      </c>
      <c r="S450" s="720"/>
      <c r="T450" s="720" t="s">
        <v>1970</v>
      </c>
      <c r="U450" s="720"/>
      <c r="V450" s="720"/>
      <c r="W450" s="720"/>
      <c r="X450" s="720"/>
      <c r="Y450" s="720"/>
      <c r="Z450" s="720"/>
      <c r="AA450" s="724"/>
      <c r="AB450" s="724"/>
      <c r="AC450" s="724"/>
      <c r="AD450" s="724"/>
      <c r="AE450" s="724"/>
    </row>
    <row r="451" spans="1:31" s="79" customFormat="1" ht="12.65" customHeight="1">
      <c r="A451" s="727">
        <v>230</v>
      </c>
      <c r="B451" s="727" t="s">
        <v>4014</v>
      </c>
      <c r="C451" s="727" t="s">
        <v>4015</v>
      </c>
      <c r="D451" s="728">
        <v>40637</v>
      </c>
      <c r="E451" s="728">
        <v>44378</v>
      </c>
      <c r="F451" s="729" t="s">
        <v>2423</v>
      </c>
      <c r="G451" s="730" t="s">
        <v>2424</v>
      </c>
      <c r="H451" s="729" t="s">
        <v>2425</v>
      </c>
      <c r="I451" s="729" t="s">
        <v>2426</v>
      </c>
      <c r="J451" s="729" t="s">
        <v>2427</v>
      </c>
      <c r="K451" s="729"/>
      <c r="L451" s="727" t="s">
        <v>4015</v>
      </c>
      <c r="M451" s="727" t="s">
        <v>4016</v>
      </c>
      <c r="N451" s="727" t="s">
        <v>1919</v>
      </c>
      <c r="O451" s="727">
        <v>193.6</v>
      </c>
      <c r="P451" s="727" t="s">
        <v>2114</v>
      </c>
      <c r="Q451" s="727" t="s">
        <v>2663</v>
      </c>
      <c r="R451" s="727" t="s">
        <v>1949</v>
      </c>
      <c r="S451" s="731" t="s">
        <v>1960</v>
      </c>
      <c r="T451" s="731"/>
      <c r="U451" s="731"/>
      <c r="V451" s="731"/>
      <c r="W451" s="731"/>
      <c r="X451" s="731"/>
      <c r="Y451" s="727"/>
      <c r="Z451" s="727"/>
      <c r="AA451" s="732"/>
      <c r="AB451" s="732"/>
      <c r="AC451" s="732"/>
      <c r="AD451" s="732"/>
      <c r="AE451" s="732"/>
    </row>
    <row r="452" spans="1:31" s="79" customFormat="1" ht="12.65" customHeight="1">
      <c r="A452" s="727">
        <v>229</v>
      </c>
      <c r="B452" s="727" t="s">
        <v>4017</v>
      </c>
      <c r="C452" s="727" t="s">
        <v>4018</v>
      </c>
      <c r="D452" s="728">
        <v>37596</v>
      </c>
      <c r="E452" s="728">
        <v>44378</v>
      </c>
      <c r="F452" s="722" t="s">
        <v>2363</v>
      </c>
      <c r="G452" s="723" t="s">
        <v>2364</v>
      </c>
      <c r="H452" s="722" t="s">
        <v>2365</v>
      </c>
      <c r="I452" s="722" t="s">
        <v>2366</v>
      </c>
      <c r="J452" s="722" t="s">
        <v>1967</v>
      </c>
      <c r="K452" s="729"/>
      <c r="L452" s="727" t="s">
        <v>4018</v>
      </c>
      <c r="M452" s="727" t="s">
        <v>4019</v>
      </c>
      <c r="N452" s="727" t="s">
        <v>1919</v>
      </c>
      <c r="O452" s="727">
        <v>258.92</v>
      </c>
      <c r="P452" s="727" t="s">
        <v>2114</v>
      </c>
      <c r="Q452" s="727" t="s">
        <v>2492</v>
      </c>
      <c r="R452" s="727" t="s">
        <v>1949</v>
      </c>
      <c r="S452" s="724" t="s">
        <v>1960</v>
      </c>
      <c r="T452" s="724"/>
      <c r="U452" s="724"/>
      <c r="V452" s="724"/>
      <c r="W452" s="724"/>
      <c r="X452" s="724"/>
      <c r="Y452" s="733"/>
      <c r="Z452" s="733"/>
      <c r="AA452" s="732"/>
      <c r="AB452" s="732"/>
      <c r="AC452" s="732"/>
      <c r="AD452" s="732"/>
      <c r="AE452" s="732"/>
    </row>
    <row r="453" spans="1:31" s="79" customFormat="1" ht="12.65" customHeight="1">
      <c r="A453" s="720">
        <v>252</v>
      </c>
      <c r="B453" s="720" t="s">
        <v>4020</v>
      </c>
      <c r="C453" s="727" t="s">
        <v>4021</v>
      </c>
      <c r="D453" s="721">
        <v>43594</v>
      </c>
      <c r="E453" s="721">
        <v>44553</v>
      </c>
      <c r="F453" s="729" t="s">
        <v>4022</v>
      </c>
      <c r="G453" s="730" t="s">
        <v>4023</v>
      </c>
      <c r="H453" s="729" t="s">
        <v>4024</v>
      </c>
      <c r="I453" s="729" t="s">
        <v>4025</v>
      </c>
      <c r="J453" s="729" t="s">
        <v>1967</v>
      </c>
      <c r="K453" s="729"/>
      <c r="L453" s="720" t="s">
        <v>4026</v>
      </c>
      <c r="M453" s="720" t="s">
        <v>4027</v>
      </c>
      <c r="N453" s="720" t="s">
        <v>1919</v>
      </c>
      <c r="O453" s="734">
        <v>37.9</v>
      </c>
      <c r="P453" s="720" t="s">
        <v>2114</v>
      </c>
      <c r="Q453" s="720" t="s">
        <v>2359</v>
      </c>
      <c r="R453" s="720" t="s">
        <v>1949</v>
      </c>
      <c r="S453" s="724" t="s">
        <v>1960</v>
      </c>
      <c r="T453" s="724"/>
      <c r="U453" s="724"/>
      <c r="V453" s="724"/>
      <c r="W453" s="724"/>
      <c r="X453" s="724"/>
      <c r="Y453" s="733"/>
      <c r="Z453" s="733"/>
      <c r="AA453" s="732"/>
      <c r="AB453" s="732"/>
      <c r="AC453" s="732"/>
      <c r="AD453" s="732"/>
      <c r="AE453" s="732"/>
    </row>
    <row r="454" spans="1:31" s="79" customFormat="1" ht="12.65" customHeight="1">
      <c r="A454" s="733">
        <v>237</v>
      </c>
      <c r="B454" s="720" t="s">
        <v>4028</v>
      </c>
      <c r="C454" s="720" t="s">
        <v>4029</v>
      </c>
      <c r="D454" s="721">
        <v>42562</v>
      </c>
      <c r="E454" s="721">
        <v>44553</v>
      </c>
      <c r="F454" s="722" t="s">
        <v>4030</v>
      </c>
      <c r="G454" s="723" t="s">
        <v>4031</v>
      </c>
      <c r="H454" s="722" t="s">
        <v>4026</v>
      </c>
      <c r="I454" s="722" t="s">
        <v>4032</v>
      </c>
      <c r="J454" s="722" t="s">
        <v>2089</v>
      </c>
      <c r="K454" s="722"/>
      <c r="L454" s="720" t="s">
        <v>4029</v>
      </c>
      <c r="M454" s="720" t="s">
        <v>4033</v>
      </c>
      <c r="N454" s="720" t="s">
        <v>1919</v>
      </c>
      <c r="O454" s="734">
        <v>102.5</v>
      </c>
      <c r="P454" s="720" t="s">
        <v>2114</v>
      </c>
      <c r="Q454" s="720" t="s">
        <v>2844</v>
      </c>
      <c r="R454" s="720" t="s">
        <v>1949</v>
      </c>
      <c r="S454" s="724" t="s">
        <v>1960</v>
      </c>
      <c r="T454" s="724"/>
      <c r="U454" s="724"/>
      <c r="V454" s="724"/>
      <c r="W454" s="724"/>
      <c r="X454" s="724"/>
      <c r="Y454" s="733"/>
      <c r="Z454" s="733"/>
      <c r="AA454" s="732"/>
      <c r="AB454" s="732"/>
      <c r="AC454" s="732"/>
      <c r="AD454" s="732"/>
      <c r="AE454" s="732"/>
    </row>
    <row r="455" spans="1:31" s="79" customFormat="1" ht="12.65" customHeight="1">
      <c r="A455" s="720">
        <v>355</v>
      </c>
      <c r="B455" s="720" t="s">
        <v>4034</v>
      </c>
      <c r="C455" s="720" t="s">
        <v>4035</v>
      </c>
      <c r="D455" s="721">
        <v>40854</v>
      </c>
      <c r="E455" s="721">
        <v>44553</v>
      </c>
      <c r="F455" s="722" t="s">
        <v>2690</v>
      </c>
      <c r="G455" s="723" t="s">
        <v>2691</v>
      </c>
      <c r="H455" s="722" t="s">
        <v>2692</v>
      </c>
      <c r="I455" s="722" t="s">
        <v>2693</v>
      </c>
      <c r="J455" s="722" t="s">
        <v>2089</v>
      </c>
      <c r="K455" s="722"/>
      <c r="L455" s="720" t="s">
        <v>4035</v>
      </c>
      <c r="M455" s="720" t="s">
        <v>4036</v>
      </c>
      <c r="N455" s="720" t="s">
        <v>1919</v>
      </c>
      <c r="O455" s="734">
        <v>37.53</v>
      </c>
      <c r="P455" s="720" t="s">
        <v>2114</v>
      </c>
      <c r="Q455" s="720" t="s">
        <v>2681</v>
      </c>
      <c r="R455" s="720"/>
      <c r="S455" s="724" t="s">
        <v>1960</v>
      </c>
      <c r="T455" s="724"/>
      <c r="U455" s="724"/>
      <c r="V455" s="724"/>
      <c r="W455" s="724"/>
      <c r="X455" s="724"/>
      <c r="Y455" s="733"/>
      <c r="Z455" s="733"/>
      <c r="AA455" s="732"/>
      <c r="AB455" s="732"/>
      <c r="AC455" s="732"/>
      <c r="AD455" s="732"/>
      <c r="AE455" s="732"/>
    </row>
    <row r="456" spans="1:31" s="79" customFormat="1" ht="12.65" customHeight="1">
      <c r="A456" s="720">
        <v>94</v>
      </c>
      <c r="B456" s="720" t="s">
        <v>4037</v>
      </c>
      <c r="C456" s="720" t="s">
        <v>4038</v>
      </c>
      <c r="D456" s="721">
        <v>42615</v>
      </c>
      <c r="E456" s="721">
        <v>44553</v>
      </c>
      <c r="F456" s="722" t="s">
        <v>4039</v>
      </c>
      <c r="G456" s="723" t="s">
        <v>4040</v>
      </c>
      <c r="H456" s="722" t="s">
        <v>2555</v>
      </c>
      <c r="I456" s="722" t="s">
        <v>4041</v>
      </c>
      <c r="J456" s="722" t="s">
        <v>1967</v>
      </c>
      <c r="K456" s="722"/>
      <c r="L456" s="720" t="s">
        <v>4038</v>
      </c>
      <c r="M456" s="720" t="s">
        <v>4042</v>
      </c>
      <c r="N456" s="720" t="s">
        <v>1919</v>
      </c>
      <c r="O456" s="734">
        <v>103</v>
      </c>
      <c r="P456" s="720" t="s">
        <v>2114</v>
      </c>
      <c r="Q456" s="720" t="s">
        <v>2433</v>
      </c>
      <c r="R456" s="720" t="s">
        <v>1949</v>
      </c>
      <c r="S456" s="724" t="s">
        <v>1960</v>
      </c>
      <c r="T456" s="724"/>
      <c r="U456" s="724"/>
      <c r="V456" s="724"/>
      <c r="W456" s="724"/>
      <c r="X456" s="724"/>
      <c r="Y456" s="733"/>
      <c r="Z456" s="733"/>
      <c r="AA456" s="732"/>
      <c r="AB456" s="732"/>
      <c r="AC456" s="732"/>
      <c r="AD456" s="732"/>
      <c r="AE456" s="732"/>
    </row>
    <row r="457" spans="1:31" s="79" customFormat="1" ht="12.65" customHeight="1">
      <c r="A457" s="720">
        <v>27</v>
      </c>
      <c r="B457" s="720" t="s">
        <v>4043</v>
      </c>
      <c r="C457" s="720" t="s">
        <v>4044</v>
      </c>
      <c r="D457" s="721">
        <v>42529</v>
      </c>
      <c r="E457" s="721">
        <v>44553</v>
      </c>
      <c r="F457" s="722" t="s">
        <v>4045</v>
      </c>
      <c r="G457" s="723" t="s">
        <v>4046</v>
      </c>
      <c r="H457" s="722" t="s">
        <v>4047</v>
      </c>
      <c r="I457" s="722" t="s">
        <v>4048</v>
      </c>
      <c r="J457" s="722" t="s">
        <v>1957</v>
      </c>
      <c r="K457" s="722"/>
      <c r="L457" s="720" t="s">
        <v>4044</v>
      </c>
      <c r="M457" s="720" t="s">
        <v>4049</v>
      </c>
      <c r="N457" s="720" t="s">
        <v>1919</v>
      </c>
      <c r="O457" s="734">
        <v>792</v>
      </c>
      <c r="P457" s="720" t="s">
        <v>2055</v>
      </c>
      <c r="Q457" s="720" t="s">
        <v>2368</v>
      </c>
      <c r="R457" s="720" t="s">
        <v>1949</v>
      </c>
      <c r="S457" s="724" t="s">
        <v>1960</v>
      </c>
      <c r="T457" s="724" t="s">
        <v>2047</v>
      </c>
      <c r="U457" s="724"/>
      <c r="V457" s="724"/>
      <c r="W457" s="724"/>
      <c r="X457" s="724"/>
      <c r="Y457" s="733"/>
      <c r="Z457" s="733"/>
      <c r="AA457" s="732"/>
      <c r="AB457" s="732"/>
      <c r="AC457" s="732"/>
      <c r="AD457" s="732"/>
      <c r="AE457" s="732"/>
    </row>
    <row r="458" spans="1:31" s="79" customFormat="1" ht="12.65" customHeight="1">
      <c r="A458" s="720">
        <v>2</v>
      </c>
      <c r="B458" s="735" t="s">
        <v>4050</v>
      </c>
      <c r="C458" s="720" t="s">
        <v>4051</v>
      </c>
      <c r="D458" s="721">
        <v>42689</v>
      </c>
      <c r="E458" s="721">
        <v>44553</v>
      </c>
      <c r="F458" s="722" t="s">
        <v>4052</v>
      </c>
      <c r="G458" s="723" t="s">
        <v>4053</v>
      </c>
      <c r="H458" s="722" t="s">
        <v>4054</v>
      </c>
      <c r="I458" s="722" t="s">
        <v>4055</v>
      </c>
      <c r="J458" s="722" t="s">
        <v>1967</v>
      </c>
      <c r="K458" s="722"/>
      <c r="L458" s="720" t="s">
        <v>4051</v>
      </c>
      <c r="M458" s="720" t="s">
        <v>4056</v>
      </c>
      <c r="N458" s="720" t="s">
        <v>1919</v>
      </c>
      <c r="O458" s="720">
        <v>143</v>
      </c>
      <c r="P458" s="720" t="s">
        <v>2114</v>
      </c>
      <c r="Q458" s="720" t="s">
        <v>2606</v>
      </c>
      <c r="R458" s="720" t="s">
        <v>1949</v>
      </c>
      <c r="S458" s="724" t="s">
        <v>1960</v>
      </c>
      <c r="T458" s="736"/>
      <c r="U458" s="724"/>
      <c r="V458" s="737"/>
      <c r="W458" s="737"/>
      <c r="X458" s="736"/>
      <c r="Y458" s="733"/>
      <c r="Z458" s="733"/>
      <c r="AA458" s="732"/>
      <c r="AB458" s="732"/>
      <c r="AC458" s="732"/>
      <c r="AD458" s="732"/>
      <c r="AE458" s="732"/>
    </row>
    <row r="459" spans="1:31" s="79" customFormat="1" ht="12.65" customHeight="1">
      <c r="A459" s="720">
        <v>216</v>
      </c>
      <c r="B459" s="720" t="s">
        <v>4057</v>
      </c>
      <c r="C459" s="720" t="s">
        <v>4058</v>
      </c>
      <c r="D459" s="721">
        <v>38814</v>
      </c>
      <c r="E459" s="721">
        <v>44553</v>
      </c>
      <c r="F459" s="722" t="s">
        <v>1953</v>
      </c>
      <c r="G459" s="723" t="s">
        <v>1954</v>
      </c>
      <c r="H459" s="722" t="s">
        <v>1955</v>
      </c>
      <c r="I459" s="722" t="s">
        <v>1956</v>
      </c>
      <c r="J459" s="722" t="s">
        <v>1957</v>
      </c>
      <c r="K459" s="722"/>
      <c r="L459" s="720" t="s">
        <v>4058</v>
      </c>
      <c r="M459" s="720" t="s">
        <v>4059</v>
      </c>
      <c r="N459" s="720" t="s">
        <v>1919</v>
      </c>
      <c r="O459" s="720">
        <v>421</v>
      </c>
      <c r="P459" s="720" t="s">
        <v>2114</v>
      </c>
      <c r="Q459" s="720" t="s">
        <v>1959</v>
      </c>
      <c r="R459" s="720" t="s">
        <v>1949</v>
      </c>
      <c r="S459" s="724" t="s">
        <v>1960</v>
      </c>
      <c r="T459" s="724"/>
      <c r="U459" s="724"/>
      <c r="V459" s="724"/>
      <c r="W459" s="724"/>
      <c r="X459" s="724"/>
      <c r="Y459" s="733"/>
      <c r="Z459" s="733"/>
      <c r="AA459" s="732"/>
      <c r="AB459" s="732"/>
      <c r="AC459" s="732"/>
      <c r="AD459" s="732"/>
      <c r="AE459" s="732"/>
    </row>
    <row r="460" spans="1:31" s="79" customFormat="1" ht="12.65" customHeight="1">
      <c r="A460" s="720">
        <v>71</v>
      </c>
      <c r="B460" s="720" t="s">
        <v>4060</v>
      </c>
      <c r="C460" s="720" t="s">
        <v>4061</v>
      </c>
      <c r="D460" s="721">
        <v>36651</v>
      </c>
      <c r="E460" s="721">
        <v>44553</v>
      </c>
      <c r="F460" s="722" t="s">
        <v>2354</v>
      </c>
      <c r="G460" s="723" t="s">
        <v>2355</v>
      </c>
      <c r="H460" s="722" t="s">
        <v>2356</v>
      </c>
      <c r="I460" s="722" t="s">
        <v>2357</v>
      </c>
      <c r="J460" s="722" t="s">
        <v>1957</v>
      </c>
      <c r="K460" s="722"/>
      <c r="L460" s="720" t="s">
        <v>4061</v>
      </c>
      <c r="M460" s="720" t="s">
        <v>4062</v>
      </c>
      <c r="N460" s="720" t="s">
        <v>1919</v>
      </c>
      <c r="O460" s="720">
        <v>744.7</v>
      </c>
      <c r="P460" s="720" t="s">
        <v>2055</v>
      </c>
      <c r="Q460" s="720" t="s">
        <v>2501</v>
      </c>
      <c r="R460" s="720" t="s">
        <v>1949</v>
      </c>
      <c r="S460" s="724" t="s">
        <v>1960</v>
      </c>
      <c r="T460" s="724" t="s">
        <v>4063</v>
      </c>
      <c r="U460" s="724"/>
      <c r="V460" s="724"/>
      <c r="W460" s="724"/>
      <c r="X460" s="724"/>
      <c r="Y460" s="733"/>
      <c r="Z460" s="733"/>
      <c r="AA460" s="732"/>
      <c r="AB460" s="732"/>
      <c r="AC460" s="732"/>
      <c r="AD460" s="732"/>
      <c r="AE460" s="732"/>
    </row>
    <row r="461" spans="1:31" s="79" customFormat="1" ht="12.65" customHeight="1">
      <c r="A461" s="720">
        <v>135</v>
      </c>
      <c r="B461" s="720" t="s">
        <v>4064</v>
      </c>
      <c r="C461" s="720" t="s">
        <v>4065</v>
      </c>
      <c r="D461" s="721">
        <v>42569</v>
      </c>
      <c r="E461" s="721">
        <v>44553</v>
      </c>
      <c r="F461" s="722" t="s">
        <v>4066</v>
      </c>
      <c r="G461" s="723"/>
      <c r="H461" s="723" t="s">
        <v>4067</v>
      </c>
      <c r="I461" s="722" t="s">
        <v>4068</v>
      </c>
      <c r="J461" s="722" t="s">
        <v>1957</v>
      </c>
      <c r="K461" s="722"/>
      <c r="L461" s="720" t="s">
        <v>4065</v>
      </c>
      <c r="M461" s="720" t="s">
        <v>4069</v>
      </c>
      <c r="N461" s="720" t="s">
        <v>1919</v>
      </c>
      <c r="O461" s="720">
        <v>561</v>
      </c>
      <c r="P461" s="720" t="s">
        <v>2055</v>
      </c>
      <c r="Q461" s="720" t="s">
        <v>3155</v>
      </c>
      <c r="R461" s="720" t="s">
        <v>1949</v>
      </c>
      <c r="S461" s="724" t="s">
        <v>1960</v>
      </c>
      <c r="T461" s="724" t="s">
        <v>1970</v>
      </c>
      <c r="U461" s="724"/>
      <c r="V461" s="724"/>
      <c r="W461" s="724"/>
      <c r="X461" s="724"/>
      <c r="Y461" s="733"/>
      <c r="Z461" s="733"/>
      <c r="AA461" s="732"/>
      <c r="AB461" s="732"/>
      <c r="AC461" s="732"/>
      <c r="AD461" s="732"/>
      <c r="AE461" s="732"/>
    </row>
    <row r="462" spans="1:31" ht="12.65" customHeight="1">
      <c r="A462" s="738" t="s">
        <v>3657</v>
      </c>
      <c r="B462" s="738" t="s">
        <v>4070</v>
      </c>
      <c r="C462" s="738" t="s">
        <v>4071</v>
      </c>
      <c r="D462" s="739">
        <v>43285</v>
      </c>
      <c r="E462" s="739">
        <v>44579</v>
      </c>
      <c r="F462" s="723" t="s">
        <v>4072</v>
      </c>
      <c r="G462" s="723" t="s">
        <v>4073</v>
      </c>
      <c r="H462" s="723" t="s">
        <v>2555</v>
      </c>
      <c r="I462" s="723" t="s">
        <v>4074</v>
      </c>
      <c r="J462" s="723" t="s">
        <v>1967</v>
      </c>
      <c r="K462" s="723"/>
      <c r="L462" s="738" t="s">
        <v>4071</v>
      </c>
      <c r="M462" s="738" t="s">
        <v>4075</v>
      </c>
      <c r="N462" s="738" t="s">
        <v>1919</v>
      </c>
      <c r="O462" s="740">
        <v>269.39999999999998</v>
      </c>
      <c r="P462" s="738" t="s">
        <v>2114</v>
      </c>
      <c r="Q462" s="738" t="s">
        <v>4076</v>
      </c>
      <c r="R462" s="738" t="s">
        <v>1949</v>
      </c>
      <c r="S462" s="741" t="s">
        <v>1960</v>
      </c>
      <c r="T462" s="741"/>
      <c r="U462" s="741"/>
      <c r="V462" s="741"/>
      <c r="W462" s="741"/>
      <c r="X462" s="741"/>
      <c r="Y462" s="741" t="s">
        <v>2015</v>
      </c>
      <c r="Z462" s="742"/>
      <c r="AA462" s="742"/>
      <c r="AB462" s="742"/>
      <c r="AC462" s="742"/>
      <c r="AD462" s="742"/>
      <c r="AE462" s="742"/>
    </row>
    <row r="463" spans="1:31">
      <c r="A463" s="738" t="s">
        <v>3657</v>
      </c>
      <c r="B463" s="738" t="s">
        <v>4077</v>
      </c>
      <c r="C463" s="738" t="s">
        <v>4078</v>
      </c>
      <c r="D463" s="739">
        <v>41542</v>
      </c>
      <c r="E463" s="739">
        <v>44691</v>
      </c>
      <c r="F463" s="723" t="s">
        <v>2363</v>
      </c>
      <c r="G463" s="723" t="s">
        <v>2364</v>
      </c>
      <c r="H463" s="723" t="s">
        <v>2365</v>
      </c>
      <c r="I463" s="723" t="s">
        <v>2366</v>
      </c>
      <c r="J463" s="723" t="s">
        <v>1967</v>
      </c>
      <c r="K463" s="723"/>
      <c r="L463" s="738" t="s">
        <v>4078</v>
      </c>
      <c r="M463" s="738" t="s">
        <v>4079</v>
      </c>
      <c r="N463" s="738" t="s">
        <v>1919</v>
      </c>
      <c r="O463" s="740">
        <v>192.54</v>
      </c>
      <c r="P463" s="738" t="s">
        <v>2114</v>
      </c>
      <c r="Q463" s="738" t="s">
        <v>1959</v>
      </c>
      <c r="R463" s="738" t="s">
        <v>1949</v>
      </c>
      <c r="S463" s="741" t="s">
        <v>1960</v>
      </c>
      <c r="T463" s="741"/>
      <c r="U463" s="741"/>
      <c r="V463" s="741"/>
      <c r="W463" s="741"/>
      <c r="X463" s="741"/>
      <c r="Y463" s="741"/>
      <c r="Z463" s="742"/>
      <c r="AA463" s="742"/>
      <c r="AB463" s="742"/>
      <c r="AC463" s="742"/>
      <c r="AD463" s="742"/>
      <c r="AE463" s="742"/>
    </row>
    <row r="464" spans="1:31">
      <c r="A464" s="738" t="s">
        <v>3657</v>
      </c>
      <c r="B464" s="738" t="s">
        <v>4080</v>
      </c>
      <c r="C464" s="738" t="s">
        <v>4081</v>
      </c>
      <c r="D464" s="739">
        <v>42166</v>
      </c>
      <c r="E464" s="739">
        <v>44691</v>
      </c>
      <c r="F464" s="723" t="s">
        <v>4082</v>
      </c>
      <c r="G464" s="723" t="s">
        <v>4083</v>
      </c>
      <c r="H464" s="723" t="s">
        <v>2901</v>
      </c>
      <c r="I464" s="723" t="s">
        <v>4084</v>
      </c>
      <c r="J464" s="723" t="s">
        <v>1967</v>
      </c>
      <c r="K464" s="723"/>
      <c r="L464" s="738" t="s">
        <v>4081</v>
      </c>
      <c r="M464" s="738" t="s">
        <v>4085</v>
      </c>
      <c r="N464" s="738" t="s">
        <v>1919</v>
      </c>
      <c r="O464" s="740">
        <v>214.9</v>
      </c>
      <c r="P464" s="738" t="s">
        <v>2114</v>
      </c>
      <c r="Q464" s="738" t="s">
        <v>2606</v>
      </c>
      <c r="R464" s="738" t="s">
        <v>1949</v>
      </c>
      <c r="S464" s="741" t="s">
        <v>1960</v>
      </c>
      <c r="T464" s="741"/>
      <c r="U464" s="741"/>
      <c r="V464" s="741"/>
      <c r="W464" s="741"/>
      <c r="X464" s="741"/>
      <c r="Y464" s="741" t="s">
        <v>2038</v>
      </c>
      <c r="Z464" s="742"/>
      <c r="AA464" s="742"/>
      <c r="AB464" s="742"/>
      <c r="AC464" s="742"/>
      <c r="AD464" s="742"/>
      <c r="AE464" s="742"/>
    </row>
    <row r="465" spans="1:31">
      <c r="A465" s="738" t="s">
        <v>3657</v>
      </c>
      <c r="B465" s="738" t="s">
        <v>4086</v>
      </c>
      <c r="C465" s="738" t="s">
        <v>4087</v>
      </c>
      <c r="D465" s="739">
        <v>42508</v>
      </c>
      <c r="E465" s="739">
        <v>44624</v>
      </c>
      <c r="F465" s="723" t="s">
        <v>4088</v>
      </c>
      <c r="G465" s="723" t="s">
        <v>4089</v>
      </c>
      <c r="H465" s="723" t="s">
        <v>2086</v>
      </c>
      <c r="I465" s="723" t="s">
        <v>4090</v>
      </c>
      <c r="J465" s="723" t="s">
        <v>2089</v>
      </c>
      <c r="K465" s="723"/>
      <c r="L465" s="738" t="s">
        <v>4087</v>
      </c>
      <c r="M465" s="738" t="s">
        <v>4091</v>
      </c>
      <c r="N465" s="738" t="s">
        <v>1919</v>
      </c>
      <c r="O465" s="740">
        <v>45</v>
      </c>
      <c r="P465" s="738" t="s">
        <v>2114</v>
      </c>
      <c r="Q465" s="738" t="s">
        <v>2205</v>
      </c>
      <c r="R465" s="738" t="s">
        <v>1949</v>
      </c>
      <c r="S465" s="741" t="s">
        <v>1960</v>
      </c>
      <c r="T465" s="741"/>
      <c r="U465" s="741"/>
      <c r="V465" s="741"/>
      <c r="W465" s="741"/>
      <c r="X465" s="741"/>
      <c r="Y465" s="741"/>
      <c r="Z465" s="742"/>
      <c r="AA465" s="742"/>
      <c r="AB465" s="742"/>
      <c r="AC465" s="742"/>
      <c r="AD465" s="742"/>
      <c r="AE465" s="742"/>
    </row>
    <row r="467" spans="1:31">
      <c r="A467" s="738" t="s">
        <v>1950</v>
      </c>
      <c r="B467" s="738" t="s">
        <v>4092</v>
      </c>
      <c r="C467" s="738" t="s">
        <v>4093</v>
      </c>
      <c r="D467" s="739">
        <v>39139</v>
      </c>
      <c r="E467" s="739">
        <v>44613</v>
      </c>
      <c r="F467" s="723" t="s">
        <v>4094</v>
      </c>
      <c r="G467" s="723" t="s">
        <v>4095</v>
      </c>
      <c r="H467" s="723" t="s">
        <v>4096</v>
      </c>
      <c r="I467" s="723" t="s">
        <v>4097</v>
      </c>
      <c r="J467" s="723" t="s">
        <v>1967</v>
      </c>
      <c r="K467" s="723"/>
      <c r="L467" s="738" t="s">
        <v>4093</v>
      </c>
      <c r="M467" s="738" t="s">
        <v>4098</v>
      </c>
      <c r="N467" s="738" t="s">
        <v>1919</v>
      </c>
      <c r="O467" s="740">
        <v>514.78</v>
      </c>
      <c r="P467" s="738" t="s">
        <v>2055</v>
      </c>
      <c r="Q467" s="738" t="s">
        <v>4099</v>
      </c>
      <c r="R467" s="738" t="s">
        <v>1949</v>
      </c>
      <c r="S467" s="741" t="s">
        <v>1960</v>
      </c>
      <c r="T467" s="741"/>
      <c r="U467" s="741"/>
      <c r="V467" s="741"/>
      <c r="W467" s="741"/>
      <c r="X467" s="741"/>
      <c r="Y467" s="741"/>
      <c r="Z467" s="742"/>
      <c r="AA467" s="742"/>
      <c r="AB467" s="742"/>
      <c r="AC467" s="742"/>
      <c r="AD467" s="742"/>
      <c r="AE467" s="742"/>
    </row>
    <row r="468" spans="1:31" ht="14.5">
      <c r="A468" s="738" t="s">
        <v>3657</v>
      </c>
      <c r="B468" s="738" t="s">
        <v>4100</v>
      </c>
      <c r="C468" s="738" t="s">
        <v>4101</v>
      </c>
      <c r="D468" s="739">
        <v>41417</v>
      </c>
      <c r="E468" s="743">
        <v>44685</v>
      </c>
      <c r="F468" s="723" t="s">
        <v>4102</v>
      </c>
      <c r="G468" s="723" t="s">
        <v>4103</v>
      </c>
      <c r="H468" s="723" t="s">
        <v>2970</v>
      </c>
      <c r="I468" s="723" t="s">
        <v>4104</v>
      </c>
      <c r="J468" s="723" t="s">
        <v>1967</v>
      </c>
      <c r="K468" s="723"/>
      <c r="L468" s="738" t="s">
        <v>4101</v>
      </c>
      <c r="M468" s="738" t="s">
        <v>4105</v>
      </c>
      <c r="N468" s="738" t="s">
        <v>1919</v>
      </c>
      <c r="O468" s="740">
        <v>206.8</v>
      </c>
      <c r="P468" s="738" t="s">
        <v>2114</v>
      </c>
      <c r="Q468" s="738" t="s">
        <v>2673</v>
      </c>
      <c r="R468" s="738" t="s">
        <v>1949</v>
      </c>
      <c r="S468" s="741" t="s">
        <v>1960</v>
      </c>
      <c r="T468" s="741"/>
      <c r="U468" s="741"/>
      <c r="V468" s="741"/>
      <c r="W468" s="741"/>
      <c r="X468" s="741"/>
      <c r="Y468" s="741"/>
      <c r="Z468" s="742"/>
      <c r="AA468" s="742"/>
      <c r="AB468" s="742"/>
      <c r="AC468" s="742"/>
      <c r="AD468" s="742"/>
      <c r="AE468" s="742"/>
    </row>
    <row r="469" spans="1:31" ht="14.5">
      <c r="A469" s="738" t="s">
        <v>3657</v>
      </c>
      <c r="B469" s="738" t="s">
        <v>4106</v>
      </c>
      <c r="C469" s="738" t="s">
        <v>4107</v>
      </c>
      <c r="D469" s="739">
        <v>42689</v>
      </c>
      <c r="E469" s="743">
        <v>44561</v>
      </c>
      <c r="F469" s="723" t="s">
        <v>4108</v>
      </c>
      <c r="G469" s="723" t="s">
        <v>4109</v>
      </c>
      <c r="H469" s="723" t="s">
        <v>2970</v>
      </c>
      <c r="I469" s="723" t="s">
        <v>4110</v>
      </c>
      <c r="J469" s="723" t="s">
        <v>1967</v>
      </c>
      <c r="K469" s="723"/>
      <c r="L469" s="738" t="s">
        <v>4107</v>
      </c>
      <c r="M469" s="738" t="s">
        <v>2324</v>
      </c>
      <c r="N469" s="738" t="s">
        <v>1919</v>
      </c>
      <c r="O469" s="740">
        <v>293</v>
      </c>
      <c r="P469" s="738" t="s">
        <v>2114</v>
      </c>
      <c r="Q469" s="738" t="s">
        <v>2606</v>
      </c>
      <c r="R469" s="738" t="s">
        <v>1949</v>
      </c>
      <c r="S469" s="741" t="s">
        <v>1960</v>
      </c>
      <c r="T469" s="741"/>
      <c r="U469" s="741"/>
      <c r="V469" s="741"/>
      <c r="W469" s="741"/>
      <c r="X469" s="741"/>
      <c r="Y469" s="741" t="s">
        <v>1970</v>
      </c>
      <c r="Z469" s="742"/>
      <c r="AA469" s="742"/>
      <c r="AB469" s="742"/>
      <c r="AC469" s="742"/>
      <c r="AD469" s="742"/>
      <c r="AE469" s="742"/>
    </row>
    <row r="470" spans="1:31" ht="14.5">
      <c r="A470" s="738" t="s">
        <v>1950</v>
      </c>
      <c r="B470" s="738" t="s">
        <v>4111</v>
      </c>
      <c r="C470" s="738" t="s">
        <v>4112</v>
      </c>
      <c r="D470" s="739">
        <v>42139</v>
      </c>
      <c r="E470" s="743">
        <v>44691</v>
      </c>
      <c r="F470" s="723" t="s">
        <v>4113</v>
      </c>
      <c r="G470" s="723" t="s">
        <v>4114</v>
      </c>
      <c r="H470" s="723" t="s">
        <v>2020</v>
      </c>
      <c r="I470" s="723" t="s">
        <v>4115</v>
      </c>
      <c r="J470" s="723" t="s">
        <v>1957</v>
      </c>
      <c r="K470" s="723"/>
      <c r="L470" s="738" t="s">
        <v>4112</v>
      </c>
      <c r="M470" s="738" t="s">
        <v>4116</v>
      </c>
      <c r="N470" s="738" t="s">
        <v>1919</v>
      </c>
      <c r="O470" s="740">
        <v>206.79</v>
      </c>
      <c r="P470" s="738" t="s">
        <v>2114</v>
      </c>
      <c r="Q470" s="738" t="s">
        <v>4117</v>
      </c>
      <c r="R470" s="738"/>
      <c r="S470" s="741" t="s">
        <v>1960</v>
      </c>
      <c r="T470" s="741"/>
      <c r="U470" s="741"/>
      <c r="V470" s="741"/>
      <c r="W470" s="741"/>
      <c r="X470" s="741"/>
      <c r="Y470" s="741"/>
      <c r="Z470" s="742"/>
      <c r="AA470" s="742"/>
      <c r="AB470" s="742"/>
      <c r="AC470" s="742"/>
      <c r="AD470" s="742"/>
      <c r="AE470" s="742"/>
    </row>
    <row r="471" spans="1:31" ht="14.5">
      <c r="A471" s="738" t="s">
        <v>3657</v>
      </c>
      <c r="B471" s="738" t="s">
        <v>4118</v>
      </c>
      <c r="C471" s="738" t="s">
        <v>4119</v>
      </c>
      <c r="D471" s="739">
        <v>42808</v>
      </c>
      <c r="E471" s="743">
        <v>44690</v>
      </c>
      <c r="F471" s="723" t="s">
        <v>4120</v>
      </c>
      <c r="G471" s="723" t="s">
        <v>4121</v>
      </c>
      <c r="H471" s="723" t="s">
        <v>2288</v>
      </c>
      <c r="I471" s="723" t="s">
        <v>4122</v>
      </c>
      <c r="J471" s="723" t="s">
        <v>1957</v>
      </c>
      <c r="K471" s="723"/>
      <c r="L471" s="738" t="s">
        <v>4119</v>
      </c>
      <c r="M471" s="738" t="s">
        <v>4123</v>
      </c>
      <c r="N471" s="738" t="s">
        <v>1919</v>
      </c>
      <c r="O471" s="740">
        <v>18.32</v>
      </c>
      <c r="P471" s="738" t="s">
        <v>2114</v>
      </c>
      <c r="Q471" s="738" t="s">
        <v>3432</v>
      </c>
      <c r="R471" s="738" t="s">
        <v>1949</v>
      </c>
      <c r="S471" s="741" t="s">
        <v>1960</v>
      </c>
      <c r="T471" s="741"/>
      <c r="U471" s="741"/>
      <c r="V471" s="741"/>
      <c r="W471" s="741"/>
      <c r="X471" s="741"/>
      <c r="Y471" s="741" t="s">
        <v>2015</v>
      </c>
      <c r="Z471" s="742"/>
      <c r="AA471" s="742"/>
      <c r="AB471" s="742"/>
      <c r="AC471" s="742"/>
      <c r="AD471" s="742"/>
      <c r="AE471" s="742"/>
    </row>
    <row r="472" spans="1:31" ht="14.5">
      <c r="A472" s="738" t="s">
        <v>3657</v>
      </c>
      <c r="B472" s="738" t="s">
        <v>4124</v>
      </c>
      <c r="C472" s="739">
        <v>37326</v>
      </c>
      <c r="D472" s="739">
        <v>39155</v>
      </c>
      <c r="E472" s="743">
        <v>44690</v>
      </c>
      <c r="F472" s="723" t="s">
        <v>4125</v>
      </c>
      <c r="G472" s="723" t="s">
        <v>4126</v>
      </c>
      <c r="H472" s="723" t="s">
        <v>2555</v>
      </c>
      <c r="I472" s="723" t="s">
        <v>4127</v>
      </c>
      <c r="J472" s="723" t="s">
        <v>1967</v>
      </c>
      <c r="K472" s="723"/>
      <c r="L472" s="738" t="s">
        <v>4128</v>
      </c>
      <c r="M472" s="738" t="s">
        <v>4129</v>
      </c>
      <c r="N472" s="738" t="s">
        <v>1919</v>
      </c>
      <c r="O472" s="740">
        <v>57</v>
      </c>
      <c r="P472" s="738" t="s">
        <v>2114</v>
      </c>
      <c r="Q472" s="738" t="s">
        <v>2728</v>
      </c>
      <c r="R472" s="738" t="s">
        <v>1949</v>
      </c>
      <c r="S472" s="741" t="s">
        <v>1960</v>
      </c>
      <c r="T472" s="741"/>
      <c r="U472" s="741"/>
      <c r="V472" s="741"/>
      <c r="W472" s="741"/>
      <c r="X472" s="741"/>
      <c r="Y472" s="741"/>
      <c r="Z472" s="742"/>
      <c r="AA472" s="742"/>
      <c r="AB472" s="742"/>
      <c r="AC472" s="742"/>
      <c r="AD472" s="742"/>
      <c r="AE472" s="742"/>
    </row>
    <row r="473" spans="1:31">
      <c r="A473" s="738" t="s">
        <v>3657</v>
      </c>
      <c r="B473" s="738" t="s">
        <v>4130</v>
      </c>
      <c r="C473" s="738" t="s">
        <v>4131</v>
      </c>
      <c r="D473" s="742"/>
      <c r="E473" s="739">
        <v>44691</v>
      </c>
      <c r="F473" s="723" t="s">
        <v>4132</v>
      </c>
      <c r="G473" s="723" t="s">
        <v>4133</v>
      </c>
      <c r="H473" s="723" t="s">
        <v>2555</v>
      </c>
      <c r="I473" s="723" t="s">
        <v>4134</v>
      </c>
      <c r="J473" s="723" t="s">
        <v>1967</v>
      </c>
      <c r="K473" s="723"/>
      <c r="L473" s="738" t="s">
        <v>4131</v>
      </c>
      <c r="M473" s="738" t="s">
        <v>4135</v>
      </c>
      <c r="N473" s="738" t="s">
        <v>1919</v>
      </c>
      <c r="O473" s="740">
        <v>235.1</v>
      </c>
      <c r="P473" s="738" t="s">
        <v>2114</v>
      </c>
      <c r="Q473" s="738" t="s">
        <v>2606</v>
      </c>
      <c r="R473" s="738" t="s">
        <v>1949</v>
      </c>
      <c r="S473" s="741" t="s">
        <v>1960</v>
      </c>
      <c r="T473" s="741"/>
      <c r="U473" s="741"/>
      <c r="V473" s="741"/>
      <c r="W473" s="741"/>
      <c r="X473" s="741"/>
      <c r="Y473" s="741" t="s">
        <v>4136</v>
      </c>
      <c r="Z473" s="742"/>
      <c r="AA473" s="742"/>
      <c r="AB473" s="742"/>
      <c r="AC473" s="742"/>
      <c r="AD473" s="742"/>
      <c r="AE473" s="742"/>
    </row>
    <row r="474" spans="1:31" ht="14.5">
      <c r="A474" s="738" t="s">
        <v>3657</v>
      </c>
      <c r="B474" s="738" t="s">
        <v>4137</v>
      </c>
      <c r="C474" s="738" t="s">
        <v>4138</v>
      </c>
      <c r="D474" s="739">
        <v>39385</v>
      </c>
      <c r="E474" s="743">
        <v>44691</v>
      </c>
      <c r="F474" s="723" t="s">
        <v>3585</v>
      </c>
      <c r="G474" s="723" t="s">
        <v>3586</v>
      </c>
      <c r="H474" s="723" t="s">
        <v>3587</v>
      </c>
      <c r="I474" s="723" t="s">
        <v>3217</v>
      </c>
      <c r="J474" s="723" t="s">
        <v>1957</v>
      </c>
      <c r="K474" s="723"/>
      <c r="L474" s="738" t="s">
        <v>4138</v>
      </c>
      <c r="M474" s="738" t="s">
        <v>4139</v>
      </c>
      <c r="N474" s="738" t="s">
        <v>1919</v>
      </c>
      <c r="O474" s="740">
        <v>233.1</v>
      </c>
      <c r="P474" s="738" t="s">
        <v>2114</v>
      </c>
      <c r="Q474" s="738" t="s">
        <v>2473</v>
      </c>
      <c r="R474" s="738" t="s">
        <v>1949</v>
      </c>
      <c r="S474" s="741" t="s">
        <v>1960</v>
      </c>
      <c r="T474" s="741"/>
      <c r="U474" s="741"/>
      <c r="V474" s="741"/>
      <c r="W474" s="741"/>
      <c r="X474" s="741"/>
      <c r="Y474" s="741" t="s">
        <v>2015</v>
      </c>
      <c r="Z474" s="742"/>
      <c r="AA474" s="742"/>
      <c r="AB474" s="742"/>
      <c r="AC474" s="742"/>
      <c r="AD474" s="742"/>
      <c r="AE474" s="742"/>
    </row>
    <row r="475" spans="1:31" ht="14.5">
      <c r="A475" s="738" t="s">
        <v>1950</v>
      </c>
      <c r="B475" s="738" t="s">
        <v>4140</v>
      </c>
      <c r="C475" s="738" t="s">
        <v>4141</v>
      </c>
      <c r="D475" s="739">
        <v>42865</v>
      </c>
      <c r="E475" s="743">
        <v>44561</v>
      </c>
      <c r="F475" s="723" t="s">
        <v>4142</v>
      </c>
      <c r="G475" s="723" t="s">
        <v>4143</v>
      </c>
      <c r="H475" s="723" t="s">
        <v>4144</v>
      </c>
      <c r="I475" s="723" t="s">
        <v>4145</v>
      </c>
      <c r="J475" s="723" t="s">
        <v>1967</v>
      </c>
      <c r="K475" s="723"/>
      <c r="L475" s="738" t="s">
        <v>4141</v>
      </c>
      <c r="M475" s="738"/>
      <c r="N475" s="738" t="s">
        <v>1919</v>
      </c>
      <c r="O475" s="740">
        <v>306</v>
      </c>
      <c r="P475" s="738" t="s">
        <v>2114</v>
      </c>
      <c r="Q475" s="738" t="s">
        <v>4146</v>
      </c>
      <c r="R475" s="738" t="s">
        <v>1949</v>
      </c>
      <c r="S475" s="741" t="s">
        <v>1960</v>
      </c>
      <c r="T475" s="741"/>
      <c r="U475" s="741"/>
      <c r="V475" s="741"/>
      <c r="W475" s="741"/>
      <c r="X475" s="741"/>
      <c r="Y475" s="741"/>
      <c r="Z475" s="742"/>
      <c r="AA475" s="742"/>
      <c r="AB475" s="742"/>
      <c r="AC475" s="742"/>
      <c r="AD475" s="742"/>
      <c r="AE475" s="742"/>
    </row>
    <row r="476" spans="1:31" ht="17.899999999999999" customHeight="1">
      <c r="A476" s="738" t="s">
        <v>3657</v>
      </c>
      <c r="B476" s="738" t="s">
        <v>4147</v>
      </c>
      <c r="C476" s="738" t="s">
        <v>4148</v>
      </c>
      <c r="D476" s="739">
        <v>43719</v>
      </c>
      <c r="E476" s="743">
        <v>44691</v>
      </c>
      <c r="F476" s="723" t="s">
        <v>4149</v>
      </c>
      <c r="G476" s="723"/>
      <c r="H476" s="723" t="s">
        <v>3291</v>
      </c>
      <c r="I476" s="723" t="s">
        <v>4150</v>
      </c>
      <c r="J476" s="723" t="s">
        <v>1967</v>
      </c>
      <c r="K476" s="723"/>
      <c r="L476" s="738" t="s">
        <v>4148</v>
      </c>
      <c r="M476" s="738" t="s">
        <v>4151</v>
      </c>
      <c r="N476" s="738" t="s">
        <v>1919</v>
      </c>
      <c r="O476" s="740">
        <v>96.46</v>
      </c>
      <c r="P476" s="738" t="s">
        <v>2114</v>
      </c>
      <c r="Q476" s="738" t="s">
        <v>3419</v>
      </c>
      <c r="R476" s="738" t="s">
        <v>1949</v>
      </c>
      <c r="S476" s="741" t="s">
        <v>1960</v>
      </c>
      <c r="T476" s="741"/>
      <c r="U476" s="741"/>
      <c r="V476" s="741"/>
      <c r="W476" s="741"/>
      <c r="X476" s="741"/>
      <c r="Y476" s="741"/>
      <c r="Z476" s="742"/>
      <c r="AA476" s="742"/>
      <c r="AB476" s="742"/>
      <c r="AC476" s="742"/>
      <c r="AD476" s="742"/>
      <c r="AE476" s="742"/>
    </row>
    <row r="477" spans="1:31">
      <c r="A477" s="738" t="s">
        <v>3657</v>
      </c>
      <c r="B477" s="738" t="s">
        <v>4152</v>
      </c>
      <c r="C477" s="738" t="s">
        <v>4153</v>
      </c>
      <c r="D477" s="739">
        <v>42866</v>
      </c>
      <c r="E477" s="739">
        <v>44691</v>
      </c>
      <c r="F477" s="723" t="s">
        <v>4154</v>
      </c>
      <c r="G477" s="723" t="s">
        <v>4155</v>
      </c>
      <c r="H477" s="723" t="s">
        <v>2336</v>
      </c>
      <c r="I477" s="723" t="s">
        <v>4156</v>
      </c>
      <c r="J477" s="723" t="s">
        <v>1957</v>
      </c>
      <c r="K477" s="723"/>
      <c r="L477" s="738" t="s">
        <v>4153</v>
      </c>
      <c r="M477" s="738" t="s">
        <v>4157</v>
      </c>
      <c r="N477" s="738" t="s">
        <v>1919</v>
      </c>
      <c r="O477" s="740">
        <v>73</v>
      </c>
      <c r="P477" s="738" t="s">
        <v>2114</v>
      </c>
      <c r="Q477" s="738" t="s">
        <v>2368</v>
      </c>
      <c r="R477" s="738" t="s">
        <v>1949</v>
      </c>
      <c r="S477" s="741" t="s">
        <v>1960</v>
      </c>
      <c r="T477" s="741"/>
      <c r="U477" s="741"/>
      <c r="V477" s="741"/>
      <c r="W477" s="741"/>
      <c r="X477" s="741"/>
      <c r="Y477" s="741"/>
      <c r="Z477" s="742"/>
      <c r="AA477" s="742"/>
      <c r="AB477" s="742"/>
      <c r="AC477" s="742"/>
      <c r="AD477" s="742"/>
      <c r="AE477" s="742"/>
    </row>
    <row r="478" spans="1:31" s="79" customFormat="1" ht="12.65" customHeight="1">
      <c r="A478" s="744" t="s">
        <v>1950</v>
      </c>
      <c r="B478" s="744" t="s">
        <v>4158</v>
      </c>
      <c r="C478" s="744" t="s">
        <v>4159</v>
      </c>
      <c r="D478" s="745">
        <v>39989</v>
      </c>
      <c r="E478" s="745">
        <v>44897</v>
      </c>
      <c r="F478" s="746" t="s">
        <v>4160</v>
      </c>
      <c r="G478" s="747" t="s">
        <v>4161</v>
      </c>
      <c r="H478" s="746" t="s">
        <v>2555</v>
      </c>
      <c r="I478" s="746" t="s">
        <v>4162</v>
      </c>
      <c r="J478" s="746" t="s">
        <v>1967</v>
      </c>
      <c r="K478" s="746">
        <v>1</v>
      </c>
      <c r="L478" s="744" t="s">
        <v>4159</v>
      </c>
      <c r="M478" s="744" t="s">
        <v>4163</v>
      </c>
      <c r="N478" s="744" t="s">
        <v>3843</v>
      </c>
      <c r="O478" s="748">
        <v>36</v>
      </c>
      <c r="P478" s="744" t="s">
        <v>2114</v>
      </c>
      <c r="Q478" s="744" t="s">
        <v>2860</v>
      </c>
      <c r="R478" s="744"/>
      <c r="S478" s="749" t="s">
        <v>1960</v>
      </c>
      <c r="T478" s="749"/>
      <c r="U478" s="749"/>
      <c r="V478" s="749"/>
      <c r="W478" s="749"/>
      <c r="X478" s="749"/>
      <c r="Y478" s="750"/>
      <c r="Z478" s="750"/>
      <c r="AA478" s="751"/>
      <c r="AB478" s="751"/>
      <c r="AC478" s="751"/>
      <c r="AD478" s="751"/>
      <c r="AE478" s="751"/>
    </row>
    <row r="479" spans="1:31" s="79" customFormat="1" ht="12.65" customHeight="1">
      <c r="A479" s="744" t="s">
        <v>1950</v>
      </c>
      <c r="B479" s="744" t="s">
        <v>4164</v>
      </c>
      <c r="C479" s="744" t="s">
        <v>4165</v>
      </c>
      <c r="D479" s="745">
        <v>40688</v>
      </c>
      <c r="E479" s="745">
        <v>44866</v>
      </c>
      <c r="F479" s="746" t="s">
        <v>4166</v>
      </c>
      <c r="G479" s="747" t="s">
        <v>4047</v>
      </c>
      <c r="H479" s="746" t="s">
        <v>2336</v>
      </c>
      <c r="I479" s="746" t="s">
        <v>4167</v>
      </c>
      <c r="J479" s="746" t="s">
        <v>1957</v>
      </c>
      <c r="K479" s="746">
        <v>1</v>
      </c>
      <c r="L479" s="744" t="s">
        <v>4165</v>
      </c>
      <c r="M479" s="744" t="s">
        <v>4168</v>
      </c>
      <c r="N479" s="744" t="s">
        <v>1919</v>
      </c>
      <c r="O479" s="748">
        <v>671.02</v>
      </c>
      <c r="P479" s="744" t="s">
        <v>2055</v>
      </c>
      <c r="Q479" s="744" t="s">
        <v>2492</v>
      </c>
      <c r="R479" s="744" t="s">
        <v>1949</v>
      </c>
      <c r="S479" s="749" t="s">
        <v>1960</v>
      </c>
      <c r="T479" s="749" t="s">
        <v>1970</v>
      </c>
      <c r="U479" s="749"/>
      <c r="V479" s="749"/>
      <c r="W479" s="749"/>
      <c r="X479" s="749"/>
      <c r="Y479" s="750"/>
      <c r="Z479" s="750"/>
      <c r="AA479" s="751"/>
      <c r="AB479" s="751"/>
      <c r="AC479" s="751"/>
      <c r="AD479" s="751"/>
      <c r="AE479" s="751"/>
    </row>
    <row r="480" spans="1:31" s="79" customFormat="1" ht="12.65" customHeight="1">
      <c r="A480" s="744" t="s">
        <v>2351</v>
      </c>
      <c r="B480" s="744" t="s">
        <v>4169</v>
      </c>
      <c r="C480" s="744" t="s">
        <v>4170</v>
      </c>
      <c r="D480" s="745">
        <v>36844</v>
      </c>
      <c r="E480" s="745">
        <v>44897</v>
      </c>
      <c r="F480" s="746" t="s">
        <v>4171</v>
      </c>
      <c r="G480" s="747" t="s">
        <v>4172</v>
      </c>
      <c r="H480" s="746" t="s">
        <v>4173</v>
      </c>
      <c r="I480" s="746" t="s">
        <v>4174</v>
      </c>
      <c r="J480" s="746" t="s">
        <v>1967</v>
      </c>
      <c r="K480" s="746">
        <v>1</v>
      </c>
      <c r="L480" s="744" t="s">
        <v>4170</v>
      </c>
      <c r="M480" s="744" t="s">
        <v>4175</v>
      </c>
      <c r="N480" s="744" t="s">
        <v>1919</v>
      </c>
      <c r="O480" s="748">
        <v>435.82</v>
      </c>
      <c r="P480" s="744" t="s">
        <v>2114</v>
      </c>
      <c r="Q480" s="744" t="s">
        <v>2064</v>
      </c>
      <c r="R480" s="744" t="s">
        <v>1949</v>
      </c>
      <c r="S480" s="749" t="s">
        <v>1960</v>
      </c>
      <c r="T480" s="749" t="s">
        <v>4176</v>
      </c>
      <c r="U480" s="749"/>
      <c r="V480" s="749"/>
      <c r="W480" s="749"/>
      <c r="X480" s="749"/>
      <c r="Y480" s="750"/>
      <c r="Z480" s="750"/>
      <c r="AA480" s="751"/>
      <c r="AB480" s="751"/>
      <c r="AC480" s="751"/>
      <c r="AD480" s="751"/>
      <c r="AE480" s="751"/>
    </row>
    <row r="481" spans="1:26" s="751" customFormat="1" ht="25">
      <c r="A481" s="744" t="s">
        <v>1950</v>
      </c>
      <c r="B481" s="744" t="s">
        <v>4177</v>
      </c>
      <c r="C481" s="744" t="s">
        <v>4178</v>
      </c>
      <c r="D481" s="745">
        <v>37354</v>
      </c>
      <c r="E481" s="745">
        <v>44813</v>
      </c>
      <c r="F481" s="746" t="s">
        <v>4179</v>
      </c>
      <c r="G481" s="746" t="s">
        <v>4180</v>
      </c>
      <c r="H481" s="746" t="s">
        <v>4181</v>
      </c>
      <c r="I481" s="746" t="s">
        <v>4182</v>
      </c>
      <c r="J481" s="746" t="s">
        <v>1957</v>
      </c>
      <c r="K481" s="746">
        <v>1</v>
      </c>
      <c r="L481" s="744" t="s">
        <v>4178</v>
      </c>
      <c r="M481" s="744" t="s">
        <v>4183</v>
      </c>
      <c r="N481" s="744" t="s">
        <v>1919</v>
      </c>
      <c r="O481" s="748">
        <v>2936</v>
      </c>
      <c r="P481" s="744" t="s">
        <v>1922</v>
      </c>
      <c r="Q481" s="744" t="s">
        <v>1959</v>
      </c>
      <c r="R481" s="744" t="s">
        <v>1949</v>
      </c>
      <c r="S481" s="749" t="s">
        <v>1960</v>
      </c>
      <c r="T481" s="749" t="s">
        <v>2015</v>
      </c>
      <c r="U481" s="749"/>
      <c r="V481" s="749"/>
      <c r="W481" s="749"/>
      <c r="X481" s="749"/>
      <c r="Y481" s="750"/>
      <c r="Z481" s="750"/>
    </row>
    <row r="482" spans="1:26" s="751" customFormat="1" ht="25">
      <c r="A482" s="744" t="s">
        <v>1950</v>
      </c>
      <c r="B482" s="744" t="s">
        <v>4184</v>
      </c>
      <c r="C482" s="744" t="s">
        <v>3895</v>
      </c>
      <c r="D482" s="745">
        <v>38737</v>
      </c>
      <c r="E482" s="745">
        <v>45000</v>
      </c>
      <c r="F482" s="746" t="s">
        <v>4185</v>
      </c>
      <c r="G482" s="746" t="s">
        <v>4186</v>
      </c>
      <c r="H482" s="746" t="s">
        <v>2052</v>
      </c>
      <c r="I482" s="746" t="s">
        <v>4187</v>
      </c>
      <c r="J482" s="746" t="s">
        <v>1957</v>
      </c>
      <c r="K482" s="746">
        <v>1</v>
      </c>
      <c r="L482" s="744" t="s">
        <v>4188</v>
      </c>
      <c r="M482" s="744" t="s">
        <v>4189</v>
      </c>
      <c r="N482" s="744" t="s">
        <v>1919</v>
      </c>
      <c r="O482" s="748">
        <v>2100</v>
      </c>
      <c r="P482" s="744" t="s">
        <v>1922</v>
      </c>
      <c r="Q482" s="744" t="s">
        <v>4190</v>
      </c>
      <c r="R482" s="744" t="s">
        <v>1949</v>
      </c>
      <c r="S482" s="749" t="s">
        <v>1960</v>
      </c>
      <c r="T482" s="749"/>
      <c r="U482" s="749"/>
      <c r="V482" s="749"/>
      <c r="W482" s="749"/>
      <c r="X482" s="749"/>
      <c r="Y482" s="750"/>
      <c r="Z482" s="750"/>
    </row>
    <row r="483" spans="1:26" s="751" customFormat="1">
      <c r="A483" s="744"/>
      <c r="B483" s="744"/>
      <c r="C483" s="744"/>
      <c r="D483" s="745"/>
      <c r="E483" s="745"/>
      <c r="F483" s="746"/>
      <c r="G483" s="746"/>
      <c r="H483" s="746"/>
      <c r="I483" s="746"/>
      <c r="J483" s="746"/>
      <c r="K483" s="746"/>
      <c r="L483" s="744"/>
      <c r="M483" s="744"/>
      <c r="N483" s="744"/>
      <c r="O483" s="748"/>
      <c r="P483" s="744"/>
      <c r="Q483" s="744"/>
      <c r="R483" s="744"/>
      <c r="S483" s="749"/>
      <c r="T483" s="749"/>
      <c r="U483" s="749"/>
      <c r="V483" s="749"/>
      <c r="W483" s="749"/>
      <c r="X483" s="749"/>
      <c r="Y483" s="750"/>
      <c r="Z483" s="750"/>
    </row>
    <row r="484" spans="1:26" s="751" customFormat="1" ht="26.9" customHeight="1">
      <c r="A484" s="744"/>
      <c r="B484" s="744"/>
      <c r="C484" s="744" t="s">
        <v>4191</v>
      </c>
      <c r="D484" s="745"/>
      <c r="E484" s="745"/>
      <c r="F484" s="746"/>
      <c r="G484" s="746"/>
      <c r="H484" s="746"/>
      <c r="I484" s="746"/>
      <c r="J484" s="746"/>
      <c r="K484" s="746"/>
      <c r="L484" s="744"/>
      <c r="M484" s="744"/>
      <c r="N484" s="744"/>
      <c r="O484" s="748"/>
      <c r="P484" s="744"/>
      <c r="Q484" s="744"/>
      <c r="R484" s="744"/>
      <c r="S484" s="749"/>
      <c r="T484" s="749"/>
      <c r="U484" s="749"/>
      <c r="V484" s="749"/>
      <c r="W484" s="749"/>
      <c r="X484" s="749"/>
      <c r="Y484" s="750"/>
      <c r="Z484" s="750"/>
    </row>
    <row r="485" spans="1:26" s="751" customFormat="1" ht="25">
      <c r="A485" s="744" t="s">
        <v>2351</v>
      </c>
      <c r="B485" s="744" t="s">
        <v>4192</v>
      </c>
      <c r="C485" s="744" t="s">
        <v>4193</v>
      </c>
      <c r="D485" s="745">
        <v>40953</v>
      </c>
      <c r="E485" s="745" t="s">
        <v>651</v>
      </c>
      <c r="F485" s="746" t="s">
        <v>4194</v>
      </c>
      <c r="G485" s="746" t="s">
        <v>4195</v>
      </c>
      <c r="H485" s="746" t="s">
        <v>4196</v>
      </c>
      <c r="I485" s="746" t="s">
        <v>4197</v>
      </c>
      <c r="J485" s="746" t="s">
        <v>1967</v>
      </c>
      <c r="K485" s="746">
        <v>1</v>
      </c>
      <c r="L485" s="744" t="s">
        <v>4193</v>
      </c>
      <c r="M485" s="744" t="s">
        <v>4198</v>
      </c>
      <c r="N485" s="744" t="s">
        <v>1919</v>
      </c>
      <c r="O485" s="748">
        <v>114.57</v>
      </c>
      <c r="P485" s="744" t="s">
        <v>2114</v>
      </c>
      <c r="Q485" s="744" t="s">
        <v>2359</v>
      </c>
      <c r="R485" s="744" t="s">
        <v>1949</v>
      </c>
      <c r="S485" s="749" t="s">
        <v>1960</v>
      </c>
      <c r="T485" s="749"/>
      <c r="U485" s="749"/>
      <c r="V485" s="749"/>
      <c r="W485" s="749"/>
      <c r="X485" s="749"/>
      <c r="Y485" s="750"/>
      <c r="Z485" s="750"/>
    </row>
    <row r="486" spans="1:26" s="751" customFormat="1" ht="25">
      <c r="A486" s="744" t="s">
        <v>2351</v>
      </c>
      <c r="B486" s="744" t="s">
        <v>4199</v>
      </c>
      <c r="C486" s="744" t="s">
        <v>4200</v>
      </c>
      <c r="D486" s="745">
        <v>43178</v>
      </c>
      <c r="E486" s="745" t="s">
        <v>651</v>
      </c>
      <c r="F486" s="746" t="s">
        <v>4201</v>
      </c>
      <c r="G486" s="746" t="s">
        <v>4202</v>
      </c>
      <c r="H486" s="746" t="s">
        <v>4203</v>
      </c>
      <c r="I486" s="746" t="s">
        <v>4204</v>
      </c>
      <c r="J486" s="746" t="s">
        <v>1957</v>
      </c>
      <c r="K486" s="746">
        <v>1</v>
      </c>
      <c r="L486" s="744" t="s">
        <v>4200</v>
      </c>
      <c r="M486" s="744" t="s">
        <v>4205</v>
      </c>
      <c r="N486" s="744" t="s">
        <v>1919</v>
      </c>
      <c r="O486" s="748">
        <v>56.65</v>
      </c>
      <c r="P486" s="744" t="s">
        <v>2114</v>
      </c>
      <c r="Q486" s="744" t="s">
        <v>2411</v>
      </c>
      <c r="R486" s="744" t="s">
        <v>1949</v>
      </c>
      <c r="S486" s="749" t="s">
        <v>1960</v>
      </c>
      <c r="T486" s="749"/>
      <c r="U486" s="749"/>
      <c r="V486" s="749"/>
      <c r="W486" s="749"/>
      <c r="X486" s="749"/>
      <c r="Y486" s="750"/>
      <c r="Z486" s="750"/>
    </row>
    <row r="487" spans="1:26" s="751" customFormat="1" ht="25">
      <c r="A487" s="744" t="s">
        <v>2351</v>
      </c>
      <c r="B487" s="744" t="s">
        <v>4206</v>
      </c>
      <c r="C487" s="744" t="s">
        <v>4207</v>
      </c>
      <c r="D487" s="745">
        <v>43954</v>
      </c>
      <c r="E487" s="745" t="s">
        <v>651</v>
      </c>
      <c r="F487" s="746" t="s">
        <v>4208</v>
      </c>
      <c r="G487" s="746" t="s">
        <v>2469</v>
      </c>
      <c r="H487" s="746" t="s">
        <v>2470</v>
      </c>
      <c r="I487" s="746" t="s">
        <v>4209</v>
      </c>
      <c r="J487" s="746" t="s">
        <v>1957</v>
      </c>
      <c r="K487" s="746">
        <v>1</v>
      </c>
      <c r="L487" s="744" t="s">
        <v>4207</v>
      </c>
      <c r="M487" s="744" t="s">
        <v>4210</v>
      </c>
      <c r="N487" s="744" t="s">
        <v>1919</v>
      </c>
      <c r="O487" s="748">
        <v>90.28</v>
      </c>
      <c r="P487" s="744" t="s">
        <v>2114</v>
      </c>
      <c r="Q487" s="744" t="s">
        <v>2219</v>
      </c>
      <c r="R487" s="744"/>
      <c r="S487" s="749" t="s">
        <v>1960</v>
      </c>
      <c r="T487" s="749"/>
      <c r="U487" s="749"/>
      <c r="V487" s="749"/>
      <c r="W487" s="749"/>
      <c r="X487" s="749"/>
      <c r="Y487" s="750"/>
      <c r="Z487" s="750"/>
    </row>
    <row r="488" spans="1:26" s="751" customFormat="1" ht="37.5">
      <c r="A488" s="744" t="s">
        <v>1950</v>
      </c>
      <c r="B488" s="744" t="s">
        <v>4211</v>
      </c>
      <c r="C488" s="744" t="s">
        <v>4212</v>
      </c>
      <c r="D488" s="745">
        <v>37369</v>
      </c>
      <c r="E488" s="745" t="s">
        <v>651</v>
      </c>
      <c r="F488" s="746" t="s">
        <v>1982</v>
      </c>
      <c r="G488" s="746" t="s">
        <v>1990</v>
      </c>
      <c r="H488" s="746" t="s">
        <v>1991</v>
      </c>
      <c r="I488" s="746" t="s">
        <v>1992</v>
      </c>
      <c r="J488" s="746" t="s">
        <v>1957</v>
      </c>
      <c r="K488" s="746">
        <v>1</v>
      </c>
      <c r="L488" s="744" t="s">
        <v>4212</v>
      </c>
      <c r="M488" s="744" t="s">
        <v>4213</v>
      </c>
      <c r="N488" s="744" t="s">
        <v>1919</v>
      </c>
      <c r="O488" s="748">
        <v>1367.02</v>
      </c>
      <c r="P488" s="744" t="s">
        <v>1922</v>
      </c>
      <c r="Q488" s="744" t="s">
        <v>2492</v>
      </c>
      <c r="R488" s="744" t="s">
        <v>1949</v>
      </c>
      <c r="S488" s="749" t="s">
        <v>1960</v>
      </c>
      <c r="T488" s="749" t="s">
        <v>4214</v>
      </c>
      <c r="U488" s="749"/>
      <c r="V488" s="749"/>
      <c r="W488" s="749"/>
      <c r="X488" s="749"/>
      <c r="Y488" s="750"/>
      <c r="Z488" s="750"/>
    </row>
    <row r="489" spans="1:26" s="751" customFormat="1" ht="25">
      <c r="A489" s="744" t="s">
        <v>2351</v>
      </c>
      <c r="B489" s="752" t="s">
        <v>4215</v>
      </c>
      <c r="C489" s="752" t="s">
        <v>4216</v>
      </c>
      <c r="D489" s="753">
        <v>39155</v>
      </c>
      <c r="E489" s="753" t="s">
        <v>651</v>
      </c>
      <c r="F489" s="746" t="s">
        <v>4217</v>
      </c>
      <c r="G489" s="746" t="s">
        <v>4218</v>
      </c>
      <c r="H489" s="746" t="s">
        <v>2555</v>
      </c>
      <c r="I489" s="746" t="s">
        <v>4219</v>
      </c>
      <c r="J489" s="746" t="s">
        <v>1967</v>
      </c>
      <c r="K489" s="746">
        <v>1</v>
      </c>
      <c r="L489" s="752" t="s">
        <v>4216</v>
      </c>
      <c r="M489" s="752" t="s">
        <v>4220</v>
      </c>
      <c r="N489" s="752" t="s">
        <v>1919</v>
      </c>
      <c r="O489" s="754">
        <v>158.1</v>
      </c>
      <c r="P489" s="744" t="s">
        <v>2114</v>
      </c>
      <c r="Q489" s="752" t="s">
        <v>2904</v>
      </c>
      <c r="R489" s="752" t="s">
        <v>1949</v>
      </c>
      <c r="S489" s="749" t="s">
        <v>1960</v>
      </c>
      <c r="T489" s="755" t="s">
        <v>2153</v>
      </c>
      <c r="U489" s="755"/>
      <c r="V489" s="755"/>
      <c r="W489" s="755"/>
      <c r="X489" s="755"/>
      <c r="Y489" s="750"/>
      <c r="Z489" s="750"/>
    </row>
    <row r="490" spans="1:26" s="751" customFormat="1" ht="50">
      <c r="A490" s="744" t="s">
        <v>2351</v>
      </c>
      <c r="B490" s="744" t="s">
        <v>4221</v>
      </c>
      <c r="C490" s="744" t="s">
        <v>4222</v>
      </c>
      <c r="D490" s="745">
        <v>43410</v>
      </c>
      <c r="E490" s="745" t="s">
        <v>651</v>
      </c>
      <c r="F490" s="746" t="s">
        <v>4223</v>
      </c>
      <c r="G490" s="746" t="s">
        <v>4224</v>
      </c>
      <c r="H490" s="746" t="s">
        <v>2970</v>
      </c>
      <c r="I490" s="746" t="s">
        <v>4225</v>
      </c>
      <c r="J490" s="746" t="s">
        <v>1967</v>
      </c>
      <c r="K490" s="746">
        <v>1</v>
      </c>
      <c r="L490" s="744" t="s">
        <v>4222</v>
      </c>
      <c r="M490" s="744" t="s">
        <v>4226</v>
      </c>
      <c r="N490" s="744" t="s">
        <v>1919</v>
      </c>
      <c r="O490" s="748">
        <v>135.1</v>
      </c>
      <c r="P490" s="744" t="s">
        <v>2114</v>
      </c>
      <c r="Q490" s="744" t="s">
        <v>4227</v>
      </c>
      <c r="R490" s="744" t="s">
        <v>1949</v>
      </c>
      <c r="S490" s="749" t="s">
        <v>1960</v>
      </c>
      <c r="T490" s="749"/>
      <c r="U490" s="749"/>
      <c r="V490" s="749"/>
      <c r="W490" s="749"/>
      <c r="X490" s="749"/>
      <c r="Y490" s="750"/>
      <c r="Z490" s="750"/>
    </row>
    <row r="491" spans="1:26" s="751" customFormat="1" ht="37.5">
      <c r="A491" s="744" t="s">
        <v>2351</v>
      </c>
      <c r="B491" s="756" t="s">
        <v>4228</v>
      </c>
      <c r="C491" s="756" t="s">
        <v>4229</v>
      </c>
      <c r="D491" s="757">
        <v>37469</v>
      </c>
      <c r="E491" s="757" t="s">
        <v>651</v>
      </c>
      <c r="F491" s="746" t="s">
        <v>4230</v>
      </c>
      <c r="G491" s="746" t="s">
        <v>4231</v>
      </c>
      <c r="H491" s="746" t="s">
        <v>4232</v>
      </c>
      <c r="I491" s="746" t="s">
        <v>4233</v>
      </c>
      <c r="J491" s="746" t="s">
        <v>1967</v>
      </c>
      <c r="K491" s="746">
        <v>1</v>
      </c>
      <c r="L491" s="756" t="s">
        <v>4229</v>
      </c>
      <c r="M491" s="756" t="s">
        <v>4234</v>
      </c>
      <c r="N491" s="756" t="s">
        <v>1919</v>
      </c>
      <c r="O491" s="758">
        <v>238.97</v>
      </c>
      <c r="P491" s="744" t="s">
        <v>2114</v>
      </c>
      <c r="Q491" s="756" t="s">
        <v>4235</v>
      </c>
      <c r="R491" s="756" t="s">
        <v>1949</v>
      </c>
      <c r="S491" s="749" t="s">
        <v>1960</v>
      </c>
      <c r="T491" s="749" t="s">
        <v>1961</v>
      </c>
      <c r="U491" s="749"/>
      <c r="V491" s="749"/>
      <c r="W491" s="749"/>
      <c r="X491" s="749"/>
      <c r="Y491" s="750"/>
      <c r="Z491" s="750"/>
    </row>
    <row r="492" spans="1:26" s="751" customFormat="1" ht="18.649999999999999" customHeight="1">
      <c r="A492" s="744" t="s">
        <v>2351</v>
      </c>
      <c r="B492" s="744" t="s">
        <v>4236</v>
      </c>
      <c r="C492" s="744" t="s">
        <v>4237</v>
      </c>
      <c r="D492" s="745">
        <v>42235</v>
      </c>
      <c r="E492" s="745" t="s">
        <v>651</v>
      </c>
      <c r="F492" s="746" t="s">
        <v>3380</v>
      </c>
      <c r="G492" s="746" t="s">
        <v>3381</v>
      </c>
      <c r="H492" s="746" t="s">
        <v>3382</v>
      </c>
      <c r="I492" s="746" t="s">
        <v>3383</v>
      </c>
      <c r="J492" s="746" t="s">
        <v>2089</v>
      </c>
      <c r="K492" s="746">
        <v>1</v>
      </c>
      <c r="L492" s="744" t="s">
        <v>4237</v>
      </c>
      <c r="M492" s="744" t="s">
        <v>4238</v>
      </c>
      <c r="N492" s="744" t="s">
        <v>1919</v>
      </c>
      <c r="O492" s="748">
        <v>189.6</v>
      </c>
      <c r="P492" s="744" t="s">
        <v>2114</v>
      </c>
      <c r="Q492" s="744" t="s">
        <v>2205</v>
      </c>
      <c r="R492" s="744" t="s">
        <v>1949</v>
      </c>
      <c r="S492" s="749" t="s">
        <v>1960</v>
      </c>
      <c r="T492" s="749"/>
      <c r="U492" s="749"/>
      <c r="V492" s="749"/>
      <c r="W492" s="749"/>
      <c r="X492" s="749"/>
      <c r="Y492" s="750"/>
      <c r="Z492" s="750"/>
    </row>
    <row r="493" spans="1:26" s="751" customFormat="1" ht="50">
      <c r="A493" s="744" t="s">
        <v>2351</v>
      </c>
      <c r="B493" s="744" t="s">
        <v>4239</v>
      </c>
      <c r="C493" s="744" t="s">
        <v>4240</v>
      </c>
      <c r="D493" s="745">
        <v>42356</v>
      </c>
      <c r="E493" s="745" t="s">
        <v>651</v>
      </c>
      <c r="F493" s="746" t="s">
        <v>3585</v>
      </c>
      <c r="G493" s="746" t="s">
        <v>3586</v>
      </c>
      <c r="H493" s="746" t="s">
        <v>3587</v>
      </c>
      <c r="I493" s="746" t="s">
        <v>3217</v>
      </c>
      <c r="J493" s="746" t="s">
        <v>1957</v>
      </c>
      <c r="K493" s="746">
        <v>1</v>
      </c>
      <c r="L493" s="744" t="s">
        <v>4240</v>
      </c>
      <c r="M493" s="744"/>
      <c r="N493" s="744" t="s">
        <v>1919</v>
      </c>
      <c r="O493" s="748">
        <v>555</v>
      </c>
      <c r="P493" s="744" t="s">
        <v>2055</v>
      </c>
      <c r="Q493" s="744" t="s">
        <v>4241</v>
      </c>
      <c r="R493" s="744" t="s">
        <v>1949</v>
      </c>
      <c r="S493" s="749" t="s">
        <v>1960</v>
      </c>
      <c r="T493" s="749"/>
      <c r="U493" s="749"/>
      <c r="V493" s="749"/>
      <c r="W493" s="749"/>
      <c r="X493" s="749"/>
      <c r="Y493" s="750"/>
      <c r="Z493" s="750"/>
    </row>
    <row r="494" spans="1:26" s="751" customFormat="1" ht="62.5">
      <c r="A494" s="744" t="s">
        <v>2351</v>
      </c>
      <c r="B494" s="744" t="s">
        <v>4242</v>
      </c>
      <c r="C494" s="744" t="s">
        <v>4243</v>
      </c>
      <c r="D494" s="745">
        <v>42755</v>
      </c>
      <c r="E494" s="745" t="s">
        <v>651</v>
      </c>
      <c r="F494" s="746" t="s">
        <v>2363</v>
      </c>
      <c r="G494" s="746" t="s">
        <v>2364</v>
      </c>
      <c r="H494" s="746" t="s">
        <v>2365</v>
      </c>
      <c r="I494" s="746" t="s">
        <v>2366</v>
      </c>
      <c r="J494" s="746" t="s">
        <v>1967</v>
      </c>
      <c r="K494" s="746">
        <v>1</v>
      </c>
      <c r="L494" s="744" t="s">
        <v>4243</v>
      </c>
      <c r="M494" s="744" t="s">
        <v>4244</v>
      </c>
      <c r="N494" s="744" t="s">
        <v>1919</v>
      </c>
      <c r="O494" s="748">
        <v>1511.83</v>
      </c>
      <c r="P494" s="744" t="s">
        <v>1922</v>
      </c>
      <c r="Q494" s="744" t="s">
        <v>4245</v>
      </c>
      <c r="R494" s="744" t="s">
        <v>1949</v>
      </c>
      <c r="S494" s="749" t="s">
        <v>1960</v>
      </c>
      <c r="T494" s="749" t="s">
        <v>1970</v>
      </c>
      <c r="U494" s="749"/>
      <c r="V494" s="749"/>
      <c r="W494" s="749"/>
      <c r="X494" s="749"/>
      <c r="Y494" s="750"/>
      <c r="Z494" s="750"/>
    </row>
    <row r="495" spans="1:26" s="751" customFormat="1" ht="37.5">
      <c r="A495" s="744" t="s">
        <v>1950</v>
      </c>
      <c r="B495" s="744" t="s">
        <v>4246</v>
      </c>
      <c r="C495" s="744" t="s">
        <v>4247</v>
      </c>
      <c r="D495" s="745">
        <v>37139</v>
      </c>
      <c r="E495" s="745" t="s">
        <v>651</v>
      </c>
      <c r="F495" s="746" t="s">
        <v>4248</v>
      </c>
      <c r="G495" s="746" t="s">
        <v>4249</v>
      </c>
      <c r="H495" s="746" t="s">
        <v>4250</v>
      </c>
      <c r="I495" s="746" t="s">
        <v>4251</v>
      </c>
      <c r="J495" s="746" t="s">
        <v>1967</v>
      </c>
      <c r="K495" s="746">
        <v>1</v>
      </c>
      <c r="L495" s="744" t="s">
        <v>4247</v>
      </c>
      <c r="M495" s="744" t="s">
        <v>4252</v>
      </c>
      <c r="N495" s="744" t="s">
        <v>1919</v>
      </c>
      <c r="O495" s="748">
        <v>662</v>
      </c>
      <c r="P495" s="744" t="s">
        <v>2055</v>
      </c>
      <c r="Q495" s="744" t="s">
        <v>4253</v>
      </c>
      <c r="R495" s="744" t="s">
        <v>1949</v>
      </c>
      <c r="S495" s="749" t="s">
        <v>1960</v>
      </c>
      <c r="T495" s="749"/>
      <c r="U495" s="749"/>
      <c r="V495" s="749"/>
      <c r="W495" s="749"/>
      <c r="X495" s="749"/>
      <c r="Y495" s="750"/>
      <c r="Z495" s="750"/>
    </row>
    <row r="496" spans="1:26" s="751" customFormat="1" ht="50">
      <c r="A496" s="744" t="s">
        <v>2351</v>
      </c>
      <c r="B496" s="744" t="s">
        <v>4254</v>
      </c>
      <c r="C496" s="744" t="s">
        <v>4255</v>
      </c>
      <c r="D496" s="745">
        <v>42949</v>
      </c>
      <c r="E496" s="745" t="s">
        <v>651</v>
      </c>
      <c r="F496" s="746" t="s">
        <v>4256</v>
      </c>
      <c r="G496" s="746" t="s">
        <v>4257</v>
      </c>
      <c r="H496" s="746" t="s">
        <v>4258</v>
      </c>
      <c r="I496" s="746" t="s">
        <v>4259</v>
      </c>
      <c r="J496" s="746" t="s">
        <v>1967</v>
      </c>
      <c r="K496" s="746">
        <v>1</v>
      </c>
      <c r="L496" s="744" t="s">
        <v>4255</v>
      </c>
      <c r="M496" s="744" t="s">
        <v>4260</v>
      </c>
      <c r="N496" s="744" t="s">
        <v>1919</v>
      </c>
      <c r="O496" s="748">
        <v>47</v>
      </c>
      <c r="P496" s="744" t="s">
        <v>2114</v>
      </c>
      <c r="Q496" s="744" t="s">
        <v>2205</v>
      </c>
      <c r="R496" s="744" t="s">
        <v>1949</v>
      </c>
      <c r="S496" s="749" t="s">
        <v>1960</v>
      </c>
      <c r="T496" s="749"/>
      <c r="U496" s="749"/>
      <c r="V496" s="749"/>
      <c r="W496" s="749"/>
      <c r="X496" s="749"/>
      <c r="Y496" s="750"/>
      <c r="Z496" s="750"/>
    </row>
    <row r="497" spans="1:26" s="751" customFormat="1" ht="37.5">
      <c r="A497" s="744" t="s">
        <v>2351</v>
      </c>
      <c r="B497" s="744" t="s">
        <v>4261</v>
      </c>
      <c r="C497" s="744" t="s">
        <v>4262</v>
      </c>
      <c r="D497" s="745">
        <v>42746</v>
      </c>
      <c r="E497" s="745" t="s">
        <v>651</v>
      </c>
      <c r="F497" s="746" t="s">
        <v>4263</v>
      </c>
      <c r="G497" s="746" t="s">
        <v>4264</v>
      </c>
      <c r="H497" s="746" t="s">
        <v>2887</v>
      </c>
      <c r="I497" s="746" t="s">
        <v>4265</v>
      </c>
      <c r="J497" s="746" t="s">
        <v>1967</v>
      </c>
      <c r="K497" s="746">
        <v>1</v>
      </c>
      <c r="L497" s="744" t="s">
        <v>4262</v>
      </c>
      <c r="M497" s="744" t="s">
        <v>4266</v>
      </c>
      <c r="N497" s="744" t="s">
        <v>1919</v>
      </c>
      <c r="O497" s="748">
        <v>212.05</v>
      </c>
      <c r="P497" s="744" t="s">
        <v>2114</v>
      </c>
      <c r="Q497" s="744" t="s">
        <v>2852</v>
      </c>
      <c r="R497" s="744" t="s">
        <v>1949</v>
      </c>
      <c r="S497" s="749" t="s">
        <v>1960</v>
      </c>
      <c r="T497" s="749"/>
      <c r="U497" s="749"/>
      <c r="V497" s="749"/>
      <c r="W497" s="749"/>
      <c r="X497" s="749"/>
      <c r="Y497" s="750"/>
      <c r="Z497" s="750"/>
    </row>
    <row r="498" spans="1:26" s="751" customFormat="1" ht="62.5">
      <c r="A498" s="744" t="s">
        <v>2351</v>
      </c>
      <c r="B498" s="744" t="s">
        <v>4267</v>
      </c>
      <c r="C498" s="744" t="s">
        <v>4268</v>
      </c>
      <c r="D498" s="745">
        <v>37708</v>
      </c>
      <c r="E498" s="745" t="s">
        <v>651</v>
      </c>
      <c r="F498" s="746" t="s">
        <v>2363</v>
      </c>
      <c r="G498" s="746" t="s">
        <v>2364</v>
      </c>
      <c r="H498" s="746" t="s">
        <v>2365</v>
      </c>
      <c r="I498" s="746" t="s">
        <v>2366</v>
      </c>
      <c r="J498" s="746" t="s">
        <v>1967</v>
      </c>
      <c r="K498" s="746">
        <v>1</v>
      </c>
      <c r="L498" s="744" t="s">
        <v>4268</v>
      </c>
      <c r="M498" s="744" t="s">
        <v>4269</v>
      </c>
      <c r="N498" s="744" t="s">
        <v>1919</v>
      </c>
      <c r="O498" s="748">
        <v>131.5</v>
      </c>
      <c r="P498" s="744" t="s">
        <v>2114</v>
      </c>
      <c r="Q498" s="744" t="s">
        <v>2411</v>
      </c>
      <c r="R498" s="744" t="s">
        <v>1949</v>
      </c>
      <c r="S498" s="749" t="s">
        <v>1960</v>
      </c>
      <c r="T498" s="749"/>
      <c r="U498" s="749"/>
      <c r="V498" s="749"/>
      <c r="W498" s="749"/>
      <c r="X498" s="749"/>
      <c r="Y498" s="750"/>
      <c r="Z498" s="750"/>
    </row>
    <row r="499" spans="1:26" s="751" customFormat="1" ht="25">
      <c r="A499" s="744" t="s">
        <v>2351</v>
      </c>
      <c r="B499" s="744" t="s">
        <v>4270</v>
      </c>
      <c r="C499" s="744" t="s">
        <v>4271</v>
      </c>
      <c r="D499" s="745">
        <v>41312</v>
      </c>
      <c r="E499" s="745" t="s">
        <v>651</v>
      </c>
      <c r="F499" s="746" t="s">
        <v>4272</v>
      </c>
      <c r="G499" s="746" t="s">
        <v>4273</v>
      </c>
      <c r="H499" s="746" t="s">
        <v>4047</v>
      </c>
      <c r="I499" s="746" t="s">
        <v>4274</v>
      </c>
      <c r="J499" s="746" t="s">
        <v>1957</v>
      </c>
      <c r="K499" s="746">
        <v>1</v>
      </c>
      <c r="L499" s="744" t="s">
        <v>4271</v>
      </c>
      <c r="M499" s="744" t="s">
        <v>4275</v>
      </c>
      <c r="N499" s="744" t="s">
        <v>1919</v>
      </c>
      <c r="O499" s="748">
        <v>1387</v>
      </c>
      <c r="P499" s="744" t="s">
        <v>1922</v>
      </c>
      <c r="Q499" s="744" t="s">
        <v>3176</v>
      </c>
      <c r="R499" s="744" t="s">
        <v>1949</v>
      </c>
      <c r="S499" s="749" t="s">
        <v>1960</v>
      </c>
      <c r="T499" s="749" t="s">
        <v>1970</v>
      </c>
      <c r="U499" s="749"/>
      <c r="V499" s="749"/>
      <c r="W499" s="749"/>
      <c r="X499" s="749"/>
      <c r="Y499" s="750"/>
      <c r="Z499" s="750"/>
    </row>
    <row r="500" spans="1:26" s="751" customFormat="1" ht="62.5">
      <c r="A500" s="744" t="s">
        <v>2351</v>
      </c>
      <c r="B500" s="744" t="s">
        <v>4276</v>
      </c>
      <c r="C500" s="744" t="s">
        <v>4277</v>
      </c>
      <c r="D500" s="745">
        <v>37245</v>
      </c>
      <c r="E500" s="745" t="s">
        <v>651</v>
      </c>
      <c r="F500" s="746" t="s">
        <v>3290</v>
      </c>
      <c r="G500" s="746" t="s">
        <v>3291</v>
      </c>
      <c r="H500" s="746" t="s">
        <v>2178</v>
      </c>
      <c r="I500" s="746" t="s">
        <v>3292</v>
      </c>
      <c r="J500" s="746" t="s">
        <v>1967</v>
      </c>
      <c r="K500" s="746">
        <v>1</v>
      </c>
      <c r="L500" s="744" t="s">
        <v>4277</v>
      </c>
      <c r="M500" s="744" t="s">
        <v>4278</v>
      </c>
      <c r="N500" s="744" t="s">
        <v>1919</v>
      </c>
      <c r="O500" s="748">
        <v>123.2</v>
      </c>
      <c r="P500" s="744" t="s">
        <v>2114</v>
      </c>
      <c r="Q500" s="744" t="s">
        <v>2448</v>
      </c>
      <c r="R500" s="744" t="s">
        <v>1949</v>
      </c>
      <c r="S500" s="749" t="s">
        <v>1960</v>
      </c>
      <c r="T500" s="749" t="s">
        <v>2412</v>
      </c>
      <c r="U500" s="749"/>
      <c r="V500" s="749"/>
      <c r="W500" s="749"/>
      <c r="X500" s="749"/>
      <c r="Y500" s="750"/>
      <c r="Z500" s="750"/>
    </row>
    <row r="501" spans="1:26" s="751" customFormat="1" ht="37.5">
      <c r="A501" s="744" t="s">
        <v>2351</v>
      </c>
      <c r="B501" s="744" t="s">
        <v>4279</v>
      </c>
      <c r="C501" s="744" t="s">
        <v>4280</v>
      </c>
      <c r="D501" s="745">
        <v>43945</v>
      </c>
      <c r="E501" s="745" t="s">
        <v>651</v>
      </c>
      <c r="F501" s="746" t="s">
        <v>4281</v>
      </c>
      <c r="G501" s="746" t="s">
        <v>4282</v>
      </c>
      <c r="H501" s="746" t="s">
        <v>4283</v>
      </c>
      <c r="I501" s="746" t="s">
        <v>4284</v>
      </c>
      <c r="J501" s="746" t="s">
        <v>1967</v>
      </c>
      <c r="K501" s="746">
        <v>1</v>
      </c>
      <c r="L501" s="744" t="s">
        <v>4280</v>
      </c>
      <c r="M501" s="744" t="s">
        <v>4285</v>
      </c>
      <c r="N501" s="744" t="s">
        <v>1919</v>
      </c>
      <c r="O501" s="748">
        <v>89.82</v>
      </c>
      <c r="P501" s="744" t="s">
        <v>2114</v>
      </c>
      <c r="Q501" s="744" t="s">
        <v>2606</v>
      </c>
      <c r="R501" s="744"/>
      <c r="S501" s="749" t="s">
        <v>1960</v>
      </c>
      <c r="T501" s="749"/>
      <c r="U501" s="749"/>
      <c r="V501" s="749"/>
      <c r="W501" s="749"/>
      <c r="X501" s="749"/>
      <c r="Y501" s="750"/>
      <c r="Z501" s="750"/>
    </row>
    <row r="502" spans="1:26" s="751" customFormat="1" ht="62.5">
      <c r="A502" s="744" t="s">
        <v>2351</v>
      </c>
      <c r="B502" s="744" t="s">
        <v>4286</v>
      </c>
      <c r="C502" s="744" t="s">
        <v>4287</v>
      </c>
      <c r="D502" s="745">
        <v>37942</v>
      </c>
      <c r="E502" s="745" t="s">
        <v>651</v>
      </c>
      <c r="F502" s="746" t="s">
        <v>2363</v>
      </c>
      <c r="G502" s="746" t="s">
        <v>2364</v>
      </c>
      <c r="H502" s="746" t="s">
        <v>2365</v>
      </c>
      <c r="I502" s="746" t="s">
        <v>2366</v>
      </c>
      <c r="J502" s="746" t="s">
        <v>1967</v>
      </c>
      <c r="K502" s="746">
        <v>1</v>
      </c>
      <c r="L502" s="744" t="s">
        <v>4287</v>
      </c>
      <c r="M502" s="744" t="s">
        <v>4288</v>
      </c>
      <c r="N502" s="744" t="s">
        <v>1919</v>
      </c>
      <c r="O502" s="748">
        <v>137.19999999999999</v>
      </c>
      <c r="P502" s="744" t="s">
        <v>2114</v>
      </c>
      <c r="Q502" s="744" t="s">
        <v>2411</v>
      </c>
      <c r="R502" s="744" t="s">
        <v>1949</v>
      </c>
      <c r="S502" s="749" t="s">
        <v>1960</v>
      </c>
      <c r="T502" s="755"/>
      <c r="U502" s="755"/>
      <c r="V502" s="755"/>
      <c r="W502" s="755"/>
      <c r="X502" s="755"/>
      <c r="Y502" s="750"/>
      <c r="Z502" s="750"/>
    </row>
    <row r="503" spans="1:26" s="751" customFormat="1" ht="50">
      <c r="A503" s="744" t="s">
        <v>2351</v>
      </c>
      <c r="B503" s="744" t="s">
        <v>4289</v>
      </c>
      <c r="C503" s="744" t="s">
        <v>4290</v>
      </c>
      <c r="D503" s="745">
        <v>42499</v>
      </c>
      <c r="E503" s="745" t="s">
        <v>651</v>
      </c>
      <c r="F503" s="746" t="s">
        <v>4291</v>
      </c>
      <c r="G503" s="746" t="s">
        <v>4292</v>
      </c>
      <c r="H503" s="746" t="s">
        <v>4144</v>
      </c>
      <c r="I503" s="746" t="s">
        <v>4293</v>
      </c>
      <c r="J503" s="746" t="s">
        <v>1967</v>
      </c>
      <c r="K503" s="746">
        <v>1</v>
      </c>
      <c r="L503" s="744" t="s">
        <v>4290</v>
      </c>
      <c r="M503" s="744" t="s">
        <v>4294</v>
      </c>
      <c r="N503" s="744" t="s">
        <v>1919</v>
      </c>
      <c r="O503" s="748">
        <v>21.5</v>
      </c>
      <c r="P503" s="744" t="s">
        <v>2114</v>
      </c>
      <c r="Q503" s="744" t="s">
        <v>2433</v>
      </c>
      <c r="R503" s="744" t="s">
        <v>1949</v>
      </c>
      <c r="S503" s="749" t="s">
        <v>1960</v>
      </c>
      <c r="T503" s="749"/>
      <c r="U503" s="749"/>
      <c r="V503" s="749"/>
      <c r="W503" s="749"/>
      <c r="X503" s="749"/>
      <c r="Y503" s="750"/>
      <c r="Z503" s="750"/>
    </row>
    <row r="504" spans="1:26" s="751" customFormat="1" ht="25">
      <c r="A504" s="744" t="s">
        <v>2351</v>
      </c>
      <c r="B504" s="759" t="s">
        <v>4295</v>
      </c>
      <c r="C504" s="746" t="s">
        <v>4296</v>
      </c>
      <c r="D504" s="745">
        <v>42194</v>
      </c>
      <c r="E504" s="745" t="s">
        <v>651</v>
      </c>
      <c r="F504" s="746" t="s">
        <v>3380</v>
      </c>
      <c r="G504" s="746" t="s">
        <v>3381</v>
      </c>
      <c r="H504" s="746" t="s">
        <v>3382</v>
      </c>
      <c r="I504" s="746" t="s">
        <v>3383</v>
      </c>
      <c r="J504" s="746" t="s">
        <v>2089</v>
      </c>
      <c r="K504" s="746">
        <v>1</v>
      </c>
      <c r="L504" s="744" t="s">
        <v>4296</v>
      </c>
      <c r="M504" s="744" t="s">
        <v>4297</v>
      </c>
      <c r="N504" s="744" t="s">
        <v>1919</v>
      </c>
      <c r="O504" s="748">
        <v>16.61</v>
      </c>
      <c r="P504" s="744" t="s">
        <v>2114</v>
      </c>
      <c r="Q504" s="744" t="s">
        <v>2205</v>
      </c>
      <c r="R504" s="760" t="s">
        <v>1949</v>
      </c>
      <c r="S504" s="749" t="s">
        <v>1960</v>
      </c>
      <c r="T504" s="761"/>
      <c r="U504" s="749"/>
      <c r="V504" s="762"/>
      <c r="W504" s="762"/>
      <c r="X504" s="761"/>
      <c r="Y504" s="750"/>
      <c r="Z504" s="750"/>
    </row>
    <row r="505" spans="1:26" s="751" customFormat="1" ht="62.5">
      <c r="A505" s="744" t="s">
        <v>2351</v>
      </c>
      <c r="B505" s="759" t="s">
        <v>4298</v>
      </c>
      <c r="C505" s="744" t="s">
        <v>4299</v>
      </c>
      <c r="D505" s="745">
        <v>37463</v>
      </c>
      <c r="E505" s="745" t="s">
        <v>651</v>
      </c>
      <c r="F505" s="746" t="s">
        <v>2363</v>
      </c>
      <c r="G505" s="746" t="s">
        <v>2364</v>
      </c>
      <c r="H505" s="746" t="s">
        <v>2365</v>
      </c>
      <c r="I505" s="746" t="s">
        <v>2366</v>
      </c>
      <c r="J505" s="746" t="s">
        <v>1967</v>
      </c>
      <c r="K505" s="746">
        <v>1</v>
      </c>
      <c r="L505" s="744" t="s">
        <v>4299</v>
      </c>
      <c r="M505" s="744" t="s">
        <v>4300</v>
      </c>
      <c r="N505" s="744" t="s">
        <v>1919</v>
      </c>
      <c r="O505" s="748">
        <v>130.33000000000001</v>
      </c>
      <c r="P505" s="744" t="s">
        <v>2114</v>
      </c>
      <c r="Q505" s="744" t="s">
        <v>2411</v>
      </c>
      <c r="R505" s="760" t="s">
        <v>1949</v>
      </c>
      <c r="S505" s="749" t="s">
        <v>1960</v>
      </c>
      <c r="T505" s="761" t="s">
        <v>4301</v>
      </c>
      <c r="U505" s="749"/>
      <c r="V505" s="762"/>
      <c r="W505" s="762"/>
      <c r="X505" s="761"/>
      <c r="Y505" s="750"/>
      <c r="Z505" s="750"/>
    </row>
    <row r="506" spans="1:26" s="751" customFormat="1" ht="62.5">
      <c r="A506" s="744" t="s">
        <v>2351</v>
      </c>
      <c r="B506" s="759" t="s">
        <v>4302</v>
      </c>
      <c r="C506" s="744" t="s">
        <v>4303</v>
      </c>
      <c r="D506" s="745">
        <v>37326</v>
      </c>
      <c r="E506" s="745" t="s">
        <v>651</v>
      </c>
      <c r="F506" s="746" t="s">
        <v>2363</v>
      </c>
      <c r="G506" s="746" t="s">
        <v>2364</v>
      </c>
      <c r="H506" s="746" t="s">
        <v>2365</v>
      </c>
      <c r="I506" s="746" t="s">
        <v>2366</v>
      </c>
      <c r="J506" s="746" t="s">
        <v>1967</v>
      </c>
      <c r="K506" s="746">
        <v>1</v>
      </c>
      <c r="L506" s="744" t="s">
        <v>4303</v>
      </c>
      <c r="M506" s="744" t="s">
        <v>4135</v>
      </c>
      <c r="N506" s="744" t="s">
        <v>1919</v>
      </c>
      <c r="O506" s="748">
        <v>484.88</v>
      </c>
      <c r="P506" s="744" t="s">
        <v>2114</v>
      </c>
      <c r="Q506" s="744" t="s">
        <v>2606</v>
      </c>
      <c r="R506" s="760" t="s">
        <v>1949</v>
      </c>
      <c r="S506" s="749" t="s">
        <v>1960</v>
      </c>
      <c r="T506" s="761" t="s">
        <v>2420</v>
      </c>
      <c r="U506" s="749"/>
      <c r="V506" s="762"/>
      <c r="W506" s="762"/>
      <c r="X506" s="761"/>
      <c r="Y506" s="750"/>
      <c r="Z506" s="750"/>
    </row>
    <row r="507" spans="1:26" s="751" customFormat="1" ht="25">
      <c r="A507" s="744" t="s">
        <v>1950</v>
      </c>
      <c r="B507" s="744" t="s">
        <v>4304</v>
      </c>
      <c r="C507" s="744" t="s">
        <v>4305</v>
      </c>
      <c r="D507" s="745">
        <v>39105</v>
      </c>
      <c r="E507" s="745" t="s">
        <v>651</v>
      </c>
      <c r="F507" s="746" t="s">
        <v>1982</v>
      </c>
      <c r="G507" s="746" t="s">
        <v>4305</v>
      </c>
      <c r="H507" s="746" t="s">
        <v>4306</v>
      </c>
      <c r="I507" s="746" t="s">
        <v>4307</v>
      </c>
      <c r="J507" s="746" t="s">
        <v>1967</v>
      </c>
      <c r="K507" s="746">
        <v>1</v>
      </c>
      <c r="L507" s="744" t="s">
        <v>4305</v>
      </c>
      <c r="M507" s="744" t="s">
        <v>4308</v>
      </c>
      <c r="N507" s="744" t="s">
        <v>1919</v>
      </c>
      <c r="O507" s="748">
        <v>657.3</v>
      </c>
      <c r="P507" s="744" t="s">
        <v>2055</v>
      </c>
      <c r="Q507" s="744" t="s">
        <v>4309</v>
      </c>
      <c r="R507" s="744" t="s">
        <v>1949</v>
      </c>
      <c r="S507" s="749" t="s">
        <v>1960</v>
      </c>
      <c r="T507" s="749" t="s">
        <v>2074</v>
      </c>
      <c r="U507" s="749"/>
      <c r="V507" s="749"/>
      <c r="W507" s="749"/>
      <c r="X507" s="749"/>
      <c r="Y507" s="750"/>
      <c r="Z507" s="750"/>
    </row>
    <row r="508" spans="1:26" s="751" customFormat="1" ht="25">
      <c r="A508" s="744" t="s">
        <v>1950</v>
      </c>
      <c r="B508" s="744" t="s">
        <v>4310</v>
      </c>
      <c r="C508" s="744" t="s">
        <v>4311</v>
      </c>
      <c r="D508" s="745">
        <v>39132</v>
      </c>
      <c r="E508" s="745" t="s">
        <v>651</v>
      </c>
      <c r="F508" s="746" t="s">
        <v>4312</v>
      </c>
      <c r="G508" s="746" t="s">
        <v>4313</v>
      </c>
      <c r="H508" s="746" t="s">
        <v>2774</v>
      </c>
      <c r="I508" s="746" t="s">
        <v>4314</v>
      </c>
      <c r="J508" s="746" t="s">
        <v>1967</v>
      </c>
      <c r="K508" s="746">
        <v>1</v>
      </c>
      <c r="L508" s="744" t="s">
        <v>4311</v>
      </c>
      <c r="M508" s="744" t="s">
        <v>4315</v>
      </c>
      <c r="N508" s="744" t="s">
        <v>1919</v>
      </c>
      <c r="O508" s="748">
        <v>226.03</v>
      </c>
      <c r="P508" s="744" t="s">
        <v>2114</v>
      </c>
      <c r="Q508" s="744" t="s">
        <v>4316</v>
      </c>
      <c r="R508" s="744" t="s">
        <v>1949</v>
      </c>
      <c r="S508" s="749" t="s">
        <v>1960</v>
      </c>
      <c r="T508" s="749"/>
      <c r="U508" s="749"/>
      <c r="V508" s="749"/>
      <c r="W508" s="749"/>
      <c r="X508" s="749"/>
      <c r="Y508" s="750"/>
      <c r="Z508" s="750"/>
    </row>
    <row r="509" spans="1:26" s="751" customFormat="1" ht="50">
      <c r="A509" s="744" t="s">
        <v>2351</v>
      </c>
      <c r="B509" s="744" t="s">
        <v>4239</v>
      </c>
      <c r="C509" s="744" t="s">
        <v>4240</v>
      </c>
      <c r="D509" s="745">
        <v>42356</v>
      </c>
      <c r="E509" s="745" t="s">
        <v>651</v>
      </c>
      <c r="F509" s="746" t="s">
        <v>3585</v>
      </c>
      <c r="G509" s="746" t="s">
        <v>3586</v>
      </c>
      <c r="H509" s="746" t="s">
        <v>3587</v>
      </c>
      <c r="I509" s="746" t="s">
        <v>3217</v>
      </c>
      <c r="J509" s="746" t="s">
        <v>1957</v>
      </c>
      <c r="K509" s="746">
        <v>1</v>
      </c>
      <c r="L509" s="744" t="s">
        <v>4240</v>
      </c>
      <c r="M509" s="744"/>
      <c r="N509" s="744" t="s">
        <v>1919</v>
      </c>
      <c r="O509" s="748">
        <v>555</v>
      </c>
      <c r="P509" s="744" t="s">
        <v>2055</v>
      </c>
      <c r="Q509" s="744" t="s">
        <v>4241</v>
      </c>
      <c r="R509" s="744" t="s">
        <v>1949</v>
      </c>
      <c r="S509" s="749" t="s">
        <v>1960</v>
      </c>
      <c r="T509" s="749"/>
      <c r="U509" s="749"/>
      <c r="V509" s="749"/>
      <c r="W509" s="749"/>
      <c r="X509" s="749"/>
      <c r="Y509" s="750"/>
      <c r="Z509" s="750"/>
    </row>
    <row r="510" spans="1:26" s="751" customFormat="1" ht="25">
      <c r="A510" s="744" t="s">
        <v>2351</v>
      </c>
      <c r="B510" s="744" t="s">
        <v>4317</v>
      </c>
      <c r="C510" s="744" t="s">
        <v>4318</v>
      </c>
      <c r="D510" s="745">
        <v>43110</v>
      </c>
      <c r="E510" s="745" t="s">
        <v>651</v>
      </c>
      <c r="F510" s="746" t="s">
        <v>4319</v>
      </c>
      <c r="G510" s="746" t="s">
        <v>4320</v>
      </c>
      <c r="H510" s="746" t="s">
        <v>2303</v>
      </c>
      <c r="I510" s="746" t="s">
        <v>4321</v>
      </c>
      <c r="J510" s="746" t="s">
        <v>1957</v>
      </c>
      <c r="K510" s="746">
        <v>1</v>
      </c>
      <c r="L510" s="744" t="s">
        <v>4318</v>
      </c>
      <c r="M510" s="744" t="s">
        <v>4322</v>
      </c>
      <c r="N510" s="744" t="s">
        <v>1919</v>
      </c>
      <c r="O510" s="748">
        <v>213.63</v>
      </c>
      <c r="P510" s="744" t="s">
        <v>2114</v>
      </c>
      <c r="Q510" s="744" t="s">
        <v>4323</v>
      </c>
      <c r="R510" s="744" t="s">
        <v>1949</v>
      </c>
      <c r="S510" s="749" t="s">
        <v>1960</v>
      </c>
      <c r="T510" s="749"/>
      <c r="U510" s="749"/>
      <c r="V510" s="749"/>
      <c r="W510" s="749"/>
      <c r="X510" s="749"/>
      <c r="Y510" s="750"/>
      <c r="Z510" s="750"/>
    </row>
    <row r="511" spans="1:26" s="751" customFormat="1" ht="37.5">
      <c r="A511" s="744" t="s">
        <v>1950</v>
      </c>
      <c r="B511" s="744" t="s">
        <v>4324</v>
      </c>
      <c r="C511" s="744" t="s">
        <v>4325</v>
      </c>
      <c r="D511" s="745">
        <v>38943</v>
      </c>
      <c r="E511" s="745" t="s">
        <v>651</v>
      </c>
      <c r="F511" s="746" t="s">
        <v>1982</v>
      </c>
      <c r="G511" s="746" t="s">
        <v>4325</v>
      </c>
      <c r="H511" s="746" t="s">
        <v>4326</v>
      </c>
      <c r="I511" s="746" t="s">
        <v>4327</v>
      </c>
      <c r="J511" s="746" t="s">
        <v>1957</v>
      </c>
      <c r="K511" s="746">
        <v>1</v>
      </c>
      <c r="L511" s="744" t="s">
        <v>4325</v>
      </c>
      <c r="M511" s="744" t="s">
        <v>4328</v>
      </c>
      <c r="N511" s="744" t="s">
        <v>1921</v>
      </c>
      <c r="O511" s="748">
        <v>1630</v>
      </c>
      <c r="P511" s="744" t="s">
        <v>1922</v>
      </c>
      <c r="Q511" s="744" t="s">
        <v>4329</v>
      </c>
      <c r="R511" s="744" t="s">
        <v>1949</v>
      </c>
      <c r="S511" s="749" t="s">
        <v>1960</v>
      </c>
      <c r="T511" s="749"/>
      <c r="U511" s="749"/>
      <c r="V511" s="749"/>
      <c r="W511" s="749"/>
      <c r="X511" s="749"/>
      <c r="Y511" s="750"/>
      <c r="Z511" s="750"/>
    </row>
    <row r="512" spans="1:26" s="751" customFormat="1" ht="62.5">
      <c r="A512" s="744" t="s">
        <v>1950</v>
      </c>
      <c r="B512" s="744" t="s">
        <v>4330</v>
      </c>
      <c r="C512" s="744" t="s">
        <v>4331</v>
      </c>
      <c r="D512" s="745">
        <v>39315</v>
      </c>
      <c r="E512" s="745" t="s">
        <v>651</v>
      </c>
      <c r="F512" s="746" t="s">
        <v>3585</v>
      </c>
      <c r="G512" s="746" t="s">
        <v>4332</v>
      </c>
      <c r="H512" s="746" t="s">
        <v>2232</v>
      </c>
      <c r="I512" s="746" t="s">
        <v>4333</v>
      </c>
      <c r="J512" s="746" t="s">
        <v>1957</v>
      </c>
      <c r="K512" s="746">
        <v>1</v>
      </c>
      <c r="L512" s="744" t="s">
        <v>4334</v>
      </c>
      <c r="M512" s="744" t="s">
        <v>4335</v>
      </c>
      <c r="N512" s="744" t="s">
        <v>1921</v>
      </c>
      <c r="O512" s="748">
        <v>5322</v>
      </c>
      <c r="P512" s="744" t="s">
        <v>1922</v>
      </c>
      <c r="Q512" s="744" t="s">
        <v>4336</v>
      </c>
      <c r="R512" s="744" t="s">
        <v>1949</v>
      </c>
      <c r="S512" s="749" t="s">
        <v>1960</v>
      </c>
      <c r="T512" s="749" t="s">
        <v>1979</v>
      </c>
      <c r="U512" s="749"/>
      <c r="V512" s="749"/>
      <c r="W512" s="749"/>
      <c r="X512" s="749"/>
      <c r="Y512" s="750"/>
      <c r="Z512" s="750"/>
    </row>
    <row r="513" spans="1:26" s="751" customFormat="1" ht="25">
      <c r="A513" s="744" t="s">
        <v>2351</v>
      </c>
      <c r="B513" s="744" t="s">
        <v>4337</v>
      </c>
      <c r="C513" s="744" t="s">
        <v>3757</v>
      </c>
      <c r="D513" s="745">
        <v>43791</v>
      </c>
      <c r="E513" s="745" t="s">
        <v>651</v>
      </c>
      <c r="F513" s="746" t="s">
        <v>4338</v>
      </c>
      <c r="G513" s="746" t="s">
        <v>4339</v>
      </c>
      <c r="H513" s="746" t="s">
        <v>4340</v>
      </c>
      <c r="I513" s="746" t="s">
        <v>4341</v>
      </c>
      <c r="J513" s="746" t="s">
        <v>2089</v>
      </c>
      <c r="K513" s="746">
        <v>1</v>
      </c>
      <c r="L513" s="744" t="s">
        <v>3757</v>
      </c>
      <c r="M513" s="744" t="s">
        <v>3758</v>
      </c>
      <c r="N513" s="744" t="s">
        <v>1919</v>
      </c>
      <c r="O513" s="748">
        <v>421.63</v>
      </c>
      <c r="P513" s="744" t="s">
        <v>2114</v>
      </c>
      <c r="Q513" s="744" t="s">
        <v>3018</v>
      </c>
      <c r="R513" s="744"/>
      <c r="S513" s="749" t="s">
        <v>1960</v>
      </c>
      <c r="T513" s="749"/>
      <c r="U513" s="749"/>
      <c r="V513" s="749"/>
      <c r="W513" s="749"/>
      <c r="X513" s="749"/>
      <c r="Y513" s="750"/>
      <c r="Z513" s="750"/>
    </row>
    <row r="514" spans="1:26" s="751" customFormat="1" ht="62.5">
      <c r="A514" s="744" t="s">
        <v>2351</v>
      </c>
      <c r="B514" s="744" t="s">
        <v>4342</v>
      </c>
      <c r="C514" s="744" t="s">
        <v>4343</v>
      </c>
      <c r="D514" s="745">
        <v>41954</v>
      </c>
      <c r="E514" s="745" t="s">
        <v>651</v>
      </c>
      <c r="F514" s="746" t="s">
        <v>2363</v>
      </c>
      <c r="G514" s="746" t="s">
        <v>2364</v>
      </c>
      <c r="H514" s="746" t="s">
        <v>2365</v>
      </c>
      <c r="I514" s="746" t="s">
        <v>2366</v>
      </c>
      <c r="J514" s="746" t="s">
        <v>1967</v>
      </c>
      <c r="K514" s="746">
        <v>1</v>
      </c>
      <c r="L514" s="744" t="s">
        <v>4343</v>
      </c>
      <c r="M514" s="744" t="s">
        <v>4344</v>
      </c>
      <c r="N514" s="744" t="s">
        <v>1919</v>
      </c>
      <c r="O514" s="748">
        <v>281.91000000000003</v>
      </c>
      <c r="P514" s="744" t="s">
        <v>2114</v>
      </c>
      <c r="Q514" s="744" t="s">
        <v>2559</v>
      </c>
      <c r="R514" s="744" t="s">
        <v>1949</v>
      </c>
      <c r="S514" s="749" t="s">
        <v>1960</v>
      </c>
      <c r="T514" s="749"/>
      <c r="U514" s="749"/>
      <c r="V514" s="749"/>
      <c r="W514" s="749"/>
      <c r="X514" s="749"/>
      <c r="Y514" s="750"/>
      <c r="Z514" s="750"/>
    </row>
    <row r="515" spans="1:26" s="751" customFormat="1" ht="62.5">
      <c r="A515" s="744" t="s">
        <v>2351</v>
      </c>
      <c r="B515" s="759" t="s">
        <v>4345</v>
      </c>
      <c r="C515" s="744" t="s">
        <v>4346</v>
      </c>
      <c r="D515" s="745">
        <v>37076</v>
      </c>
      <c r="E515" s="745" t="s">
        <v>651</v>
      </c>
      <c r="F515" s="746" t="s">
        <v>2363</v>
      </c>
      <c r="G515" s="746" t="s">
        <v>2364</v>
      </c>
      <c r="H515" s="746" t="s">
        <v>2365</v>
      </c>
      <c r="I515" s="746" t="s">
        <v>2366</v>
      </c>
      <c r="J515" s="746" t="s">
        <v>1967</v>
      </c>
      <c r="K515" s="746">
        <v>1</v>
      </c>
      <c r="L515" s="744" t="s">
        <v>4346</v>
      </c>
      <c r="M515" s="744" t="s">
        <v>4347</v>
      </c>
      <c r="N515" s="744" t="s">
        <v>1919</v>
      </c>
      <c r="O515" s="748">
        <v>726.7</v>
      </c>
      <c r="P515" s="744" t="s">
        <v>2055</v>
      </c>
      <c r="Q515" s="744" t="s">
        <v>2190</v>
      </c>
      <c r="R515" s="760" t="s">
        <v>1949</v>
      </c>
      <c r="S515" s="749" t="s">
        <v>1960</v>
      </c>
      <c r="T515" s="761" t="s">
        <v>4348</v>
      </c>
      <c r="U515" s="749"/>
      <c r="V515" s="762"/>
      <c r="W515" s="762"/>
      <c r="X515" s="761"/>
      <c r="Y515" s="750"/>
      <c r="Z515" s="750"/>
    </row>
    <row r="516" spans="1:26" s="751" customFormat="1" ht="37.5">
      <c r="A516" s="744" t="s">
        <v>2351</v>
      </c>
      <c r="B516" s="744" t="s">
        <v>4349</v>
      </c>
      <c r="C516" s="744" t="s">
        <v>4350</v>
      </c>
      <c r="D516" s="745">
        <v>37627</v>
      </c>
      <c r="E516" s="745" t="s">
        <v>651</v>
      </c>
      <c r="F516" s="746" t="s">
        <v>2354</v>
      </c>
      <c r="G516" s="746" t="s">
        <v>2355</v>
      </c>
      <c r="H516" s="746" t="s">
        <v>2356</v>
      </c>
      <c r="I516" s="746" t="s">
        <v>2357</v>
      </c>
      <c r="J516" s="746" t="s">
        <v>1957</v>
      </c>
      <c r="K516" s="746">
        <v>1</v>
      </c>
      <c r="L516" s="744" t="s">
        <v>4350</v>
      </c>
      <c r="M516" s="744" t="s">
        <v>4351</v>
      </c>
      <c r="N516" s="744" t="s">
        <v>1919</v>
      </c>
      <c r="O516" s="748">
        <v>189</v>
      </c>
      <c r="P516" s="744" t="s">
        <v>2114</v>
      </c>
      <c r="Q516" s="744" t="s">
        <v>2190</v>
      </c>
      <c r="R516" s="744" t="s">
        <v>1949</v>
      </c>
      <c r="S516" s="749" t="s">
        <v>1960</v>
      </c>
      <c r="T516" s="749"/>
      <c r="U516" s="749"/>
      <c r="V516" s="749"/>
      <c r="W516" s="749"/>
      <c r="X516" s="749"/>
      <c r="Y516" s="750"/>
      <c r="Z516" s="750"/>
    </row>
    <row r="517" spans="1:26" s="751" customFormat="1" ht="12.65" customHeight="1">
      <c r="A517" s="750"/>
      <c r="B517" s="763" t="s">
        <v>4352</v>
      </c>
      <c r="C517" s="764" t="s">
        <v>4353</v>
      </c>
      <c r="D517" s="765"/>
      <c r="E517" s="765"/>
      <c r="F517" s="766"/>
      <c r="G517" s="767"/>
      <c r="H517" s="766"/>
      <c r="I517" s="766"/>
      <c r="J517" s="766"/>
      <c r="K517" s="766"/>
      <c r="L517" s="764" t="s">
        <v>4354</v>
      </c>
      <c r="M517" s="750"/>
      <c r="N517" s="750"/>
      <c r="O517" s="768">
        <v>50.83</v>
      </c>
      <c r="P517" s="750"/>
      <c r="Q517" s="750"/>
      <c r="R517" s="750"/>
      <c r="S517" s="750"/>
      <c r="T517" s="750"/>
      <c r="U517" s="750"/>
      <c r="V517" s="750"/>
      <c r="W517" s="750"/>
      <c r="X517" s="750"/>
      <c r="Y517" s="750"/>
      <c r="Z517" s="750"/>
    </row>
    <row r="518" spans="1:26" s="751" customFormat="1" ht="25">
      <c r="A518" s="744" t="s">
        <v>2351</v>
      </c>
      <c r="B518" s="744" t="s">
        <v>4355</v>
      </c>
      <c r="C518" s="744" t="s">
        <v>4356</v>
      </c>
      <c r="D518" s="745">
        <v>44229</v>
      </c>
      <c r="E518" s="745" t="s">
        <v>651</v>
      </c>
      <c r="F518" s="746"/>
      <c r="G518" s="746" t="s">
        <v>4357</v>
      </c>
      <c r="H518" s="746" t="s">
        <v>2329</v>
      </c>
      <c r="I518" s="746"/>
      <c r="J518" s="746" t="s">
        <v>1957</v>
      </c>
      <c r="K518" s="746">
        <v>1</v>
      </c>
      <c r="L518" s="744" t="s">
        <v>4356</v>
      </c>
      <c r="M518" s="746" t="s">
        <v>4358</v>
      </c>
      <c r="N518" s="756" t="s">
        <v>1919</v>
      </c>
      <c r="O518" s="748">
        <v>163.19999999999999</v>
      </c>
      <c r="P518" s="744" t="s">
        <v>2114</v>
      </c>
      <c r="Q518" s="744" t="s">
        <v>3240</v>
      </c>
      <c r="R518" s="769" t="s">
        <v>1949</v>
      </c>
      <c r="S518" s="770" t="s">
        <v>1960</v>
      </c>
      <c r="T518" s="744"/>
      <c r="U518" s="744"/>
      <c r="V518" s="744"/>
      <c r="W518" s="744"/>
      <c r="X518" s="744"/>
      <c r="Y518" s="750"/>
      <c r="Z518" s="750"/>
    </row>
    <row r="519" spans="1:26" s="751" customFormat="1" ht="37.5">
      <c r="A519" s="744" t="s">
        <v>2351</v>
      </c>
      <c r="B519" s="744" t="s">
        <v>4359</v>
      </c>
      <c r="C519" s="744" t="s">
        <v>4360</v>
      </c>
      <c r="D519" s="745">
        <v>43712</v>
      </c>
      <c r="E519" s="745" t="s">
        <v>651</v>
      </c>
      <c r="F519" s="746" t="s">
        <v>4361</v>
      </c>
      <c r="G519" s="746" t="s">
        <v>4362</v>
      </c>
      <c r="H519" s="746" t="s">
        <v>3482</v>
      </c>
      <c r="I519" s="746" t="s">
        <v>4363</v>
      </c>
      <c r="J519" s="746" t="s">
        <v>1967</v>
      </c>
      <c r="K519" s="746">
        <v>1</v>
      </c>
      <c r="L519" s="744" t="s">
        <v>4360</v>
      </c>
      <c r="M519" s="744" t="s">
        <v>4364</v>
      </c>
      <c r="N519" s="744" t="s">
        <v>1919</v>
      </c>
      <c r="O519" s="748">
        <v>14.53</v>
      </c>
      <c r="P519" s="744" t="s">
        <v>2114</v>
      </c>
      <c r="Q519" s="744" t="s">
        <v>2205</v>
      </c>
      <c r="R519" s="744"/>
      <c r="S519" s="749" t="s">
        <v>1960</v>
      </c>
      <c r="T519" s="749"/>
      <c r="U519" s="749"/>
      <c r="V519" s="749"/>
      <c r="W519" s="749"/>
      <c r="X519" s="749"/>
      <c r="Y519" s="750"/>
      <c r="Z519" s="750"/>
    </row>
    <row r="520" spans="1:26" s="751" customFormat="1" ht="25">
      <c r="A520" s="744" t="s">
        <v>2351</v>
      </c>
      <c r="B520" s="744" t="s">
        <v>4365</v>
      </c>
      <c r="C520" s="744" t="s">
        <v>4366</v>
      </c>
      <c r="D520" s="745">
        <v>39658</v>
      </c>
      <c r="E520" s="745" t="s">
        <v>651</v>
      </c>
      <c r="F520" s="746" t="s">
        <v>2746</v>
      </c>
      <c r="G520" s="746" t="s">
        <v>2747</v>
      </c>
      <c r="H520" s="746" t="s">
        <v>2323</v>
      </c>
      <c r="I520" s="746" t="s">
        <v>2748</v>
      </c>
      <c r="J520" s="746" t="s">
        <v>1967</v>
      </c>
      <c r="K520" s="746">
        <v>1</v>
      </c>
      <c r="L520" s="744" t="s">
        <v>4366</v>
      </c>
      <c r="M520" s="744" t="s">
        <v>4367</v>
      </c>
      <c r="N520" s="744" t="s">
        <v>1919</v>
      </c>
      <c r="O520" s="748">
        <v>89.3</v>
      </c>
      <c r="P520" s="744" t="s">
        <v>2114</v>
      </c>
      <c r="Q520" s="744" t="s">
        <v>2844</v>
      </c>
      <c r="R520" s="744" t="s">
        <v>1949</v>
      </c>
      <c r="S520" s="749" t="s">
        <v>1960</v>
      </c>
      <c r="T520" s="749"/>
      <c r="U520" s="749"/>
      <c r="V520" s="749"/>
      <c r="W520" s="749"/>
      <c r="X520" s="749"/>
      <c r="Y520" s="750"/>
      <c r="Z520" s="750"/>
    </row>
    <row r="521" spans="1:26" s="751" customFormat="1" ht="37.5">
      <c r="A521" s="744" t="s">
        <v>2351</v>
      </c>
      <c r="B521" s="744" t="s">
        <v>4368</v>
      </c>
      <c r="C521" s="744" t="s">
        <v>3964</v>
      </c>
      <c r="D521" s="745">
        <v>43774</v>
      </c>
      <c r="E521" s="745" t="s">
        <v>651</v>
      </c>
      <c r="F521" s="746" t="s">
        <v>4369</v>
      </c>
      <c r="G521" s="746" t="s">
        <v>4370</v>
      </c>
      <c r="H521" s="746" t="s">
        <v>4371</v>
      </c>
      <c r="I521" s="746" t="s">
        <v>4372</v>
      </c>
      <c r="J521" s="746" t="s">
        <v>2089</v>
      </c>
      <c r="K521" s="746">
        <v>1</v>
      </c>
      <c r="L521" s="744" t="s">
        <v>3964</v>
      </c>
      <c r="M521" s="744" t="s">
        <v>3965</v>
      </c>
      <c r="N521" s="744" t="s">
        <v>3422</v>
      </c>
      <c r="O521" s="748">
        <v>258.02999999999997</v>
      </c>
      <c r="P521" s="744" t="s">
        <v>2114</v>
      </c>
      <c r="Q521" s="744" t="s">
        <v>3018</v>
      </c>
      <c r="R521" s="744" t="s">
        <v>1949</v>
      </c>
      <c r="S521" s="749" t="s">
        <v>1960</v>
      </c>
      <c r="T521" s="749"/>
      <c r="U521" s="749"/>
      <c r="V521" s="749"/>
      <c r="W521" s="749"/>
      <c r="X521" s="749"/>
      <c r="Y521" s="750"/>
      <c r="Z521" s="750"/>
    </row>
    <row r="522" spans="1:26" s="751" customFormat="1" ht="25">
      <c r="A522" s="744" t="s">
        <v>2351</v>
      </c>
      <c r="B522" s="744" t="s">
        <v>4373</v>
      </c>
      <c r="C522" s="746" t="s">
        <v>2350</v>
      </c>
      <c r="D522" s="745">
        <v>43763</v>
      </c>
      <c r="E522" s="745" t="s">
        <v>651</v>
      </c>
      <c r="F522" s="746" t="s">
        <v>4338</v>
      </c>
      <c r="G522" s="746" t="s">
        <v>4339</v>
      </c>
      <c r="H522" s="746" t="s">
        <v>4340</v>
      </c>
      <c r="I522" s="746" t="s">
        <v>4341</v>
      </c>
      <c r="J522" s="746" t="s">
        <v>2089</v>
      </c>
      <c r="K522" s="746">
        <v>1</v>
      </c>
      <c r="L522" s="746" t="s">
        <v>2350</v>
      </c>
      <c r="M522" s="744" t="s">
        <v>4374</v>
      </c>
      <c r="N522" s="744" t="s">
        <v>1919</v>
      </c>
      <c r="O522" s="748">
        <v>325</v>
      </c>
      <c r="P522" s="744" t="s">
        <v>2114</v>
      </c>
      <c r="Q522" s="744" t="s">
        <v>2359</v>
      </c>
      <c r="R522" s="744" t="s">
        <v>1949</v>
      </c>
      <c r="S522" s="749" t="s">
        <v>1960</v>
      </c>
      <c r="T522" s="749"/>
      <c r="U522" s="749"/>
      <c r="V522" s="749"/>
      <c r="W522" s="749"/>
      <c r="X522" s="749"/>
      <c r="Y522" s="750"/>
      <c r="Z522" s="750"/>
    </row>
    <row r="525" spans="1:26" s="751" customFormat="1" ht="25">
      <c r="A525" s="744" t="s">
        <v>2351</v>
      </c>
      <c r="B525" s="744" t="s">
        <v>4375</v>
      </c>
      <c r="C525" s="744" t="s">
        <v>4376</v>
      </c>
      <c r="D525" s="745">
        <v>42620</v>
      </c>
      <c r="E525" s="745" t="s">
        <v>651</v>
      </c>
      <c r="F525" s="746" t="s">
        <v>4149</v>
      </c>
      <c r="G525" s="746"/>
      <c r="H525" s="746" t="s">
        <v>3291</v>
      </c>
      <c r="I525" s="746" t="s">
        <v>4150</v>
      </c>
      <c r="J525" s="746" t="s">
        <v>1967</v>
      </c>
      <c r="K525" s="746">
        <v>1</v>
      </c>
      <c r="L525" s="744" t="s">
        <v>4376</v>
      </c>
      <c r="M525" s="744" t="s">
        <v>4377</v>
      </c>
      <c r="N525" s="744" t="s">
        <v>1919</v>
      </c>
      <c r="O525" s="748">
        <v>213.7</v>
      </c>
      <c r="P525" s="744" t="s">
        <v>2114</v>
      </c>
      <c r="Q525" s="744" t="s">
        <v>2673</v>
      </c>
      <c r="R525" s="744" t="s">
        <v>1949</v>
      </c>
      <c r="S525" s="749" t="s">
        <v>1960</v>
      </c>
      <c r="T525" s="749"/>
      <c r="U525" s="749"/>
      <c r="V525" s="749"/>
      <c r="W525" s="749"/>
      <c r="X525" s="749"/>
      <c r="Y525" s="750"/>
      <c r="Z525" s="750"/>
    </row>
    <row r="526" spans="1:26" s="751" customFormat="1" ht="50">
      <c r="A526" s="744" t="s">
        <v>2351</v>
      </c>
      <c r="B526" s="744" t="s">
        <v>4378</v>
      </c>
      <c r="C526" s="969" t="s">
        <v>4379</v>
      </c>
      <c r="D526" s="745">
        <v>43258</v>
      </c>
      <c r="E526" s="745" t="s">
        <v>651</v>
      </c>
      <c r="F526" s="746" t="s">
        <v>4380</v>
      </c>
      <c r="G526" s="746" t="s">
        <v>4381</v>
      </c>
      <c r="H526" s="746" t="s">
        <v>4382</v>
      </c>
      <c r="I526" s="746" t="s">
        <v>4383</v>
      </c>
      <c r="J526" s="746" t="s">
        <v>1967</v>
      </c>
      <c r="K526" s="746">
        <v>1</v>
      </c>
      <c r="L526" s="744" t="s">
        <v>4379</v>
      </c>
      <c r="M526" s="744" t="s">
        <v>4384</v>
      </c>
      <c r="N526" s="744" t="s">
        <v>1919</v>
      </c>
      <c r="O526" s="748">
        <v>68.64</v>
      </c>
      <c r="P526" s="744" t="s">
        <v>2114</v>
      </c>
      <c r="Q526" s="744" t="s">
        <v>2904</v>
      </c>
      <c r="R526" s="744" t="s">
        <v>1949</v>
      </c>
      <c r="S526" s="749" t="s">
        <v>1960</v>
      </c>
      <c r="T526" s="749"/>
      <c r="U526" s="749"/>
      <c r="V526" s="749"/>
      <c r="W526" s="749"/>
      <c r="X526" s="749"/>
      <c r="Y526" s="750"/>
      <c r="Z526" s="750"/>
    </row>
    <row r="527" spans="1:26" s="751" customFormat="1" ht="12.65" customHeight="1">
      <c r="A527" s="750"/>
      <c r="B527" s="750"/>
      <c r="C527" s="750" t="s">
        <v>3817</v>
      </c>
      <c r="D527" s="765"/>
      <c r="E527" s="765"/>
      <c r="F527" s="766"/>
      <c r="G527" s="767"/>
      <c r="H527" s="766"/>
      <c r="I527" s="766"/>
      <c r="J527" s="766"/>
      <c r="K527" s="766"/>
      <c r="L527" s="750"/>
      <c r="M527" s="750"/>
      <c r="N527" s="750"/>
      <c r="O527" s="750"/>
      <c r="P527" s="750"/>
      <c r="Q527" s="750"/>
      <c r="R527" s="750"/>
      <c r="S527" s="750"/>
      <c r="T527" s="750"/>
      <c r="U527" s="750"/>
      <c r="V527" s="750"/>
      <c r="W527" s="750"/>
      <c r="X527" s="750"/>
      <c r="Y527" s="750"/>
      <c r="Z527" s="750"/>
    </row>
    <row r="528" spans="1:26" s="751" customFormat="1" ht="25">
      <c r="A528" s="744" t="s">
        <v>2351</v>
      </c>
      <c r="B528" s="744" t="s">
        <v>3035</v>
      </c>
      <c r="C528" s="744" t="s">
        <v>3036</v>
      </c>
      <c r="D528" s="745">
        <v>41596</v>
      </c>
      <c r="E528" s="745" t="s">
        <v>651</v>
      </c>
      <c r="F528" s="746" t="s">
        <v>3037</v>
      </c>
      <c r="G528" s="746" t="s">
        <v>3038</v>
      </c>
      <c r="H528" s="746" t="s">
        <v>3039</v>
      </c>
      <c r="I528" s="746" t="s">
        <v>3040</v>
      </c>
      <c r="J528" s="746" t="s">
        <v>1967</v>
      </c>
      <c r="K528" s="746">
        <v>1</v>
      </c>
      <c r="L528" s="744" t="s">
        <v>3036</v>
      </c>
      <c r="M528" s="744" t="s">
        <v>3041</v>
      </c>
      <c r="N528" s="744" t="s">
        <v>1919</v>
      </c>
      <c r="O528" s="748">
        <v>129.41999999999999</v>
      </c>
      <c r="P528" s="744" t="s">
        <v>2114</v>
      </c>
      <c r="Q528" s="744" t="s">
        <v>3042</v>
      </c>
      <c r="R528" s="744" t="s">
        <v>1949</v>
      </c>
      <c r="S528" s="749" t="s">
        <v>1960</v>
      </c>
      <c r="T528" s="749"/>
      <c r="U528" s="749"/>
      <c r="V528" s="749"/>
      <c r="W528" s="749"/>
      <c r="X528" s="749"/>
      <c r="Y528" s="750"/>
      <c r="Z528" s="750"/>
    </row>
    <row r="529" spans="1:26" s="976" customFormat="1" ht="14.5">
      <c r="A529" s="970"/>
      <c r="B529" s="971" t="s">
        <v>3779</v>
      </c>
      <c r="C529" s="972" t="s">
        <v>3780</v>
      </c>
      <c r="D529" s="973">
        <v>44868</v>
      </c>
      <c r="E529" s="974"/>
      <c r="F529" s="747"/>
      <c r="G529" s="747"/>
      <c r="H529" s="768" t="s">
        <v>3251</v>
      </c>
      <c r="I529" s="747"/>
      <c r="J529" s="768" t="s">
        <v>2089</v>
      </c>
      <c r="K529" s="747"/>
      <c r="L529" s="972" t="s">
        <v>3780</v>
      </c>
      <c r="M529" s="975" t="s">
        <v>3781</v>
      </c>
      <c r="O529" s="977">
        <v>304</v>
      </c>
      <c r="P529" s="970" t="s">
        <v>2114</v>
      </c>
      <c r="Q529" s="975" t="s">
        <v>3782</v>
      </c>
      <c r="R529" s="969" t="s">
        <v>1949</v>
      </c>
      <c r="S529" s="978" t="s">
        <v>1960</v>
      </c>
      <c r="T529" s="979"/>
      <c r="U529" s="970"/>
      <c r="V529" s="970"/>
      <c r="W529" s="970"/>
      <c r="X529" s="979"/>
      <c r="Y529" s="979"/>
      <c r="Z529" s="979"/>
    </row>
    <row r="530" spans="1:26" s="751" customFormat="1" ht="62.5">
      <c r="A530" s="744" t="s">
        <v>2351</v>
      </c>
      <c r="B530" s="744" t="s">
        <v>3416</v>
      </c>
      <c r="C530" s="744" t="s">
        <v>3417</v>
      </c>
      <c r="D530" s="745">
        <v>43354</v>
      </c>
      <c r="E530" s="745" t="s">
        <v>651</v>
      </c>
      <c r="F530" s="746" t="s">
        <v>2363</v>
      </c>
      <c r="G530" s="746" t="s">
        <v>2364</v>
      </c>
      <c r="H530" s="746" t="s">
        <v>2365</v>
      </c>
      <c r="I530" s="746" t="s">
        <v>2366</v>
      </c>
      <c r="J530" s="746" t="s">
        <v>1967</v>
      </c>
      <c r="K530" s="746">
        <v>1</v>
      </c>
      <c r="L530" s="744" t="s">
        <v>3417</v>
      </c>
      <c r="M530" s="744" t="s">
        <v>3418</v>
      </c>
      <c r="N530" s="744" t="s">
        <v>1919</v>
      </c>
      <c r="O530" s="748">
        <v>134.72</v>
      </c>
      <c r="P530" s="744" t="s">
        <v>2114</v>
      </c>
      <c r="Q530" s="744" t="s">
        <v>3419</v>
      </c>
      <c r="R530" s="744" t="s">
        <v>1949</v>
      </c>
      <c r="S530" s="749" t="s">
        <v>1960</v>
      </c>
      <c r="T530" s="749" t="s">
        <v>2015</v>
      </c>
      <c r="U530" s="749"/>
      <c r="V530" s="749"/>
      <c r="W530" s="749"/>
      <c r="X530" s="749"/>
      <c r="Y530" s="750"/>
      <c r="Z530" s="750"/>
    </row>
    <row r="531" spans="1:26" s="751" customFormat="1" ht="25">
      <c r="A531" s="744" t="s">
        <v>2351</v>
      </c>
      <c r="B531" s="744" t="s">
        <v>3504</v>
      </c>
      <c r="C531" s="744" t="s">
        <v>3505</v>
      </c>
      <c r="D531" s="745">
        <v>43923</v>
      </c>
      <c r="E531" s="745" t="s">
        <v>651</v>
      </c>
      <c r="F531" s="746" t="s">
        <v>3506</v>
      </c>
      <c r="G531" s="746" t="s">
        <v>3507</v>
      </c>
      <c r="H531" s="746" t="s">
        <v>2530</v>
      </c>
      <c r="I531" s="746" t="s">
        <v>3508</v>
      </c>
      <c r="J531" s="746" t="s">
        <v>1967</v>
      </c>
      <c r="K531" s="746">
        <v>1</v>
      </c>
      <c r="L531" s="744" t="s">
        <v>3505</v>
      </c>
      <c r="M531" s="744" t="s">
        <v>3509</v>
      </c>
      <c r="N531" s="744" t="s">
        <v>1919</v>
      </c>
      <c r="O531" s="748">
        <v>19.45</v>
      </c>
      <c r="P531" s="744" t="s">
        <v>2114</v>
      </c>
      <c r="Q531" s="744" t="s">
        <v>2606</v>
      </c>
      <c r="R531" s="744" t="s">
        <v>1949</v>
      </c>
      <c r="S531" s="749" t="s">
        <v>1960</v>
      </c>
      <c r="T531" s="749"/>
      <c r="U531" s="749"/>
      <c r="V531" s="749"/>
      <c r="W531" s="749"/>
      <c r="X531" s="749"/>
      <c r="Y531" s="750"/>
      <c r="Z531" s="750"/>
    </row>
    <row r="532" spans="1:26" s="751" customFormat="1" ht="25">
      <c r="A532" s="744" t="s">
        <v>1950</v>
      </c>
      <c r="B532" s="744" t="s">
        <v>2199</v>
      </c>
      <c r="C532" s="744" t="s">
        <v>2200</v>
      </c>
      <c r="D532" s="745">
        <v>41254</v>
      </c>
      <c r="E532" s="745">
        <v>45569</v>
      </c>
      <c r="F532" s="746" t="s">
        <v>2201</v>
      </c>
      <c r="G532" s="746" t="s">
        <v>2202</v>
      </c>
      <c r="H532" s="746" t="s">
        <v>2203</v>
      </c>
      <c r="I532" s="746" t="s">
        <v>2020</v>
      </c>
      <c r="J532" s="746" t="s">
        <v>1957</v>
      </c>
      <c r="K532" s="746">
        <v>1</v>
      </c>
      <c r="L532" s="744" t="s">
        <v>2200</v>
      </c>
      <c r="M532" s="744" t="s">
        <v>2204</v>
      </c>
      <c r="N532" s="744" t="s">
        <v>1919</v>
      </c>
      <c r="O532" s="748">
        <v>1635.67</v>
      </c>
      <c r="P532" s="744" t="s">
        <v>1922</v>
      </c>
      <c r="Q532" s="744" t="s">
        <v>2205</v>
      </c>
      <c r="R532" s="744" t="s">
        <v>1949</v>
      </c>
      <c r="S532" s="749" t="s">
        <v>1960</v>
      </c>
      <c r="T532" s="749" t="s">
        <v>1979</v>
      </c>
      <c r="U532" s="749"/>
      <c r="V532" s="749"/>
      <c r="W532" s="749"/>
      <c r="X532" s="749"/>
      <c r="Y532" s="750"/>
      <c r="Z532" s="750"/>
    </row>
    <row r="533" spans="1:26" s="751" customFormat="1" ht="37.5">
      <c r="A533" s="744" t="s">
        <v>2351</v>
      </c>
      <c r="B533" s="744" t="s">
        <v>2421</v>
      </c>
      <c r="C533" s="744" t="s">
        <v>2422</v>
      </c>
      <c r="D533" s="745">
        <v>36857</v>
      </c>
      <c r="E533" s="745">
        <v>45719</v>
      </c>
      <c r="F533" s="746" t="s">
        <v>2423</v>
      </c>
      <c r="G533" s="746" t="s">
        <v>2424</v>
      </c>
      <c r="H533" s="746" t="s">
        <v>2425</v>
      </c>
      <c r="I533" s="746" t="s">
        <v>2426</v>
      </c>
      <c r="J533" s="746" t="s">
        <v>2427</v>
      </c>
      <c r="K533" s="746">
        <v>1</v>
      </c>
      <c r="L533" s="744" t="s">
        <v>2422</v>
      </c>
      <c r="M533" s="744" t="s">
        <v>2428</v>
      </c>
      <c r="N533" s="744" t="s">
        <v>1919</v>
      </c>
      <c r="O533" s="748">
        <v>192.35</v>
      </c>
      <c r="P533" s="744" t="s">
        <v>2114</v>
      </c>
      <c r="Q533" s="744" t="s">
        <v>2064</v>
      </c>
      <c r="R533" s="744" t="s">
        <v>1949</v>
      </c>
      <c r="S533" s="749" t="s">
        <v>1960</v>
      </c>
      <c r="T533" s="749" t="s">
        <v>2429</v>
      </c>
      <c r="U533" s="749"/>
      <c r="V533" s="749"/>
      <c r="W533" s="749"/>
      <c r="X533" s="749"/>
      <c r="Y533" s="750"/>
      <c r="Z533" s="750"/>
    </row>
    <row r="534" spans="1:26" s="79" customFormat="1" ht="12.65" customHeight="1">
      <c r="A534" s="623"/>
      <c r="B534" s="623"/>
      <c r="C534" s="623"/>
      <c r="D534" s="667"/>
      <c r="E534" s="667"/>
      <c r="F534" s="638"/>
      <c r="G534" s="685"/>
      <c r="H534" s="638"/>
      <c r="I534" s="638"/>
      <c r="J534" s="638"/>
      <c r="K534" s="638"/>
      <c r="L534" s="623"/>
      <c r="M534" s="623"/>
      <c r="N534" s="623"/>
      <c r="O534" s="623"/>
      <c r="P534" s="623"/>
      <c r="Q534" s="623"/>
      <c r="R534" s="623"/>
      <c r="S534" s="623"/>
      <c r="T534" s="623"/>
      <c r="U534" s="623"/>
      <c r="V534" s="623"/>
      <c r="W534" s="623"/>
      <c r="X534" s="623"/>
      <c r="Y534" s="623"/>
      <c r="Z534" s="623"/>
    </row>
    <row r="535" spans="1:26" s="79" customFormat="1" ht="12.65" customHeight="1">
      <c r="A535" s="623"/>
      <c r="B535" s="623"/>
      <c r="C535" s="623"/>
      <c r="D535" s="667"/>
      <c r="E535" s="667"/>
      <c r="F535" s="638"/>
      <c r="G535" s="685"/>
      <c r="H535" s="638"/>
      <c r="I535" s="638"/>
      <c r="J535" s="638"/>
      <c r="K535" s="638"/>
      <c r="L535" s="623"/>
      <c r="M535" s="623"/>
      <c r="N535" s="623"/>
      <c r="O535" s="623"/>
      <c r="P535" s="623"/>
      <c r="Q535" s="623"/>
      <c r="R535" s="623"/>
      <c r="S535" s="623"/>
      <c r="T535" s="623"/>
      <c r="U535" s="623"/>
      <c r="V535" s="623"/>
      <c r="W535" s="623"/>
      <c r="X535" s="623"/>
      <c r="Y535" s="623"/>
      <c r="Z535" s="623"/>
    </row>
    <row r="536" spans="1:26" s="79" customFormat="1" ht="12.65" customHeight="1">
      <c r="A536" s="623"/>
      <c r="B536" s="623"/>
      <c r="C536" s="623"/>
      <c r="D536" s="667"/>
      <c r="E536" s="667"/>
      <c r="F536" s="638"/>
      <c r="G536" s="685"/>
      <c r="H536" s="638"/>
      <c r="I536" s="638"/>
      <c r="J536" s="638"/>
      <c r="K536" s="638"/>
      <c r="L536" s="623"/>
      <c r="M536" s="623"/>
      <c r="N536" s="623"/>
      <c r="O536" s="623"/>
      <c r="P536" s="623"/>
      <c r="Q536" s="623"/>
      <c r="R536" s="623"/>
      <c r="S536" s="623"/>
      <c r="T536" s="623"/>
      <c r="U536" s="623"/>
      <c r="V536" s="623"/>
      <c r="W536" s="623"/>
      <c r="X536" s="623"/>
      <c r="Y536" s="623"/>
      <c r="Z536" s="623"/>
    </row>
    <row r="537" spans="1:26" s="79" customFormat="1" ht="12.65" customHeight="1">
      <c r="A537" s="623"/>
      <c r="B537" s="623"/>
      <c r="C537" s="623"/>
      <c r="D537" s="667"/>
      <c r="E537" s="667"/>
      <c r="F537" s="638"/>
      <c r="G537" s="685"/>
      <c r="H537" s="638"/>
      <c r="I537" s="638"/>
      <c r="J537" s="638"/>
      <c r="K537" s="638"/>
      <c r="L537" s="623"/>
      <c r="M537" s="623"/>
      <c r="N537" s="623"/>
      <c r="O537" s="623"/>
      <c r="P537" s="623"/>
      <c r="Q537" s="623"/>
      <c r="R537" s="623"/>
      <c r="S537" s="623"/>
      <c r="T537" s="623"/>
      <c r="U537" s="623"/>
      <c r="V537" s="623"/>
      <c r="W537" s="623"/>
      <c r="X537" s="623"/>
      <c r="Y537" s="623"/>
      <c r="Z537" s="623"/>
    </row>
    <row r="538" spans="1:26" s="79" customFormat="1" ht="12.65" customHeight="1">
      <c r="A538" s="623"/>
      <c r="B538" s="623"/>
      <c r="C538" s="623"/>
      <c r="D538" s="667"/>
      <c r="E538" s="667"/>
      <c r="F538" s="638"/>
      <c r="G538" s="685"/>
      <c r="H538" s="638"/>
      <c r="I538" s="638"/>
      <c r="J538" s="638"/>
      <c r="K538" s="638"/>
      <c r="L538" s="623"/>
      <c r="M538" s="623"/>
      <c r="N538" s="623"/>
      <c r="O538" s="623"/>
      <c r="P538" s="623"/>
      <c r="Q538" s="623"/>
      <c r="R538" s="623"/>
      <c r="S538" s="623"/>
      <c r="T538" s="623"/>
      <c r="U538" s="623"/>
      <c r="V538" s="623"/>
      <c r="W538" s="623"/>
      <c r="X538" s="623"/>
      <c r="Y538" s="623"/>
      <c r="Z538" s="623"/>
    </row>
    <row r="539" spans="1:26" s="79" customFormat="1" ht="12.65" customHeight="1">
      <c r="A539" s="623"/>
      <c r="B539" s="623"/>
      <c r="C539" s="623"/>
      <c r="D539" s="667"/>
      <c r="E539" s="667"/>
      <c r="F539" s="638"/>
      <c r="G539" s="685"/>
      <c r="H539" s="638"/>
      <c r="I539" s="638"/>
      <c r="J539" s="638"/>
      <c r="K539" s="638"/>
      <c r="L539" s="623"/>
      <c r="M539" s="623"/>
      <c r="N539" s="623"/>
      <c r="O539" s="623"/>
      <c r="P539" s="623"/>
      <c r="Q539" s="623"/>
      <c r="R539" s="623"/>
      <c r="S539" s="623"/>
      <c r="T539" s="623"/>
      <c r="U539" s="623"/>
      <c r="V539" s="623"/>
      <c r="W539" s="623"/>
      <c r="X539" s="623"/>
      <c r="Y539" s="623"/>
      <c r="Z539" s="623"/>
    </row>
    <row r="540" spans="1:26" s="79" customFormat="1" ht="12.65" customHeight="1">
      <c r="A540" s="623"/>
      <c r="B540" s="623"/>
      <c r="C540" s="623"/>
      <c r="D540" s="667"/>
      <c r="E540" s="667"/>
      <c r="F540" s="638"/>
      <c r="G540" s="685"/>
      <c r="H540" s="638"/>
      <c r="I540" s="638"/>
      <c r="J540" s="638"/>
      <c r="K540" s="638"/>
      <c r="L540" s="623"/>
      <c r="M540" s="623"/>
      <c r="N540" s="623"/>
      <c r="O540" s="623"/>
      <c r="P540" s="623"/>
      <c r="Q540" s="623"/>
      <c r="R540" s="623"/>
      <c r="S540" s="623"/>
      <c r="T540" s="623"/>
      <c r="U540" s="623"/>
      <c r="V540" s="623"/>
      <c r="W540" s="623"/>
      <c r="X540" s="623"/>
      <c r="Y540" s="623"/>
      <c r="Z540" s="623"/>
    </row>
    <row r="541" spans="1:26" s="79" customFormat="1" ht="12.65" customHeight="1">
      <c r="A541" s="623"/>
      <c r="B541" s="623"/>
      <c r="C541" s="623"/>
      <c r="D541" s="667"/>
      <c r="E541" s="667"/>
      <c r="F541" s="638"/>
      <c r="G541" s="685"/>
      <c r="H541" s="638"/>
      <c r="I541" s="638"/>
      <c r="J541" s="638"/>
      <c r="K541" s="638"/>
      <c r="L541" s="623"/>
      <c r="M541" s="623"/>
      <c r="N541" s="623"/>
      <c r="O541" s="623"/>
      <c r="P541" s="623"/>
      <c r="Q541" s="623"/>
      <c r="R541" s="623"/>
      <c r="S541" s="623"/>
      <c r="T541" s="623"/>
      <c r="U541" s="623"/>
      <c r="V541" s="623"/>
      <c r="W541" s="623"/>
      <c r="X541" s="623"/>
      <c r="Y541" s="623"/>
      <c r="Z541" s="623"/>
    </row>
    <row r="542" spans="1:26" s="79" customFormat="1" ht="12.65" customHeight="1">
      <c r="A542" s="623"/>
      <c r="B542" s="623"/>
      <c r="C542" s="623"/>
      <c r="D542" s="667"/>
      <c r="E542" s="667"/>
      <c r="F542" s="638"/>
      <c r="G542" s="685"/>
      <c r="H542" s="638"/>
      <c r="I542" s="638"/>
      <c r="J542" s="638"/>
      <c r="K542" s="638"/>
      <c r="L542" s="623"/>
      <c r="M542" s="623"/>
      <c r="N542" s="623"/>
      <c r="O542" s="623"/>
      <c r="P542" s="623"/>
      <c r="Q542" s="623"/>
      <c r="R542" s="623"/>
      <c r="S542" s="623"/>
      <c r="T542" s="623"/>
      <c r="U542" s="623"/>
      <c r="V542" s="623"/>
      <c r="W542" s="623"/>
      <c r="X542" s="623"/>
      <c r="Y542" s="623"/>
      <c r="Z542" s="623"/>
    </row>
    <row r="543" spans="1:26" s="79" customFormat="1" ht="12.65" customHeight="1">
      <c r="A543" s="623"/>
      <c r="B543" s="623"/>
      <c r="C543" s="623"/>
      <c r="D543" s="667"/>
      <c r="E543" s="667"/>
      <c r="F543" s="638"/>
      <c r="G543" s="685"/>
      <c r="H543" s="638"/>
      <c r="I543" s="638"/>
      <c r="J543" s="638"/>
      <c r="K543" s="638"/>
      <c r="L543" s="623"/>
      <c r="M543" s="623"/>
      <c r="N543" s="623"/>
      <c r="O543" s="623"/>
      <c r="P543" s="623"/>
      <c r="Q543" s="623"/>
      <c r="R543" s="623"/>
      <c r="S543" s="623"/>
      <c r="T543" s="623"/>
      <c r="U543" s="623"/>
      <c r="V543" s="623"/>
      <c r="W543" s="623"/>
      <c r="X543" s="623"/>
      <c r="Y543" s="623"/>
      <c r="Z543" s="623"/>
    </row>
    <row r="544" spans="1:26" s="79" customFormat="1" ht="12.65" customHeight="1">
      <c r="A544" s="623"/>
      <c r="B544" s="623"/>
      <c r="C544" s="623"/>
      <c r="D544" s="667"/>
      <c r="E544" s="667"/>
      <c r="F544" s="638"/>
      <c r="G544" s="685"/>
      <c r="H544" s="638"/>
      <c r="I544" s="638"/>
      <c r="J544" s="638"/>
      <c r="K544" s="638"/>
      <c r="L544" s="623"/>
      <c r="M544" s="623"/>
      <c r="N544" s="623"/>
      <c r="O544" s="623"/>
      <c r="P544" s="623"/>
      <c r="Q544" s="623"/>
      <c r="R544" s="623"/>
      <c r="S544" s="623"/>
      <c r="T544" s="623"/>
      <c r="U544" s="623"/>
      <c r="V544" s="623"/>
      <c r="W544" s="623"/>
      <c r="X544" s="623"/>
      <c r="Y544" s="623"/>
      <c r="Z544" s="623"/>
    </row>
    <row r="545" spans="1:26" s="79" customFormat="1" ht="12.65" customHeight="1">
      <c r="A545" s="623"/>
      <c r="B545" s="623"/>
      <c r="C545" s="623"/>
      <c r="D545" s="667"/>
      <c r="E545" s="667"/>
      <c r="F545" s="638"/>
      <c r="G545" s="685"/>
      <c r="H545" s="638"/>
      <c r="I545" s="638"/>
      <c r="J545" s="638"/>
      <c r="K545" s="638"/>
      <c r="L545" s="623"/>
      <c r="M545" s="623"/>
      <c r="N545" s="623"/>
      <c r="O545" s="623"/>
      <c r="P545" s="623"/>
      <c r="Q545" s="623"/>
      <c r="R545" s="623"/>
      <c r="S545" s="623"/>
      <c r="T545" s="623"/>
      <c r="U545" s="623"/>
      <c r="V545" s="623"/>
      <c r="W545" s="623"/>
      <c r="X545" s="623"/>
      <c r="Y545" s="623"/>
      <c r="Z545" s="623"/>
    </row>
    <row r="546" spans="1:26" s="79" customFormat="1" ht="12.65" customHeight="1">
      <c r="A546" s="623"/>
      <c r="B546" s="623"/>
      <c r="C546" s="623"/>
      <c r="D546" s="667"/>
      <c r="E546" s="667"/>
      <c r="F546" s="638"/>
      <c r="G546" s="685"/>
      <c r="H546" s="638"/>
      <c r="I546" s="638"/>
      <c r="J546" s="638"/>
      <c r="K546" s="638"/>
      <c r="L546" s="623"/>
      <c r="M546" s="623"/>
      <c r="N546" s="623"/>
      <c r="O546" s="623"/>
      <c r="P546" s="623"/>
      <c r="Q546" s="623"/>
      <c r="R546" s="623"/>
      <c r="S546" s="623"/>
      <c r="T546" s="623"/>
      <c r="U546" s="623"/>
      <c r="V546" s="623"/>
      <c r="W546" s="623"/>
      <c r="X546" s="623"/>
      <c r="Y546" s="623"/>
      <c r="Z546" s="623"/>
    </row>
    <row r="547" spans="1:26" s="79" customFormat="1" ht="12.65" customHeight="1">
      <c r="A547" s="623"/>
      <c r="B547" s="623"/>
      <c r="C547" s="623"/>
      <c r="D547" s="667"/>
      <c r="E547" s="667"/>
      <c r="F547" s="638"/>
      <c r="G547" s="685"/>
      <c r="H547" s="638"/>
      <c r="I547" s="638"/>
      <c r="J547" s="638"/>
      <c r="K547" s="638"/>
      <c r="L547" s="623"/>
      <c r="M547" s="623"/>
      <c r="N547" s="623"/>
      <c r="O547" s="623"/>
      <c r="P547" s="623"/>
      <c r="Q547" s="623"/>
      <c r="R547" s="623"/>
      <c r="S547" s="623"/>
      <c r="T547" s="623"/>
      <c r="U547" s="623"/>
      <c r="V547" s="623"/>
      <c r="W547" s="623"/>
      <c r="X547" s="623"/>
      <c r="Y547" s="623"/>
      <c r="Z547" s="623"/>
    </row>
    <row r="548" spans="1:26" s="79" customFormat="1" ht="12.65" customHeight="1">
      <c r="A548" s="623"/>
      <c r="B548" s="623"/>
      <c r="C548" s="623"/>
      <c r="D548" s="667"/>
      <c r="E548" s="667"/>
      <c r="F548" s="638"/>
      <c r="G548" s="685"/>
      <c r="H548" s="638"/>
      <c r="I548" s="638"/>
      <c r="J548" s="638"/>
      <c r="K548" s="638"/>
      <c r="L548" s="623"/>
      <c r="M548" s="623"/>
      <c r="N548" s="623"/>
      <c r="O548" s="623"/>
      <c r="P548" s="623"/>
      <c r="Q548" s="623"/>
      <c r="R548" s="623"/>
      <c r="S548" s="623"/>
      <c r="T548" s="623"/>
      <c r="U548" s="623"/>
      <c r="V548" s="623"/>
      <c r="W548" s="623"/>
      <c r="X548" s="623"/>
      <c r="Y548" s="623"/>
      <c r="Z548" s="623"/>
    </row>
    <row r="549" spans="1:26" s="79" customFormat="1" ht="12.65" customHeight="1">
      <c r="A549" s="623"/>
      <c r="B549" s="623"/>
      <c r="C549" s="623"/>
      <c r="D549" s="667"/>
      <c r="E549" s="667"/>
      <c r="F549" s="638"/>
      <c r="G549" s="685"/>
      <c r="H549" s="638"/>
      <c r="I549" s="638"/>
      <c r="J549" s="638"/>
      <c r="K549" s="638"/>
      <c r="L549" s="623"/>
      <c r="M549" s="623"/>
      <c r="N549" s="623"/>
      <c r="O549" s="623"/>
      <c r="P549" s="623"/>
      <c r="Q549" s="623"/>
      <c r="R549" s="623"/>
      <c r="S549" s="623"/>
      <c r="T549" s="623"/>
      <c r="U549" s="623"/>
      <c r="V549" s="623"/>
      <c r="W549" s="623"/>
      <c r="X549" s="623"/>
      <c r="Y549" s="623"/>
      <c r="Z549" s="623"/>
    </row>
    <row r="550" spans="1:26" s="79" customFormat="1" ht="12.65" customHeight="1">
      <c r="A550" s="623"/>
      <c r="B550" s="623"/>
      <c r="C550" s="623"/>
      <c r="D550" s="667"/>
      <c r="E550" s="667"/>
      <c r="F550" s="638"/>
      <c r="G550" s="685"/>
      <c r="H550" s="638"/>
      <c r="I550" s="638"/>
      <c r="J550" s="638"/>
      <c r="K550" s="638"/>
      <c r="L550" s="623"/>
      <c r="M550" s="623"/>
      <c r="N550" s="623"/>
      <c r="O550" s="623"/>
      <c r="P550" s="623"/>
      <c r="Q550" s="623"/>
      <c r="R550" s="623"/>
      <c r="S550" s="623"/>
      <c r="T550" s="623"/>
      <c r="U550" s="623"/>
      <c r="V550" s="623"/>
      <c r="W550" s="623"/>
      <c r="X550" s="623"/>
      <c r="Y550" s="623"/>
      <c r="Z550" s="623"/>
    </row>
    <row r="551" spans="1:26" s="79" customFormat="1" ht="12.65" customHeight="1">
      <c r="A551" s="623"/>
      <c r="B551" s="623"/>
      <c r="C551" s="623"/>
      <c r="D551" s="667"/>
      <c r="E551" s="667"/>
      <c r="F551" s="638"/>
      <c r="G551" s="685"/>
      <c r="H551" s="638"/>
      <c r="I551" s="638"/>
      <c r="J551" s="638"/>
      <c r="K551" s="638"/>
      <c r="L551" s="623"/>
      <c r="M551" s="623"/>
      <c r="N551" s="623"/>
      <c r="O551" s="623"/>
      <c r="P551" s="623"/>
      <c r="Q551" s="623"/>
      <c r="R551" s="623"/>
      <c r="S551" s="623"/>
      <c r="T551" s="623"/>
      <c r="U551" s="623"/>
      <c r="V551" s="623"/>
      <c r="W551" s="623"/>
      <c r="X551" s="623"/>
      <c r="Y551" s="623"/>
      <c r="Z551" s="623"/>
    </row>
    <row r="552" spans="1:26" s="79" customFormat="1" ht="12.65" customHeight="1">
      <c r="A552" s="623"/>
      <c r="B552" s="623"/>
      <c r="C552" s="623"/>
      <c r="D552" s="667"/>
      <c r="E552" s="667"/>
      <c r="F552" s="638"/>
      <c r="G552" s="685"/>
      <c r="H552" s="638"/>
      <c r="I552" s="638"/>
      <c r="J552" s="638"/>
      <c r="K552" s="638"/>
      <c r="L552" s="623"/>
      <c r="M552" s="623"/>
      <c r="N552" s="623"/>
      <c r="O552" s="623"/>
      <c r="P552" s="623"/>
      <c r="Q552" s="623"/>
      <c r="R552" s="623"/>
      <c r="S552" s="623"/>
      <c r="T552" s="623"/>
      <c r="U552" s="623"/>
      <c r="V552" s="623"/>
      <c r="W552" s="623"/>
      <c r="X552" s="623"/>
      <c r="Y552" s="623"/>
      <c r="Z552" s="623"/>
    </row>
    <row r="553" spans="1:26" s="79" customFormat="1" ht="12.65" customHeight="1">
      <c r="A553" s="623"/>
      <c r="B553" s="623"/>
      <c r="C553" s="623"/>
      <c r="D553" s="667"/>
      <c r="E553" s="667"/>
      <c r="F553" s="638"/>
      <c r="G553" s="685"/>
      <c r="H553" s="638"/>
      <c r="I553" s="638"/>
      <c r="J553" s="638"/>
      <c r="K553" s="638"/>
      <c r="L553" s="623"/>
      <c r="M553" s="623"/>
      <c r="N553" s="623"/>
      <c r="O553" s="623"/>
      <c r="P553" s="623"/>
      <c r="Q553" s="623"/>
      <c r="R553" s="623"/>
      <c r="S553" s="623"/>
      <c r="T553" s="623"/>
      <c r="U553" s="623"/>
      <c r="V553" s="623"/>
      <c r="W553" s="623"/>
      <c r="X553" s="623"/>
      <c r="Y553" s="623"/>
      <c r="Z553" s="623"/>
    </row>
    <row r="554" spans="1:26" s="79" customFormat="1" ht="12.65" customHeight="1">
      <c r="A554" s="623"/>
      <c r="B554" s="623"/>
      <c r="C554" s="623"/>
      <c r="D554" s="667"/>
      <c r="E554" s="667"/>
      <c r="F554" s="638"/>
      <c r="G554" s="685"/>
      <c r="H554" s="638"/>
      <c r="I554" s="638"/>
      <c r="J554" s="638"/>
      <c r="K554" s="638"/>
      <c r="L554" s="623"/>
      <c r="M554" s="623"/>
      <c r="N554" s="623"/>
      <c r="O554" s="623"/>
      <c r="P554" s="623"/>
      <c r="Q554" s="623"/>
      <c r="R554" s="623"/>
      <c r="S554" s="623"/>
      <c r="T554" s="623"/>
      <c r="U554" s="623"/>
      <c r="V554" s="623"/>
      <c r="W554" s="623"/>
      <c r="X554" s="623"/>
      <c r="Y554" s="623"/>
      <c r="Z554" s="623"/>
    </row>
    <row r="555" spans="1:26" s="79" customFormat="1" ht="12.65" customHeight="1">
      <c r="A555" s="623"/>
      <c r="B555" s="623"/>
      <c r="C555" s="623"/>
      <c r="D555" s="667"/>
      <c r="E555" s="667"/>
      <c r="F555" s="638"/>
      <c r="G555" s="685"/>
      <c r="H555" s="638"/>
      <c r="I555" s="638"/>
      <c r="J555" s="638"/>
      <c r="K555" s="638"/>
      <c r="L555" s="623"/>
      <c r="M555" s="623"/>
      <c r="N555" s="623"/>
      <c r="O555" s="623"/>
      <c r="P555" s="623"/>
      <c r="Q555" s="623"/>
      <c r="R555" s="623"/>
      <c r="S555" s="623"/>
      <c r="T555" s="623"/>
      <c r="U555" s="623"/>
      <c r="V555" s="623"/>
      <c r="W555" s="623"/>
      <c r="X555" s="623"/>
      <c r="Y555" s="623"/>
      <c r="Z555" s="623"/>
    </row>
    <row r="556" spans="1:26" s="79" customFormat="1" ht="12.65" customHeight="1">
      <c r="A556" s="623"/>
      <c r="B556" s="623"/>
      <c r="C556" s="623"/>
      <c r="D556" s="667"/>
      <c r="E556" s="667"/>
      <c r="F556" s="638"/>
      <c r="G556" s="685"/>
      <c r="H556" s="638"/>
      <c r="I556" s="638"/>
      <c r="J556" s="638"/>
      <c r="K556" s="638"/>
      <c r="L556" s="623"/>
      <c r="M556" s="623"/>
      <c r="N556" s="623"/>
      <c r="O556" s="623"/>
      <c r="P556" s="623"/>
      <c r="Q556" s="623"/>
      <c r="R556" s="623"/>
      <c r="S556" s="623"/>
      <c r="T556" s="623"/>
      <c r="U556" s="623"/>
      <c r="V556" s="623"/>
      <c r="W556" s="623"/>
      <c r="X556" s="623"/>
      <c r="Y556" s="623"/>
      <c r="Z556" s="623"/>
    </row>
    <row r="557" spans="1:26" s="79" customFormat="1" ht="12.65" customHeight="1">
      <c r="A557" s="623"/>
      <c r="B557" s="623"/>
      <c r="C557" s="623"/>
      <c r="D557" s="667"/>
      <c r="E557" s="667"/>
      <c r="F557" s="638"/>
      <c r="G557" s="685"/>
      <c r="H557" s="638"/>
      <c r="I557" s="638"/>
      <c r="J557" s="638"/>
      <c r="K557" s="638"/>
      <c r="L557" s="623"/>
      <c r="M557" s="623"/>
      <c r="N557" s="623"/>
      <c r="O557" s="623"/>
      <c r="P557" s="623"/>
      <c r="Q557" s="623"/>
      <c r="R557" s="623"/>
      <c r="S557" s="623"/>
      <c r="T557" s="623"/>
      <c r="U557" s="623"/>
      <c r="V557" s="623"/>
      <c r="W557" s="623"/>
      <c r="X557" s="623"/>
      <c r="Y557" s="623"/>
      <c r="Z557" s="623"/>
    </row>
    <row r="558" spans="1:26" s="79" customFormat="1" ht="12.65" customHeight="1">
      <c r="A558" s="623"/>
      <c r="B558" s="623"/>
      <c r="C558" s="623"/>
      <c r="D558" s="667"/>
      <c r="E558" s="667"/>
      <c r="F558" s="638"/>
      <c r="G558" s="685"/>
      <c r="H558" s="638"/>
      <c r="I558" s="638"/>
      <c r="J558" s="638"/>
      <c r="K558" s="638"/>
      <c r="L558" s="623"/>
      <c r="M558" s="623"/>
      <c r="N558" s="623"/>
      <c r="O558" s="623"/>
      <c r="P558" s="623"/>
      <c r="Q558" s="623"/>
      <c r="R558" s="623"/>
      <c r="S558" s="623"/>
      <c r="T558" s="623"/>
      <c r="U558" s="623"/>
      <c r="V558" s="623"/>
      <c r="W558" s="623"/>
      <c r="X558" s="623"/>
      <c r="Y558" s="623"/>
      <c r="Z558" s="623"/>
    </row>
    <row r="559" spans="1:26" s="79" customFormat="1" ht="12.65" customHeight="1">
      <c r="A559" s="623"/>
      <c r="B559" s="623"/>
      <c r="C559" s="623"/>
      <c r="D559" s="667"/>
      <c r="E559" s="667"/>
      <c r="F559" s="638"/>
      <c r="G559" s="685"/>
      <c r="H559" s="638"/>
      <c r="I559" s="638"/>
      <c r="J559" s="638"/>
      <c r="K559" s="638"/>
      <c r="L559" s="623"/>
      <c r="M559" s="623"/>
      <c r="N559" s="623"/>
      <c r="O559" s="623"/>
      <c r="P559" s="623"/>
      <c r="Q559" s="623"/>
      <c r="R559" s="623"/>
      <c r="S559" s="623"/>
      <c r="T559" s="623"/>
      <c r="U559" s="623"/>
      <c r="V559" s="623"/>
      <c r="W559" s="623"/>
      <c r="X559" s="623"/>
      <c r="Y559" s="623"/>
      <c r="Z559" s="623"/>
    </row>
    <row r="560" spans="1:26" s="79" customFormat="1" ht="12.65" customHeight="1">
      <c r="A560" s="623"/>
      <c r="B560" s="623"/>
      <c r="C560" s="623"/>
      <c r="D560" s="667"/>
      <c r="E560" s="667"/>
      <c r="F560" s="638"/>
      <c r="G560" s="685"/>
      <c r="H560" s="638"/>
      <c r="I560" s="638"/>
      <c r="J560" s="638"/>
      <c r="K560" s="638"/>
      <c r="L560" s="623"/>
      <c r="M560" s="623"/>
      <c r="N560" s="623"/>
      <c r="O560" s="623"/>
      <c r="P560" s="623"/>
      <c r="Q560" s="623"/>
      <c r="R560" s="623"/>
      <c r="S560" s="623"/>
      <c r="T560" s="623"/>
      <c r="U560" s="623"/>
      <c r="V560" s="623"/>
      <c r="W560" s="623"/>
      <c r="X560" s="623"/>
      <c r="Y560" s="623"/>
      <c r="Z560" s="623"/>
    </row>
    <row r="561" spans="1:26" s="79" customFormat="1" ht="12.65" customHeight="1">
      <c r="A561" s="623"/>
      <c r="B561" s="623"/>
      <c r="C561" s="623"/>
      <c r="D561" s="667"/>
      <c r="E561" s="667"/>
      <c r="F561" s="638"/>
      <c r="G561" s="685"/>
      <c r="H561" s="638"/>
      <c r="I561" s="638"/>
      <c r="J561" s="638"/>
      <c r="K561" s="638"/>
      <c r="L561" s="623"/>
      <c r="M561" s="623"/>
      <c r="N561" s="623"/>
      <c r="O561" s="623"/>
      <c r="P561" s="623"/>
      <c r="Q561" s="623"/>
      <c r="R561" s="623"/>
      <c r="S561" s="623"/>
      <c r="T561" s="623"/>
      <c r="U561" s="623"/>
      <c r="V561" s="623"/>
      <c r="W561" s="623"/>
      <c r="X561" s="623"/>
      <c r="Y561" s="623"/>
      <c r="Z561" s="623"/>
    </row>
    <row r="562" spans="1:26" s="79" customFormat="1" ht="12.65" customHeight="1">
      <c r="A562" s="623"/>
      <c r="B562" s="623"/>
      <c r="C562" s="623"/>
      <c r="D562" s="667"/>
      <c r="E562" s="667"/>
      <c r="F562" s="638"/>
      <c r="G562" s="685"/>
      <c r="H562" s="638"/>
      <c r="I562" s="638"/>
      <c r="J562" s="638"/>
      <c r="K562" s="638"/>
      <c r="L562" s="623"/>
      <c r="M562" s="623"/>
      <c r="N562" s="623"/>
      <c r="O562" s="623"/>
      <c r="P562" s="623"/>
      <c r="Q562" s="623"/>
      <c r="R562" s="623"/>
      <c r="S562" s="623"/>
      <c r="T562" s="623"/>
      <c r="U562" s="623"/>
      <c r="V562" s="623"/>
      <c r="W562" s="623"/>
      <c r="X562" s="623"/>
      <c r="Y562" s="623"/>
      <c r="Z562" s="623"/>
    </row>
    <row r="563" spans="1:26" s="79" customFormat="1" ht="12.65" customHeight="1">
      <c r="A563" s="623"/>
      <c r="B563" s="623"/>
      <c r="C563" s="623"/>
      <c r="D563" s="667"/>
      <c r="E563" s="667"/>
      <c r="F563" s="638"/>
      <c r="G563" s="685"/>
      <c r="H563" s="638"/>
      <c r="I563" s="638"/>
      <c r="J563" s="638"/>
      <c r="K563" s="638"/>
      <c r="L563" s="623"/>
      <c r="M563" s="623"/>
      <c r="N563" s="623"/>
      <c r="O563" s="623"/>
      <c r="P563" s="623"/>
      <c r="Q563" s="623"/>
      <c r="R563" s="623"/>
      <c r="S563" s="623"/>
      <c r="T563" s="623"/>
      <c r="U563" s="623"/>
      <c r="V563" s="623"/>
      <c r="W563" s="623"/>
      <c r="X563" s="623"/>
      <c r="Y563" s="623"/>
      <c r="Z563" s="623"/>
    </row>
    <row r="564" spans="1:26" s="79" customFormat="1" ht="12.65" customHeight="1">
      <c r="A564" s="623"/>
      <c r="B564" s="623"/>
      <c r="C564" s="623"/>
      <c r="D564" s="667"/>
      <c r="E564" s="667"/>
      <c r="F564" s="638"/>
      <c r="G564" s="685"/>
      <c r="H564" s="638"/>
      <c r="I564" s="638"/>
      <c r="J564" s="638"/>
      <c r="K564" s="638"/>
      <c r="L564" s="623"/>
      <c r="M564" s="623"/>
      <c r="N564" s="623"/>
      <c r="O564" s="623"/>
      <c r="P564" s="623"/>
      <c r="Q564" s="623"/>
      <c r="R564" s="623"/>
      <c r="S564" s="623"/>
      <c r="T564" s="623"/>
      <c r="U564" s="623"/>
      <c r="V564" s="623"/>
      <c r="W564" s="623"/>
      <c r="X564" s="623"/>
      <c r="Y564" s="623"/>
      <c r="Z564" s="623"/>
    </row>
    <row r="565" spans="1:26" s="79" customFormat="1" ht="12.65" customHeight="1">
      <c r="A565" s="623"/>
      <c r="B565" s="623"/>
      <c r="C565" s="623"/>
      <c r="D565" s="667"/>
      <c r="E565" s="667"/>
      <c r="F565" s="638"/>
      <c r="G565" s="685"/>
      <c r="H565" s="638"/>
      <c r="I565" s="638"/>
      <c r="J565" s="638"/>
      <c r="K565" s="638"/>
      <c r="L565" s="623"/>
      <c r="M565" s="623"/>
      <c r="N565" s="623"/>
      <c r="O565" s="623"/>
      <c r="P565" s="623"/>
      <c r="Q565" s="623"/>
      <c r="R565" s="623"/>
      <c r="S565" s="623"/>
      <c r="T565" s="623"/>
      <c r="U565" s="623"/>
      <c r="V565" s="623"/>
      <c r="W565" s="623"/>
      <c r="X565" s="623"/>
      <c r="Y565" s="623"/>
      <c r="Z565" s="623"/>
    </row>
    <row r="566" spans="1:26" s="79" customFormat="1" ht="12.65" customHeight="1">
      <c r="A566" s="623"/>
      <c r="B566" s="623"/>
      <c r="C566" s="623"/>
      <c r="D566" s="667"/>
      <c r="E566" s="667"/>
      <c r="F566" s="638"/>
      <c r="G566" s="685"/>
      <c r="H566" s="638"/>
      <c r="I566" s="638"/>
      <c r="J566" s="638"/>
      <c r="K566" s="638"/>
      <c r="L566" s="623"/>
      <c r="M566" s="623"/>
      <c r="N566" s="623"/>
      <c r="O566" s="623"/>
      <c r="P566" s="623"/>
      <c r="Q566" s="623"/>
      <c r="R566" s="623"/>
      <c r="S566" s="623"/>
      <c r="T566" s="623"/>
      <c r="U566" s="623"/>
      <c r="V566" s="623"/>
      <c r="W566" s="623"/>
      <c r="X566" s="623"/>
      <c r="Y566" s="623"/>
      <c r="Z566" s="623"/>
    </row>
    <row r="567" spans="1:26" s="79" customFormat="1" ht="12.65" customHeight="1">
      <c r="A567" s="623"/>
      <c r="B567" s="623"/>
      <c r="C567" s="623"/>
      <c r="D567" s="667"/>
      <c r="E567" s="667"/>
      <c r="F567" s="638"/>
      <c r="G567" s="685"/>
      <c r="H567" s="638"/>
      <c r="I567" s="638"/>
      <c r="J567" s="638"/>
      <c r="K567" s="638"/>
      <c r="L567" s="623"/>
      <c r="M567" s="623"/>
      <c r="N567" s="623"/>
      <c r="O567" s="623"/>
      <c r="P567" s="623"/>
      <c r="Q567" s="623"/>
      <c r="R567" s="623"/>
      <c r="S567" s="623"/>
      <c r="T567" s="623"/>
      <c r="U567" s="623"/>
      <c r="V567" s="623"/>
      <c r="W567" s="623"/>
      <c r="X567" s="623"/>
      <c r="Y567" s="623"/>
      <c r="Z567" s="623"/>
    </row>
    <row r="568" spans="1:26" s="79" customFormat="1" ht="12.65" customHeight="1">
      <c r="A568" s="623"/>
      <c r="B568" s="623"/>
      <c r="C568" s="623"/>
      <c r="D568" s="667"/>
      <c r="E568" s="667"/>
      <c r="F568" s="638"/>
      <c r="G568" s="685"/>
      <c r="H568" s="638"/>
      <c r="I568" s="638"/>
      <c r="J568" s="638"/>
      <c r="K568" s="638"/>
      <c r="L568" s="623"/>
      <c r="M568" s="623"/>
      <c r="N568" s="623"/>
      <c r="O568" s="623"/>
      <c r="P568" s="623"/>
      <c r="Q568" s="623"/>
      <c r="R568" s="623"/>
      <c r="S568" s="623"/>
      <c r="T568" s="623"/>
      <c r="U568" s="623"/>
      <c r="V568" s="623"/>
      <c r="W568" s="623"/>
      <c r="X568" s="623"/>
      <c r="Y568" s="623"/>
      <c r="Z568" s="623"/>
    </row>
    <row r="569" spans="1:26" s="79" customFormat="1" ht="12.65" customHeight="1">
      <c r="A569" s="623"/>
      <c r="B569" s="623"/>
      <c r="C569" s="623"/>
      <c r="D569" s="667"/>
      <c r="E569" s="667"/>
      <c r="F569" s="638"/>
      <c r="G569" s="685"/>
      <c r="H569" s="638"/>
      <c r="I569" s="638"/>
      <c r="J569" s="638"/>
      <c r="K569" s="638"/>
      <c r="L569" s="623"/>
      <c r="M569" s="623"/>
      <c r="N569" s="623"/>
      <c r="O569" s="623"/>
      <c r="P569" s="623"/>
      <c r="Q569" s="623"/>
      <c r="R569" s="623"/>
      <c r="S569" s="623"/>
      <c r="T569" s="623"/>
      <c r="U569" s="623"/>
      <c r="V569" s="623"/>
      <c r="W569" s="623"/>
      <c r="X569" s="623"/>
      <c r="Y569" s="623"/>
      <c r="Z569" s="623"/>
    </row>
    <row r="570" spans="1:26" s="79" customFormat="1" ht="12.65" customHeight="1">
      <c r="A570" s="623"/>
      <c r="B570" s="623"/>
      <c r="C570" s="623"/>
      <c r="D570" s="667"/>
      <c r="E570" s="667"/>
      <c r="F570" s="638"/>
      <c r="G570" s="685"/>
      <c r="H570" s="638"/>
      <c r="I570" s="638"/>
      <c r="J570" s="638"/>
      <c r="K570" s="638"/>
      <c r="L570" s="623"/>
      <c r="M570" s="623"/>
      <c r="N570" s="623"/>
      <c r="O570" s="623"/>
      <c r="P570" s="623"/>
      <c r="Q570" s="623"/>
      <c r="R570" s="623"/>
      <c r="S570" s="623"/>
      <c r="T570" s="623"/>
      <c r="U570" s="623"/>
      <c r="V570" s="623"/>
      <c r="W570" s="623"/>
      <c r="X570" s="623"/>
      <c r="Y570" s="623"/>
      <c r="Z570" s="623"/>
    </row>
    <row r="571" spans="1:26" s="79" customFormat="1" ht="12.65" customHeight="1">
      <c r="A571" s="623"/>
      <c r="B571" s="623"/>
      <c r="C571" s="623"/>
      <c r="D571" s="667"/>
      <c r="E571" s="667"/>
      <c r="F571" s="638"/>
      <c r="G571" s="685"/>
      <c r="H571" s="638"/>
      <c r="I571" s="638"/>
      <c r="J571" s="638"/>
      <c r="K571" s="638"/>
      <c r="L571" s="623"/>
      <c r="M571" s="623"/>
      <c r="N571" s="623"/>
      <c r="O571" s="623"/>
      <c r="P571" s="623"/>
      <c r="Q571" s="623"/>
      <c r="R571" s="623"/>
      <c r="S571" s="623"/>
      <c r="T571" s="623"/>
      <c r="U571" s="623"/>
      <c r="V571" s="623"/>
      <c r="W571" s="623"/>
      <c r="X571" s="623"/>
      <c r="Y571" s="623"/>
      <c r="Z571" s="623"/>
    </row>
    <row r="572" spans="1:26" s="79" customFormat="1" ht="12.65" customHeight="1">
      <c r="A572" s="623"/>
      <c r="B572" s="623"/>
      <c r="C572" s="623"/>
      <c r="D572" s="667"/>
      <c r="E572" s="667"/>
      <c r="F572" s="638"/>
      <c r="G572" s="685"/>
      <c r="H572" s="638"/>
      <c r="I572" s="638"/>
      <c r="J572" s="638"/>
      <c r="K572" s="638"/>
      <c r="L572" s="623"/>
      <c r="M572" s="623"/>
      <c r="N572" s="623"/>
      <c r="O572" s="623"/>
      <c r="P572" s="623"/>
      <c r="Q572" s="623"/>
      <c r="R572" s="623"/>
      <c r="S572" s="623"/>
      <c r="T572" s="623"/>
      <c r="U572" s="623"/>
      <c r="V572" s="623"/>
      <c r="W572" s="623"/>
      <c r="X572" s="623"/>
      <c r="Y572" s="623"/>
      <c r="Z572" s="623"/>
    </row>
    <row r="573" spans="1:26" s="79" customFormat="1" ht="12.65" customHeight="1">
      <c r="A573" s="623"/>
      <c r="B573" s="623"/>
      <c r="C573" s="623"/>
      <c r="D573" s="667"/>
      <c r="E573" s="667"/>
      <c r="F573" s="638"/>
      <c r="G573" s="685"/>
      <c r="H573" s="638"/>
      <c r="I573" s="638"/>
      <c r="J573" s="638"/>
      <c r="K573" s="638"/>
      <c r="L573" s="623"/>
      <c r="M573" s="623"/>
      <c r="N573" s="623"/>
      <c r="O573" s="623"/>
      <c r="P573" s="623"/>
      <c r="Q573" s="623"/>
      <c r="R573" s="623"/>
      <c r="S573" s="623"/>
      <c r="T573" s="623"/>
      <c r="U573" s="623"/>
      <c r="V573" s="623"/>
      <c r="W573" s="623"/>
      <c r="X573" s="623"/>
      <c r="Y573" s="623"/>
      <c r="Z573" s="623"/>
    </row>
    <row r="574" spans="1:26" s="79" customFormat="1" ht="12.65" customHeight="1">
      <c r="A574" s="623"/>
      <c r="B574" s="623"/>
      <c r="C574" s="623"/>
      <c r="D574" s="667"/>
      <c r="E574" s="667"/>
      <c r="F574" s="638"/>
      <c r="G574" s="685"/>
      <c r="H574" s="638"/>
      <c r="I574" s="638"/>
      <c r="J574" s="638"/>
      <c r="K574" s="638"/>
      <c r="L574" s="623"/>
      <c r="M574" s="623"/>
      <c r="N574" s="623"/>
      <c r="O574" s="623"/>
      <c r="P574" s="623"/>
      <c r="Q574" s="623"/>
      <c r="R574" s="623"/>
      <c r="S574" s="623"/>
      <c r="T574" s="623"/>
      <c r="U574" s="623"/>
      <c r="V574" s="623"/>
      <c r="W574" s="623"/>
      <c r="X574" s="623"/>
      <c r="Y574" s="623"/>
      <c r="Z574" s="623"/>
    </row>
    <row r="575" spans="1:26" s="79" customFormat="1" ht="12.65" customHeight="1">
      <c r="A575" s="623"/>
      <c r="B575" s="623"/>
      <c r="C575" s="623"/>
      <c r="D575" s="667"/>
      <c r="E575" s="667"/>
      <c r="F575" s="638"/>
      <c r="G575" s="685"/>
      <c r="H575" s="638"/>
      <c r="I575" s="638"/>
      <c r="J575" s="638"/>
      <c r="K575" s="638"/>
      <c r="L575" s="623"/>
      <c r="M575" s="623"/>
      <c r="N575" s="623"/>
      <c r="O575" s="623"/>
      <c r="P575" s="623"/>
      <c r="Q575" s="623"/>
      <c r="R575" s="623"/>
      <c r="S575" s="623"/>
      <c r="T575" s="623"/>
      <c r="U575" s="623"/>
      <c r="V575" s="623"/>
      <c r="W575" s="623"/>
      <c r="X575" s="623"/>
      <c r="Y575" s="623"/>
      <c r="Z575" s="623"/>
    </row>
    <row r="576" spans="1:26" s="79" customFormat="1">
      <c r="A576" s="623"/>
      <c r="B576" s="623"/>
      <c r="C576" s="623"/>
      <c r="D576" s="667"/>
      <c r="E576" s="667"/>
      <c r="F576" s="638"/>
      <c r="G576" s="685"/>
      <c r="H576" s="638"/>
      <c r="I576" s="638"/>
      <c r="J576" s="638"/>
      <c r="K576" s="638"/>
      <c r="L576" s="623"/>
      <c r="M576" s="623"/>
      <c r="N576" s="623"/>
      <c r="O576" s="623"/>
      <c r="P576" s="623"/>
      <c r="Q576" s="623"/>
      <c r="R576" s="623"/>
      <c r="S576" s="623"/>
      <c r="T576" s="623"/>
      <c r="U576" s="623"/>
      <c r="V576" s="623"/>
      <c r="W576" s="623"/>
      <c r="X576" s="623"/>
      <c r="Y576" s="623"/>
      <c r="Z576" s="623"/>
    </row>
    <row r="577" spans="1:26" s="79" customFormat="1">
      <c r="A577" s="623"/>
      <c r="B577" s="623"/>
      <c r="C577" s="623"/>
      <c r="D577" s="667"/>
      <c r="E577" s="667"/>
      <c r="F577" s="638"/>
      <c r="G577" s="685"/>
      <c r="H577" s="638"/>
      <c r="I577" s="638"/>
      <c r="J577" s="638"/>
      <c r="K577" s="638"/>
      <c r="L577" s="623"/>
      <c r="M577" s="623"/>
      <c r="N577" s="623"/>
      <c r="O577" s="623"/>
      <c r="P577" s="623"/>
      <c r="Q577" s="623"/>
      <c r="R577" s="623"/>
      <c r="S577" s="623"/>
      <c r="T577" s="623"/>
      <c r="U577" s="623"/>
      <c r="V577" s="623"/>
      <c r="W577" s="623"/>
      <c r="X577" s="623"/>
      <c r="Y577" s="623"/>
      <c r="Z577" s="623"/>
    </row>
    <row r="578" spans="1:26" s="79" customFormat="1">
      <c r="A578" s="623"/>
      <c r="B578" s="623"/>
      <c r="C578" s="623"/>
      <c r="D578" s="667"/>
      <c r="E578" s="667"/>
      <c r="F578" s="638"/>
      <c r="G578" s="685"/>
      <c r="H578" s="638"/>
      <c r="I578" s="638"/>
      <c r="J578" s="638"/>
      <c r="K578" s="638"/>
      <c r="L578" s="623"/>
      <c r="M578" s="623"/>
      <c r="N578" s="623"/>
      <c r="O578" s="623"/>
      <c r="P578" s="623"/>
      <c r="Q578" s="623"/>
      <c r="R578" s="623"/>
      <c r="S578" s="623"/>
      <c r="T578" s="623"/>
      <c r="U578" s="623"/>
      <c r="V578" s="623"/>
      <c r="W578" s="623"/>
      <c r="X578" s="623"/>
      <c r="Y578" s="623"/>
      <c r="Z578" s="623"/>
    </row>
    <row r="579" spans="1:26" s="79" customFormat="1">
      <c r="A579" s="623"/>
      <c r="B579" s="623"/>
      <c r="C579" s="623"/>
      <c r="D579" s="667"/>
      <c r="E579" s="667"/>
      <c r="F579" s="638"/>
      <c r="G579" s="685"/>
      <c r="H579" s="638"/>
      <c r="I579" s="638"/>
      <c r="J579" s="638"/>
      <c r="K579" s="638"/>
      <c r="L579" s="623"/>
      <c r="M579" s="623"/>
      <c r="N579" s="623"/>
      <c r="O579" s="623"/>
      <c r="P579" s="623"/>
      <c r="Q579" s="623"/>
      <c r="R579" s="623"/>
      <c r="S579" s="623"/>
      <c r="T579" s="623"/>
      <c r="U579" s="623"/>
      <c r="V579" s="623"/>
      <c r="W579" s="623"/>
      <c r="X579" s="623"/>
      <c r="Y579" s="623"/>
      <c r="Z579" s="623"/>
    </row>
    <row r="580" spans="1:26" s="79" customFormat="1">
      <c r="A580" s="623"/>
      <c r="B580" s="623"/>
      <c r="C580" s="623"/>
      <c r="D580" s="667"/>
      <c r="E580" s="667"/>
      <c r="F580" s="638"/>
      <c r="G580" s="685"/>
      <c r="H580" s="638"/>
      <c r="I580" s="638"/>
      <c r="J580" s="638"/>
      <c r="K580" s="638"/>
      <c r="L580" s="623"/>
      <c r="M580" s="623"/>
      <c r="N580" s="623"/>
      <c r="O580" s="623"/>
      <c r="P580" s="623"/>
      <c r="Q580" s="623"/>
      <c r="R580" s="623"/>
      <c r="S580" s="623"/>
      <c r="T580" s="623"/>
      <c r="U580" s="623"/>
      <c r="V580" s="623"/>
      <c r="W580" s="623"/>
      <c r="X580" s="623"/>
      <c r="Y580" s="623"/>
      <c r="Z580" s="623"/>
    </row>
    <row r="581" spans="1:26" s="79" customFormat="1">
      <c r="A581" s="623"/>
      <c r="B581" s="623"/>
      <c r="C581" s="623"/>
      <c r="D581" s="667"/>
      <c r="E581" s="667"/>
      <c r="F581" s="638"/>
      <c r="G581" s="685"/>
      <c r="H581" s="638"/>
      <c r="I581" s="638"/>
      <c r="J581" s="638"/>
      <c r="K581" s="638"/>
      <c r="L581" s="623"/>
      <c r="M581" s="623"/>
      <c r="N581" s="623"/>
      <c r="O581" s="623"/>
      <c r="P581" s="623"/>
      <c r="Q581" s="623"/>
      <c r="R581" s="623"/>
      <c r="S581" s="623"/>
      <c r="T581" s="623"/>
      <c r="U581" s="623"/>
      <c r="V581" s="623"/>
      <c r="W581" s="623"/>
      <c r="X581" s="623"/>
      <c r="Y581" s="623"/>
      <c r="Z581" s="623"/>
    </row>
    <row r="582" spans="1:26" s="79" customFormat="1">
      <c r="A582" s="623"/>
      <c r="B582" s="623"/>
      <c r="C582" s="623"/>
      <c r="D582" s="667"/>
      <c r="E582" s="667"/>
      <c r="F582" s="638"/>
      <c r="G582" s="685"/>
      <c r="H582" s="638"/>
      <c r="I582" s="638"/>
      <c r="J582" s="638"/>
      <c r="K582" s="638"/>
      <c r="L582" s="623"/>
      <c r="M582" s="623"/>
      <c r="N582" s="623"/>
      <c r="O582" s="623"/>
      <c r="P582" s="623"/>
      <c r="Q582" s="623"/>
      <c r="R582" s="623"/>
      <c r="S582" s="623"/>
      <c r="T582" s="623"/>
      <c r="U582" s="623"/>
      <c r="V582" s="623"/>
      <c r="W582" s="623"/>
      <c r="X582" s="623"/>
      <c r="Y582" s="623"/>
      <c r="Z582" s="623"/>
    </row>
    <row r="583" spans="1:26" s="79" customFormat="1">
      <c r="A583" s="623"/>
      <c r="B583" s="623"/>
      <c r="C583" s="623"/>
      <c r="D583" s="667"/>
      <c r="E583" s="667"/>
      <c r="F583" s="638"/>
      <c r="G583" s="685"/>
      <c r="H583" s="638"/>
      <c r="I583" s="638"/>
      <c r="J583" s="638"/>
      <c r="K583" s="638"/>
      <c r="L583" s="623"/>
      <c r="M583" s="623"/>
      <c r="N583" s="623"/>
      <c r="O583" s="623"/>
      <c r="P583" s="623"/>
      <c r="Q583" s="623"/>
      <c r="R583" s="623"/>
      <c r="S583" s="623"/>
      <c r="T583" s="623"/>
      <c r="U583" s="623"/>
      <c r="V583" s="623"/>
      <c r="W583" s="623"/>
      <c r="X583" s="623"/>
      <c r="Y583" s="623"/>
      <c r="Z583" s="623"/>
    </row>
    <row r="584" spans="1:26" s="79" customFormat="1">
      <c r="A584" s="623"/>
      <c r="B584" s="623"/>
      <c r="C584" s="623"/>
      <c r="D584" s="667"/>
      <c r="E584" s="667"/>
      <c r="F584" s="638"/>
      <c r="G584" s="685"/>
      <c r="H584" s="638"/>
      <c r="I584" s="638"/>
      <c r="J584" s="638"/>
      <c r="K584" s="638"/>
      <c r="L584" s="623"/>
      <c r="M584" s="623"/>
      <c r="N584" s="623"/>
      <c r="O584" s="623"/>
      <c r="P584" s="623"/>
      <c r="Q584" s="623"/>
      <c r="R584" s="623"/>
      <c r="S584" s="623"/>
      <c r="T584" s="623"/>
      <c r="U584" s="623"/>
      <c r="V584" s="623"/>
      <c r="W584" s="623"/>
      <c r="X584" s="623"/>
      <c r="Y584" s="623"/>
      <c r="Z584" s="623"/>
    </row>
    <row r="585" spans="1:26" s="79" customFormat="1">
      <c r="A585" s="623"/>
      <c r="B585" s="623"/>
      <c r="C585" s="623"/>
      <c r="D585" s="667"/>
      <c r="E585" s="667"/>
      <c r="F585" s="638"/>
      <c r="G585" s="685"/>
      <c r="H585" s="638"/>
      <c r="I585" s="638"/>
      <c r="J585" s="638"/>
      <c r="K585" s="638"/>
      <c r="L585" s="623"/>
      <c r="M585" s="623"/>
      <c r="N585" s="623"/>
      <c r="O585" s="623"/>
      <c r="P585" s="623"/>
      <c r="Q585" s="623"/>
      <c r="R585" s="623"/>
      <c r="S585" s="623"/>
      <c r="T585" s="623"/>
      <c r="U585" s="623"/>
      <c r="V585" s="623"/>
      <c r="W585" s="623"/>
      <c r="X585" s="623"/>
      <c r="Y585" s="623"/>
      <c r="Z585" s="623"/>
    </row>
    <row r="586" spans="1:26" s="79" customFormat="1">
      <c r="A586" s="623"/>
      <c r="B586" s="623"/>
      <c r="C586" s="623"/>
      <c r="D586" s="667"/>
      <c r="E586" s="667"/>
      <c r="F586" s="638"/>
      <c r="G586" s="685"/>
      <c r="H586" s="638"/>
      <c r="I586" s="638"/>
      <c r="J586" s="638"/>
      <c r="K586" s="638"/>
      <c r="L586" s="623"/>
      <c r="M586" s="623"/>
      <c r="N586" s="623"/>
      <c r="O586" s="623"/>
      <c r="P586" s="623"/>
      <c r="Q586" s="623"/>
      <c r="R586" s="623"/>
      <c r="S586" s="623"/>
      <c r="T586" s="623"/>
      <c r="U586" s="623"/>
      <c r="V586" s="623"/>
      <c r="W586" s="623"/>
      <c r="X586" s="623"/>
      <c r="Y586" s="623"/>
      <c r="Z586" s="623"/>
    </row>
    <row r="587" spans="1:26" s="79" customFormat="1">
      <c r="A587" s="623"/>
      <c r="B587" s="623"/>
      <c r="C587" s="623"/>
      <c r="D587" s="667"/>
      <c r="E587" s="667"/>
      <c r="F587" s="638"/>
      <c r="G587" s="685"/>
      <c r="H587" s="638"/>
      <c r="I587" s="638"/>
      <c r="J587" s="638"/>
      <c r="K587" s="638"/>
      <c r="L587" s="623"/>
      <c r="M587" s="623"/>
      <c r="N587" s="623"/>
      <c r="O587" s="623"/>
      <c r="P587" s="623"/>
      <c r="Q587" s="623"/>
      <c r="R587" s="623"/>
      <c r="S587" s="623"/>
      <c r="T587" s="623"/>
      <c r="U587" s="623"/>
      <c r="V587" s="623"/>
      <c r="W587" s="623"/>
      <c r="X587" s="623"/>
      <c r="Y587" s="623"/>
      <c r="Z587" s="623"/>
    </row>
    <row r="588" spans="1:26" s="79" customFormat="1">
      <c r="A588" s="623"/>
      <c r="B588" s="623"/>
      <c r="C588" s="623"/>
      <c r="D588" s="667"/>
      <c r="E588" s="667"/>
      <c r="F588" s="638"/>
      <c r="G588" s="685"/>
      <c r="H588" s="638"/>
      <c r="I588" s="638"/>
      <c r="J588" s="638"/>
      <c r="K588" s="638"/>
      <c r="L588" s="623"/>
      <c r="M588" s="623"/>
      <c r="N588" s="623"/>
      <c r="O588" s="623"/>
      <c r="P588" s="623"/>
      <c r="Q588" s="623"/>
      <c r="R588" s="623"/>
      <c r="S588" s="623"/>
      <c r="T588" s="623"/>
      <c r="U588" s="623"/>
      <c r="V588" s="623"/>
      <c r="W588" s="623"/>
      <c r="X588" s="623"/>
      <c r="Y588" s="623"/>
      <c r="Z588" s="623"/>
    </row>
    <row r="589" spans="1:26" s="79" customFormat="1">
      <c r="A589" s="623"/>
      <c r="B589" s="623"/>
      <c r="C589" s="623"/>
      <c r="D589" s="667"/>
      <c r="E589" s="667"/>
      <c r="F589" s="638"/>
      <c r="G589" s="685"/>
      <c r="H589" s="638"/>
      <c r="I589" s="638"/>
      <c r="J589" s="638"/>
      <c r="K589" s="638"/>
      <c r="L589" s="623"/>
      <c r="M589" s="623"/>
      <c r="N589" s="623"/>
      <c r="O589" s="623"/>
      <c r="P589" s="623"/>
      <c r="Q589" s="623"/>
      <c r="R589" s="623"/>
      <c r="S589" s="623"/>
      <c r="T589" s="623"/>
      <c r="U589" s="623"/>
      <c r="V589" s="623"/>
      <c r="W589" s="623"/>
      <c r="X589" s="623"/>
      <c r="Y589" s="623"/>
      <c r="Z589" s="623"/>
    </row>
    <row r="590" spans="1:26" s="79" customFormat="1">
      <c r="A590" s="623"/>
      <c r="B590" s="623"/>
      <c r="C590" s="623"/>
      <c r="D590" s="667"/>
      <c r="E590" s="667"/>
      <c r="F590" s="638"/>
      <c r="G590" s="685"/>
      <c r="H590" s="638"/>
      <c r="I590" s="638"/>
      <c r="J590" s="638"/>
      <c r="K590" s="638"/>
      <c r="L590" s="623"/>
      <c r="M590" s="623"/>
      <c r="N590" s="623"/>
      <c r="O590" s="623"/>
      <c r="P590" s="623"/>
      <c r="Q590" s="623"/>
      <c r="R590" s="623"/>
      <c r="S590" s="623"/>
      <c r="T590" s="623"/>
      <c r="U590" s="623"/>
      <c r="V590" s="623"/>
      <c r="W590" s="623"/>
      <c r="X590" s="623"/>
      <c r="Y590" s="623"/>
      <c r="Z590" s="623"/>
    </row>
    <row r="591" spans="1:26" s="79" customFormat="1">
      <c r="A591" s="623"/>
      <c r="B591" s="623"/>
      <c r="C591" s="623"/>
      <c r="D591" s="667"/>
      <c r="E591" s="667"/>
      <c r="F591" s="638"/>
      <c r="G591" s="685"/>
      <c r="H591" s="638"/>
      <c r="I591" s="638"/>
      <c r="J591" s="638"/>
      <c r="K591" s="638"/>
      <c r="L591" s="623"/>
      <c r="M591" s="623"/>
      <c r="N591" s="623"/>
      <c r="O591" s="623"/>
      <c r="P591" s="623"/>
      <c r="Q591" s="623"/>
      <c r="R591" s="623"/>
      <c r="S591" s="623"/>
      <c r="T591" s="623"/>
      <c r="U591" s="623"/>
      <c r="V591" s="623"/>
      <c r="W591" s="623"/>
      <c r="X591" s="623"/>
      <c r="Y591" s="623"/>
      <c r="Z591" s="623"/>
    </row>
    <row r="592" spans="1:26" s="79" customFormat="1">
      <c r="A592" s="623"/>
      <c r="B592" s="623"/>
      <c r="C592" s="623"/>
      <c r="D592" s="667"/>
      <c r="E592" s="667"/>
      <c r="F592" s="638"/>
      <c r="G592" s="685"/>
      <c r="H592" s="638"/>
      <c r="I592" s="638"/>
      <c r="J592" s="638"/>
      <c r="K592" s="638"/>
      <c r="L592" s="623"/>
      <c r="M592" s="623"/>
      <c r="N592" s="623"/>
      <c r="O592" s="623"/>
      <c r="P592" s="623"/>
      <c r="Q592" s="623"/>
      <c r="R592" s="623"/>
      <c r="S592" s="623"/>
      <c r="T592" s="623"/>
      <c r="U592" s="623"/>
      <c r="V592" s="623"/>
      <c r="W592" s="623"/>
      <c r="X592" s="623"/>
      <c r="Y592" s="623"/>
      <c r="Z592" s="623"/>
    </row>
    <row r="593" spans="1:26" s="79" customFormat="1">
      <c r="A593" s="623"/>
      <c r="B593" s="623"/>
      <c r="C593" s="623"/>
      <c r="D593" s="667"/>
      <c r="E593" s="667"/>
      <c r="F593" s="638"/>
      <c r="G593" s="685"/>
      <c r="H593" s="638"/>
      <c r="I593" s="638"/>
      <c r="J593" s="638"/>
      <c r="K593" s="638"/>
      <c r="L593" s="623"/>
      <c r="M593" s="623"/>
      <c r="N593" s="623"/>
      <c r="O593" s="623"/>
      <c r="P593" s="623"/>
      <c r="Q593" s="623"/>
      <c r="R593" s="623"/>
      <c r="S593" s="623"/>
      <c r="T593" s="623"/>
      <c r="U593" s="623"/>
      <c r="V593" s="623"/>
      <c r="W593" s="623"/>
      <c r="X593" s="623"/>
      <c r="Y593" s="623"/>
      <c r="Z593" s="623"/>
    </row>
    <row r="594" spans="1:26" s="79" customFormat="1">
      <c r="A594" s="623"/>
      <c r="B594" s="623"/>
      <c r="C594" s="623"/>
      <c r="D594" s="667"/>
      <c r="E594" s="667"/>
      <c r="F594" s="638"/>
      <c r="G594" s="685"/>
      <c r="H594" s="638"/>
      <c r="I594" s="638"/>
      <c r="J594" s="638"/>
      <c r="K594" s="638"/>
      <c r="L594" s="623"/>
      <c r="M594" s="623"/>
      <c r="N594" s="623"/>
      <c r="O594" s="623"/>
      <c r="P594" s="623"/>
      <c r="Q594" s="623"/>
      <c r="R594" s="623"/>
      <c r="S594" s="623"/>
      <c r="T594" s="623"/>
      <c r="U594" s="623"/>
      <c r="V594" s="623"/>
      <c r="W594" s="623"/>
      <c r="X594" s="623"/>
      <c r="Y594" s="623"/>
      <c r="Z594" s="623"/>
    </row>
    <row r="595" spans="1:26" s="79" customFormat="1">
      <c r="A595" s="623"/>
      <c r="B595" s="623"/>
      <c r="C595" s="623"/>
      <c r="D595" s="667"/>
      <c r="E595" s="667"/>
      <c r="F595" s="638"/>
      <c r="G595" s="685"/>
      <c r="H595" s="638"/>
      <c r="I595" s="638"/>
      <c r="J595" s="638"/>
      <c r="K595" s="638"/>
      <c r="L595" s="623"/>
      <c r="M595" s="623"/>
      <c r="N595" s="623"/>
      <c r="O595" s="623"/>
      <c r="P595" s="623"/>
      <c r="Q595" s="623"/>
      <c r="R595" s="623"/>
      <c r="S595" s="623"/>
      <c r="T595" s="623"/>
      <c r="U595" s="623"/>
      <c r="V595" s="623"/>
      <c r="W595" s="623"/>
      <c r="X595" s="623"/>
      <c r="Y595" s="623"/>
      <c r="Z595" s="623"/>
    </row>
    <row r="596" spans="1:26" s="79" customFormat="1">
      <c r="A596" s="623"/>
      <c r="B596" s="623"/>
      <c r="C596" s="623"/>
      <c r="D596" s="667"/>
      <c r="E596" s="667"/>
      <c r="F596" s="638"/>
      <c r="G596" s="685"/>
      <c r="H596" s="638"/>
      <c r="I596" s="638"/>
      <c r="J596" s="638"/>
      <c r="K596" s="638"/>
      <c r="L596" s="623"/>
      <c r="M596" s="623"/>
      <c r="N596" s="623"/>
      <c r="O596" s="623"/>
      <c r="P596" s="623"/>
      <c r="Q596" s="623"/>
      <c r="R596" s="623"/>
      <c r="S596" s="623"/>
      <c r="T596" s="623"/>
      <c r="U596" s="623"/>
      <c r="V596" s="623"/>
      <c r="W596" s="623"/>
      <c r="X596" s="623"/>
      <c r="Y596" s="623"/>
      <c r="Z596" s="623"/>
    </row>
    <row r="597" spans="1:26" s="79" customFormat="1">
      <c r="A597" s="623"/>
      <c r="B597" s="623"/>
      <c r="C597" s="623"/>
      <c r="D597" s="667"/>
      <c r="E597" s="667"/>
      <c r="F597" s="638"/>
      <c r="G597" s="685"/>
      <c r="H597" s="638"/>
      <c r="I597" s="638"/>
      <c r="J597" s="638"/>
      <c r="K597" s="638"/>
      <c r="L597" s="623"/>
      <c r="M597" s="623"/>
      <c r="N597" s="623"/>
      <c r="O597" s="623"/>
      <c r="P597" s="623"/>
      <c r="Q597" s="623"/>
      <c r="R597" s="623"/>
      <c r="S597" s="623"/>
      <c r="T597" s="623"/>
      <c r="U597" s="623"/>
      <c r="V597" s="623"/>
      <c r="W597" s="623"/>
      <c r="X597" s="623"/>
      <c r="Y597" s="623"/>
      <c r="Z597" s="623"/>
    </row>
    <row r="598" spans="1:26" s="79" customFormat="1">
      <c r="A598" s="623"/>
      <c r="B598" s="623"/>
      <c r="C598" s="623"/>
      <c r="D598" s="667"/>
      <c r="E598" s="667"/>
      <c r="F598" s="638"/>
      <c r="G598" s="685"/>
      <c r="H598" s="638"/>
      <c r="I598" s="638"/>
      <c r="J598" s="638"/>
      <c r="K598" s="638"/>
      <c r="L598" s="623"/>
      <c r="M598" s="623"/>
      <c r="N598" s="623"/>
      <c r="O598" s="623"/>
      <c r="P598" s="623"/>
      <c r="Q598" s="623"/>
      <c r="R598" s="623"/>
      <c r="S598" s="623"/>
      <c r="T598" s="623"/>
      <c r="U598" s="623"/>
      <c r="V598" s="623"/>
      <c r="W598" s="623"/>
      <c r="X598" s="623"/>
      <c r="Y598" s="623"/>
      <c r="Z598" s="623"/>
    </row>
    <row r="599" spans="1:26" s="79" customFormat="1">
      <c r="A599" s="623"/>
      <c r="B599" s="623"/>
      <c r="C599" s="623"/>
      <c r="D599" s="667"/>
      <c r="E599" s="667"/>
      <c r="F599" s="638"/>
      <c r="G599" s="685"/>
      <c r="H599" s="638"/>
      <c r="I599" s="638"/>
      <c r="J599" s="638"/>
      <c r="K599" s="638"/>
      <c r="L599" s="623"/>
      <c r="M599" s="623"/>
      <c r="N599" s="623"/>
      <c r="O599" s="623"/>
      <c r="P599" s="623"/>
      <c r="Q599" s="623"/>
      <c r="R599" s="623"/>
      <c r="S599" s="623"/>
      <c r="T599" s="623"/>
      <c r="U599" s="623"/>
      <c r="V599" s="623"/>
      <c r="W599" s="623"/>
      <c r="X599" s="623"/>
      <c r="Y599" s="623"/>
      <c r="Z599" s="623"/>
    </row>
    <row r="600" spans="1:26" s="79" customFormat="1">
      <c r="A600" s="623"/>
      <c r="B600" s="623"/>
      <c r="C600" s="623"/>
      <c r="D600" s="667"/>
      <c r="E600" s="667"/>
      <c r="F600" s="638"/>
      <c r="G600" s="685"/>
      <c r="H600" s="638"/>
      <c r="I600" s="638"/>
      <c r="J600" s="638"/>
      <c r="K600" s="638"/>
      <c r="L600" s="623"/>
      <c r="M600" s="623"/>
      <c r="N600" s="623"/>
      <c r="O600" s="623"/>
      <c r="P600" s="623"/>
      <c r="Q600" s="623"/>
      <c r="R600" s="623"/>
      <c r="S600" s="623"/>
      <c r="T600" s="623"/>
      <c r="U600" s="623"/>
      <c r="V600" s="623"/>
      <c r="W600" s="623"/>
      <c r="X600" s="623"/>
      <c r="Y600" s="623"/>
      <c r="Z600" s="623"/>
    </row>
    <row r="601" spans="1:26" s="79" customFormat="1">
      <c r="A601" s="623"/>
      <c r="B601" s="623"/>
      <c r="C601" s="623"/>
      <c r="D601" s="667"/>
      <c r="E601" s="667"/>
      <c r="F601" s="638"/>
      <c r="G601" s="685"/>
      <c r="H601" s="638"/>
      <c r="I601" s="638"/>
      <c r="J601" s="638"/>
      <c r="K601" s="638"/>
      <c r="L601" s="623"/>
      <c r="M601" s="623"/>
      <c r="N601" s="623"/>
      <c r="O601" s="623"/>
      <c r="P601" s="623"/>
      <c r="Q601" s="623"/>
      <c r="R601" s="623"/>
      <c r="S601" s="623"/>
      <c r="T601" s="623"/>
      <c r="U601" s="623"/>
      <c r="V601" s="623"/>
      <c r="W601" s="623"/>
      <c r="X601" s="623"/>
      <c r="Y601" s="623"/>
      <c r="Z601" s="623"/>
    </row>
    <row r="602" spans="1:26" s="79" customFormat="1">
      <c r="A602" s="623"/>
      <c r="B602" s="623"/>
      <c r="C602" s="623"/>
      <c r="D602" s="667"/>
      <c r="E602" s="667"/>
      <c r="F602" s="638"/>
      <c r="G602" s="685"/>
      <c r="H602" s="638"/>
      <c r="I602" s="638"/>
      <c r="J602" s="638"/>
      <c r="K602" s="638"/>
      <c r="L602" s="623"/>
      <c r="M602" s="623"/>
      <c r="N602" s="623"/>
      <c r="O602" s="623"/>
      <c r="P602" s="623"/>
      <c r="Q602" s="623"/>
      <c r="R602" s="623"/>
      <c r="S602" s="623"/>
      <c r="T602" s="623"/>
      <c r="U602" s="623"/>
      <c r="V602" s="623"/>
      <c r="W602" s="623"/>
      <c r="X602" s="623"/>
      <c r="Y602" s="623"/>
      <c r="Z602" s="623"/>
    </row>
    <row r="603" spans="1:26" s="79" customFormat="1">
      <c r="A603" s="623"/>
      <c r="B603" s="623"/>
      <c r="C603" s="623"/>
      <c r="D603" s="667"/>
      <c r="E603" s="667"/>
      <c r="F603" s="638"/>
      <c r="G603" s="685"/>
      <c r="H603" s="638"/>
      <c r="I603" s="638"/>
      <c r="J603" s="638"/>
      <c r="K603" s="638"/>
      <c r="L603" s="623"/>
      <c r="M603" s="623"/>
      <c r="N603" s="623"/>
      <c r="O603" s="623"/>
      <c r="P603" s="623"/>
      <c r="Q603" s="623"/>
      <c r="R603" s="623"/>
      <c r="S603" s="623"/>
      <c r="T603" s="623"/>
      <c r="U603" s="623"/>
      <c r="V603" s="623"/>
      <c r="W603" s="623"/>
      <c r="X603" s="623"/>
      <c r="Y603" s="623"/>
      <c r="Z603" s="623"/>
    </row>
    <row r="604" spans="1:26" s="79" customFormat="1">
      <c r="A604" s="623"/>
      <c r="B604" s="623"/>
      <c r="C604" s="623"/>
      <c r="D604" s="667"/>
      <c r="E604" s="667"/>
      <c r="F604" s="638"/>
      <c r="G604" s="685"/>
      <c r="H604" s="638"/>
      <c r="I604" s="638"/>
      <c r="J604" s="638"/>
      <c r="K604" s="638"/>
      <c r="L604" s="623"/>
      <c r="M604" s="623"/>
      <c r="N604" s="623"/>
      <c r="O604" s="623"/>
      <c r="P604" s="623"/>
      <c r="Q604" s="623"/>
      <c r="R604" s="623"/>
      <c r="S604" s="623"/>
      <c r="T604" s="623"/>
      <c r="U604" s="623"/>
      <c r="V604" s="623"/>
      <c r="W604" s="623"/>
      <c r="X604" s="623"/>
      <c r="Y604" s="623"/>
      <c r="Z604" s="623"/>
    </row>
    <row r="605" spans="1:26" s="79" customFormat="1">
      <c r="A605" s="623"/>
      <c r="B605" s="623"/>
      <c r="C605" s="623"/>
      <c r="D605" s="667"/>
      <c r="E605" s="667"/>
      <c r="F605" s="638"/>
      <c r="G605" s="685"/>
      <c r="H605" s="638"/>
      <c r="I605" s="638"/>
      <c r="J605" s="638"/>
      <c r="K605" s="638"/>
      <c r="L605" s="623"/>
      <c r="M605" s="623"/>
      <c r="N605" s="623"/>
      <c r="O605" s="623"/>
      <c r="P605" s="623"/>
      <c r="Q605" s="623"/>
      <c r="R605" s="623"/>
      <c r="S605" s="623"/>
      <c r="T605" s="623"/>
      <c r="U605" s="623"/>
      <c r="V605" s="623"/>
      <c r="W605" s="623"/>
      <c r="X605" s="623"/>
      <c r="Y605" s="623"/>
      <c r="Z605" s="623"/>
    </row>
    <row r="606" spans="1:26" s="79" customFormat="1">
      <c r="A606" s="623"/>
      <c r="B606" s="623"/>
      <c r="C606" s="623"/>
      <c r="D606" s="667"/>
      <c r="E606" s="667"/>
      <c r="F606" s="638"/>
      <c r="G606" s="685"/>
      <c r="H606" s="638"/>
      <c r="I606" s="638"/>
      <c r="J606" s="638"/>
      <c r="K606" s="638"/>
      <c r="L606" s="623"/>
      <c r="M606" s="623"/>
      <c r="N606" s="623"/>
      <c r="O606" s="623"/>
      <c r="P606" s="623"/>
      <c r="Q606" s="623"/>
      <c r="R606" s="623"/>
      <c r="S606" s="623"/>
      <c r="T606" s="623"/>
      <c r="U606" s="623"/>
      <c r="V606" s="623"/>
      <c r="W606" s="623"/>
      <c r="X606" s="623"/>
      <c r="Y606" s="623"/>
      <c r="Z606" s="623"/>
    </row>
    <row r="607" spans="1:26" s="79" customFormat="1">
      <c r="A607" s="623"/>
      <c r="B607" s="623"/>
      <c r="C607" s="623"/>
      <c r="D607" s="667"/>
      <c r="E607" s="667"/>
      <c r="F607" s="638"/>
      <c r="G607" s="685"/>
      <c r="H607" s="638"/>
      <c r="I607" s="638"/>
      <c r="J607" s="638"/>
      <c r="K607" s="638"/>
      <c r="L607" s="623"/>
      <c r="M607" s="623"/>
      <c r="N607" s="623"/>
      <c r="O607" s="623"/>
      <c r="P607" s="623"/>
      <c r="Q607" s="623"/>
      <c r="R607" s="623"/>
      <c r="S607" s="623"/>
      <c r="T607" s="623"/>
      <c r="U607" s="623"/>
      <c r="V607" s="623"/>
      <c r="W607" s="623"/>
      <c r="X607" s="623"/>
      <c r="Y607" s="623"/>
      <c r="Z607" s="623"/>
    </row>
    <row r="608" spans="1:26" s="79" customFormat="1">
      <c r="A608" s="623"/>
      <c r="B608" s="623"/>
      <c r="C608" s="623"/>
      <c r="D608" s="667"/>
      <c r="E608" s="667"/>
      <c r="F608" s="638"/>
      <c r="G608" s="685"/>
      <c r="H608" s="638"/>
      <c r="I608" s="638"/>
      <c r="J608" s="638"/>
      <c r="K608" s="638"/>
      <c r="L608" s="623"/>
      <c r="M608" s="623"/>
      <c r="N608" s="623"/>
      <c r="O608" s="623"/>
      <c r="P608" s="623"/>
      <c r="Q608" s="623"/>
      <c r="R608" s="623"/>
      <c r="S608" s="623"/>
      <c r="T608" s="623"/>
      <c r="U608" s="623"/>
      <c r="V608" s="623"/>
      <c r="W608" s="623"/>
      <c r="X608" s="623"/>
      <c r="Y608" s="623"/>
      <c r="Z608" s="623"/>
    </row>
    <row r="609" spans="1:26" s="79" customFormat="1">
      <c r="A609" s="623"/>
      <c r="B609" s="623"/>
      <c r="C609" s="623"/>
      <c r="D609" s="667"/>
      <c r="E609" s="667"/>
      <c r="F609" s="638"/>
      <c r="G609" s="685"/>
      <c r="H609" s="638"/>
      <c r="I609" s="638"/>
      <c r="J609" s="638"/>
      <c r="K609" s="638"/>
      <c r="L609" s="623"/>
      <c r="M609" s="623"/>
      <c r="N609" s="623"/>
      <c r="O609" s="623"/>
      <c r="P609" s="623"/>
      <c r="Q609" s="623"/>
      <c r="R609" s="623"/>
      <c r="S609" s="623"/>
      <c r="T609" s="623"/>
      <c r="U609" s="623"/>
      <c r="V609" s="623"/>
      <c r="W609" s="623"/>
      <c r="X609" s="623"/>
      <c r="Y609" s="623"/>
      <c r="Z609" s="623"/>
    </row>
    <row r="610" spans="1:26" s="79" customFormat="1">
      <c r="A610" s="623"/>
      <c r="B610" s="623"/>
      <c r="C610" s="623"/>
      <c r="D610" s="667"/>
      <c r="E610" s="667"/>
      <c r="F610" s="638"/>
      <c r="G610" s="685"/>
      <c r="H610" s="638"/>
      <c r="I610" s="638"/>
      <c r="J610" s="638"/>
      <c r="K610" s="638"/>
      <c r="L610" s="623"/>
      <c r="M610" s="623"/>
      <c r="N610" s="623"/>
      <c r="O610" s="623"/>
      <c r="P610" s="623"/>
      <c r="Q610" s="623"/>
      <c r="R610" s="623"/>
      <c r="S610" s="623"/>
      <c r="T610" s="623"/>
      <c r="U610" s="623"/>
      <c r="V610" s="623"/>
      <c r="W610" s="623"/>
      <c r="X610" s="623"/>
      <c r="Y610" s="623"/>
      <c r="Z610" s="623"/>
    </row>
    <row r="611" spans="1:26" s="79" customFormat="1">
      <c r="A611" s="623"/>
      <c r="B611" s="623"/>
      <c r="C611" s="623"/>
      <c r="D611" s="667"/>
      <c r="E611" s="667"/>
      <c r="F611" s="638"/>
      <c r="G611" s="685"/>
      <c r="H611" s="638"/>
      <c r="I611" s="638"/>
      <c r="J611" s="638"/>
      <c r="K611" s="638"/>
      <c r="L611" s="623"/>
      <c r="M611" s="623"/>
      <c r="N611" s="623"/>
      <c r="O611" s="623"/>
      <c r="P611" s="623"/>
      <c r="Q611" s="623"/>
      <c r="R611" s="623"/>
      <c r="S611" s="623"/>
      <c r="T611" s="623"/>
      <c r="U611" s="623"/>
      <c r="V611" s="623"/>
      <c r="W611" s="623"/>
      <c r="X611" s="623"/>
      <c r="Y611" s="623"/>
      <c r="Z611" s="623"/>
    </row>
    <row r="612" spans="1:26" s="79" customFormat="1">
      <c r="A612" s="623"/>
      <c r="B612" s="623"/>
      <c r="C612" s="623"/>
      <c r="D612" s="667"/>
      <c r="E612" s="667"/>
      <c r="F612" s="638"/>
      <c r="G612" s="685"/>
      <c r="H612" s="638"/>
      <c r="I612" s="638"/>
      <c r="J612" s="638"/>
      <c r="K612" s="638"/>
      <c r="L612" s="623"/>
      <c r="M612" s="623"/>
      <c r="N612" s="623"/>
      <c r="O612" s="623"/>
      <c r="P612" s="623"/>
      <c r="Q612" s="623"/>
      <c r="R612" s="623"/>
      <c r="S612" s="623"/>
      <c r="T612" s="623"/>
      <c r="U612" s="623"/>
      <c r="V612" s="623"/>
      <c r="W612" s="623"/>
      <c r="X612" s="623"/>
      <c r="Y612" s="623"/>
      <c r="Z612" s="623"/>
    </row>
    <row r="613" spans="1:26" s="79" customFormat="1">
      <c r="A613" s="623"/>
      <c r="B613" s="623"/>
      <c r="C613" s="623"/>
      <c r="D613" s="667"/>
      <c r="E613" s="667"/>
      <c r="F613" s="638"/>
      <c r="G613" s="685"/>
      <c r="H613" s="638"/>
      <c r="I613" s="638"/>
      <c r="J613" s="638"/>
      <c r="K613" s="638"/>
      <c r="L613" s="623"/>
      <c r="M613" s="623"/>
      <c r="N613" s="623"/>
      <c r="O613" s="623"/>
      <c r="P613" s="623"/>
      <c r="Q613" s="623"/>
      <c r="R613" s="623"/>
      <c r="S613" s="623"/>
      <c r="T613" s="623"/>
      <c r="U613" s="623"/>
      <c r="V613" s="623"/>
      <c r="W613" s="623"/>
      <c r="X613" s="623"/>
      <c r="Y613" s="623"/>
      <c r="Z613" s="623"/>
    </row>
    <row r="614" spans="1:26" s="79" customFormat="1">
      <c r="A614" s="623"/>
      <c r="B614" s="623"/>
      <c r="C614" s="623"/>
      <c r="D614" s="667"/>
      <c r="E614" s="667"/>
      <c r="F614" s="638"/>
      <c r="G614" s="685"/>
      <c r="H614" s="638"/>
      <c r="I614" s="638"/>
      <c r="J614" s="638"/>
      <c r="K614" s="638"/>
      <c r="L614" s="623"/>
      <c r="M614" s="623"/>
      <c r="N614" s="623"/>
      <c r="O614" s="623"/>
      <c r="P614" s="623"/>
      <c r="Q614" s="623"/>
      <c r="R614" s="623"/>
      <c r="S614" s="623"/>
      <c r="T614" s="623"/>
      <c r="U614" s="623"/>
      <c r="V614" s="623"/>
      <c r="W614" s="623"/>
      <c r="X614" s="623"/>
      <c r="Y614" s="623"/>
      <c r="Z614" s="623"/>
    </row>
    <row r="615" spans="1:26" s="79" customFormat="1">
      <c r="A615" s="623"/>
      <c r="B615" s="623"/>
      <c r="C615" s="623"/>
      <c r="D615" s="667"/>
      <c r="E615" s="667"/>
      <c r="F615" s="638"/>
      <c r="G615" s="685"/>
      <c r="H615" s="638"/>
      <c r="I615" s="638"/>
      <c r="J615" s="638"/>
      <c r="K615" s="638"/>
      <c r="L615" s="623"/>
      <c r="M615" s="623"/>
      <c r="N615" s="623"/>
      <c r="O615" s="623"/>
      <c r="P615" s="623"/>
      <c r="Q615" s="623"/>
      <c r="R615" s="623"/>
      <c r="S615" s="623"/>
      <c r="T615" s="623"/>
      <c r="U615" s="623"/>
      <c r="V615" s="623"/>
      <c r="W615" s="623"/>
      <c r="X615" s="623"/>
      <c r="Y615" s="623"/>
      <c r="Z615" s="623"/>
    </row>
    <row r="616" spans="1:26" s="79" customFormat="1">
      <c r="A616" s="623"/>
      <c r="B616" s="623"/>
      <c r="C616" s="623"/>
      <c r="D616" s="667"/>
      <c r="E616" s="667"/>
      <c r="F616" s="638"/>
      <c r="G616" s="685"/>
      <c r="H616" s="638"/>
      <c r="I616" s="638"/>
      <c r="J616" s="638"/>
      <c r="K616" s="638"/>
      <c r="L616" s="623"/>
      <c r="M616" s="623"/>
      <c r="N616" s="623"/>
      <c r="O616" s="623"/>
      <c r="P616" s="623"/>
      <c r="Q616" s="623"/>
      <c r="R616" s="623"/>
      <c r="S616" s="623"/>
      <c r="T616" s="623"/>
      <c r="U616" s="623"/>
      <c r="V616" s="623"/>
      <c r="W616" s="623"/>
      <c r="X616" s="623"/>
      <c r="Y616" s="623"/>
      <c r="Z616" s="623"/>
    </row>
    <row r="617" spans="1:26" s="79" customFormat="1">
      <c r="A617" s="623"/>
      <c r="B617" s="623"/>
      <c r="C617" s="623"/>
      <c r="D617" s="667"/>
      <c r="E617" s="667"/>
      <c r="F617" s="638"/>
      <c r="G617" s="685"/>
      <c r="H617" s="638"/>
      <c r="I617" s="638"/>
      <c r="J617" s="638"/>
      <c r="K617" s="638"/>
      <c r="L617" s="623"/>
      <c r="M617" s="623"/>
      <c r="N617" s="623"/>
      <c r="O617" s="623"/>
      <c r="P617" s="623"/>
      <c r="Q617" s="623"/>
      <c r="R617" s="623"/>
      <c r="S617" s="623"/>
      <c r="T617" s="623"/>
      <c r="U617" s="623"/>
      <c r="V617" s="623"/>
      <c r="W617" s="623"/>
      <c r="X617" s="623"/>
      <c r="Y617" s="623"/>
      <c r="Z617" s="623"/>
    </row>
    <row r="618" spans="1:26" s="79" customFormat="1">
      <c r="A618" s="623"/>
      <c r="B618" s="623"/>
      <c r="C618" s="623"/>
      <c r="D618" s="667"/>
      <c r="E618" s="667"/>
      <c r="F618" s="638"/>
      <c r="G618" s="685"/>
      <c r="H618" s="638"/>
      <c r="I618" s="638"/>
      <c r="J618" s="638"/>
      <c r="K618" s="638"/>
      <c r="L618" s="623"/>
      <c r="M618" s="623"/>
      <c r="N618" s="623"/>
      <c r="O618" s="623"/>
      <c r="P618" s="623"/>
      <c r="Q618" s="623"/>
      <c r="R618" s="623"/>
      <c r="S618" s="623"/>
      <c r="T618" s="623"/>
      <c r="U618" s="623"/>
      <c r="V618" s="623"/>
      <c r="W618" s="623"/>
      <c r="X618" s="623"/>
      <c r="Y618" s="623"/>
      <c r="Z618" s="623"/>
    </row>
    <row r="619" spans="1:26" s="79" customFormat="1">
      <c r="A619" s="623"/>
      <c r="B619" s="623"/>
      <c r="C619" s="623"/>
      <c r="D619" s="667"/>
      <c r="E619" s="667"/>
      <c r="F619" s="638"/>
      <c r="G619" s="685"/>
      <c r="H619" s="638"/>
      <c r="I619" s="638"/>
      <c r="J619" s="638"/>
      <c r="K619" s="638"/>
      <c r="L619" s="623"/>
      <c r="M619" s="623"/>
      <c r="N619" s="623"/>
      <c r="O619" s="623"/>
      <c r="P619" s="623"/>
      <c r="Q619" s="623"/>
      <c r="R619" s="623"/>
      <c r="S619" s="623"/>
      <c r="T619" s="623"/>
      <c r="U619" s="623"/>
      <c r="V619" s="623"/>
      <c r="W619" s="623"/>
      <c r="X619" s="623"/>
      <c r="Y619" s="623"/>
      <c r="Z619" s="623"/>
    </row>
    <row r="620" spans="1:26" s="79" customFormat="1">
      <c r="A620" s="623"/>
      <c r="B620" s="623"/>
      <c r="C620" s="623"/>
      <c r="D620" s="667"/>
      <c r="E620" s="667"/>
      <c r="F620" s="638"/>
      <c r="G620" s="685"/>
      <c r="H620" s="638"/>
      <c r="I620" s="638"/>
      <c r="J620" s="638"/>
      <c r="K620" s="638"/>
      <c r="L620" s="623"/>
      <c r="M620" s="623"/>
      <c r="N620" s="623"/>
      <c r="O620" s="623"/>
      <c r="P620" s="623"/>
      <c r="Q620" s="623"/>
      <c r="R620" s="623"/>
      <c r="S620" s="623"/>
      <c r="T620" s="623"/>
      <c r="U620" s="623"/>
      <c r="V620" s="623"/>
      <c r="W620" s="623"/>
      <c r="X620" s="623"/>
      <c r="Y620" s="623"/>
      <c r="Z620" s="623"/>
    </row>
    <row r="621" spans="1:26" s="79" customFormat="1">
      <c r="A621" s="623"/>
      <c r="B621" s="623"/>
      <c r="C621" s="623"/>
      <c r="D621" s="667"/>
      <c r="E621" s="667"/>
      <c r="F621" s="638"/>
      <c r="G621" s="685"/>
      <c r="H621" s="638"/>
      <c r="I621" s="638"/>
      <c r="J621" s="638"/>
      <c r="K621" s="638"/>
      <c r="L621" s="623"/>
      <c r="M621" s="623"/>
      <c r="N621" s="623"/>
      <c r="O621" s="623"/>
      <c r="P621" s="623"/>
      <c r="Q621" s="623"/>
      <c r="R621" s="623"/>
      <c r="S621" s="623"/>
      <c r="T621" s="623"/>
      <c r="U621" s="623"/>
      <c r="V621" s="623"/>
      <c r="W621" s="623"/>
      <c r="X621" s="623"/>
      <c r="Y621" s="623"/>
      <c r="Z621" s="623"/>
    </row>
    <row r="622" spans="1:26" s="79" customFormat="1">
      <c r="A622" s="623"/>
      <c r="B622" s="623"/>
      <c r="C622" s="623"/>
      <c r="D622" s="667"/>
      <c r="E622" s="667"/>
      <c r="F622" s="638"/>
      <c r="G622" s="685"/>
      <c r="H622" s="638"/>
      <c r="I622" s="638"/>
      <c r="J622" s="638"/>
      <c r="K622" s="638"/>
      <c r="L622" s="623"/>
      <c r="M622" s="623"/>
      <c r="N622" s="623"/>
      <c r="O622" s="623"/>
      <c r="P622" s="623"/>
      <c r="Q622" s="623"/>
      <c r="R622" s="623"/>
      <c r="S622" s="623"/>
      <c r="T622" s="623"/>
      <c r="U622" s="623"/>
      <c r="V622" s="623"/>
      <c r="W622" s="623"/>
      <c r="X622" s="623"/>
      <c r="Y622" s="623"/>
      <c r="Z622" s="623"/>
    </row>
    <row r="623" spans="1:26" s="79" customFormat="1">
      <c r="A623" s="623"/>
      <c r="B623" s="623"/>
      <c r="C623" s="623"/>
      <c r="D623" s="667"/>
      <c r="E623" s="667"/>
      <c r="F623" s="638"/>
      <c r="G623" s="685"/>
      <c r="H623" s="638"/>
      <c r="I623" s="638"/>
      <c r="J623" s="638"/>
      <c r="K623" s="638"/>
      <c r="L623" s="623"/>
      <c r="M623" s="623"/>
      <c r="N623" s="623"/>
      <c r="O623" s="623"/>
      <c r="P623" s="623"/>
      <c r="Q623" s="623"/>
      <c r="R623" s="623"/>
      <c r="S623" s="623"/>
      <c r="T623" s="623"/>
      <c r="U623" s="623"/>
      <c r="V623" s="623"/>
      <c r="W623" s="623"/>
      <c r="X623" s="623"/>
      <c r="Y623" s="623"/>
      <c r="Z623" s="623"/>
    </row>
    <row r="624" spans="1:26" s="79" customFormat="1">
      <c r="A624" s="623"/>
      <c r="B624" s="623"/>
      <c r="C624" s="623"/>
      <c r="D624" s="667"/>
      <c r="E624" s="667"/>
      <c r="F624" s="638"/>
      <c r="G624" s="685"/>
      <c r="H624" s="638"/>
      <c r="I624" s="638"/>
      <c r="J624" s="638"/>
      <c r="K624" s="638"/>
      <c r="L624" s="623"/>
      <c r="M624" s="623"/>
      <c r="N624" s="623"/>
      <c r="O624" s="623"/>
      <c r="P624" s="623"/>
      <c r="Q624" s="623"/>
      <c r="R624" s="623"/>
      <c r="S624" s="623"/>
      <c r="T624" s="623"/>
      <c r="U624" s="623"/>
      <c r="V624" s="623"/>
      <c r="W624" s="623"/>
      <c r="X624" s="623"/>
      <c r="Y624" s="623"/>
      <c r="Z624" s="623"/>
    </row>
    <row r="625" spans="1:26" s="79" customFormat="1">
      <c r="A625" s="623"/>
      <c r="B625" s="623"/>
      <c r="C625" s="623"/>
      <c r="D625" s="667"/>
      <c r="E625" s="667"/>
      <c r="F625" s="638"/>
      <c r="G625" s="685"/>
      <c r="H625" s="638"/>
      <c r="I625" s="638"/>
      <c r="J625" s="638"/>
      <c r="K625" s="638"/>
      <c r="L625" s="623"/>
      <c r="M625" s="623"/>
      <c r="N625" s="623"/>
      <c r="O625" s="623"/>
      <c r="P625" s="623"/>
      <c r="Q625" s="623"/>
      <c r="R625" s="623"/>
      <c r="S625" s="623"/>
      <c r="T625" s="623"/>
      <c r="U625" s="623"/>
      <c r="V625" s="623"/>
      <c r="W625" s="623"/>
      <c r="X625" s="623"/>
      <c r="Y625" s="623"/>
      <c r="Z625" s="623"/>
    </row>
    <row r="626" spans="1:26" s="79" customFormat="1">
      <c r="A626" s="623"/>
      <c r="B626" s="623"/>
      <c r="C626" s="623"/>
      <c r="D626" s="667"/>
      <c r="E626" s="667"/>
      <c r="F626" s="638"/>
      <c r="G626" s="685"/>
      <c r="H626" s="638"/>
      <c r="I626" s="638"/>
      <c r="J626" s="638"/>
      <c r="K626" s="638"/>
      <c r="L626" s="623"/>
      <c r="M626" s="623"/>
      <c r="N626" s="623"/>
      <c r="O626" s="623"/>
      <c r="P626" s="623"/>
      <c r="Q626" s="623"/>
      <c r="R626" s="623"/>
      <c r="S626" s="623"/>
      <c r="T626" s="623"/>
      <c r="U626" s="623"/>
      <c r="V626" s="623"/>
      <c r="W626" s="623"/>
      <c r="X626" s="623"/>
      <c r="Y626" s="623"/>
      <c r="Z626" s="623"/>
    </row>
    <row r="627" spans="1:26" s="79" customFormat="1">
      <c r="A627" s="623"/>
      <c r="B627" s="623"/>
      <c r="C627" s="623"/>
      <c r="D627" s="667"/>
      <c r="E627" s="667"/>
      <c r="F627" s="638"/>
      <c r="G627" s="685"/>
      <c r="H627" s="638"/>
      <c r="I627" s="638"/>
      <c r="J627" s="638"/>
      <c r="K627" s="638"/>
      <c r="L627" s="623"/>
      <c r="M627" s="623"/>
      <c r="N627" s="623"/>
      <c r="O627" s="623"/>
      <c r="P627" s="623"/>
      <c r="Q627" s="623"/>
      <c r="R627" s="623"/>
      <c r="S627" s="623"/>
      <c r="T627" s="623"/>
      <c r="U627" s="623"/>
      <c r="V627" s="623"/>
      <c r="W627" s="623"/>
      <c r="X627" s="623"/>
      <c r="Y627" s="623"/>
      <c r="Z627" s="623"/>
    </row>
    <row r="628" spans="1:26" s="79" customFormat="1">
      <c r="A628" s="623"/>
      <c r="B628" s="623"/>
      <c r="C628" s="623"/>
      <c r="D628" s="667"/>
      <c r="E628" s="667"/>
      <c r="F628" s="638"/>
      <c r="G628" s="685"/>
      <c r="H628" s="638"/>
      <c r="I628" s="638"/>
      <c r="J628" s="638"/>
      <c r="K628" s="638"/>
      <c r="L628" s="623"/>
      <c r="M628" s="623"/>
      <c r="N628" s="623"/>
      <c r="O628" s="623"/>
      <c r="P628" s="623"/>
      <c r="Q628" s="623"/>
      <c r="R628" s="623"/>
      <c r="S628" s="623"/>
      <c r="T628" s="623"/>
      <c r="U628" s="623"/>
      <c r="V628" s="623"/>
      <c r="W628" s="623"/>
      <c r="X628" s="623"/>
      <c r="Y628" s="623"/>
      <c r="Z628" s="623"/>
    </row>
    <row r="629" spans="1:26" s="79" customFormat="1">
      <c r="A629" s="623"/>
      <c r="B629" s="623"/>
      <c r="C629" s="623"/>
      <c r="D629" s="667"/>
      <c r="E629" s="667"/>
      <c r="F629" s="638"/>
      <c r="G629" s="685"/>
      <c r="H629" s="638"/>
      <c r="I629" s="638"/>
      <c r="J629" s="638"/>
      <c r="K629" s="638"/>
      <c r="L629" s="623"/>
      <c r="M629" s="623"/>
      <c r="N629" s="623"/>
      <c r="O629" s="623"/>
      <c r="P629" s="623"/>
      <c r="Q629" s="623"/>
      <c r="R629" s="623"/>
      <c r="S629" s="623"/>
      <c r="T629" s="623"/>
      <c r="U629" s="623"/>
      <c r="V629" s="623"/>
      <c r="W629" s="623"/>
      <c r="X629" s="623"/>
      <c r="Y629" s="623"/>
      <c r="Z629" s="623"/>
    </row>
    <row r="630" spans="1:26" s="79" customFormat="1">
      <c r="A630" s="623"/>
      <c r="B630" s="623"/>
      <c r="C630" s="623"/>
      <c r="D630" s="667"/>
      <c r="E630" s="667"/>
      <c r="F630" s="638"/>
      <c r="G630" s="685"/>
      <c r="H630" s="638"/>
      <c r="I630" s="638"/>
      <c r="J630" s="638"/>
      <c r="K630" s="638"/>
      <c r="L630" s="623"/>
      <c r="M630" s="623"/>
      <c r="N630" s="623"/>
      <c r="O630" s="623"/>
      <c r="P630" s="623"/>
      <c r="Q630" s="623"/>
      <c r="R630" s="623"/>
      <c r="S630" s="623"/>
      <c r="T630" s="623"/>
      <c r="U630" s="623"/>
      <c r="V630" s="623"/>
      <c r="W630" s="623"/>
      <c r="X630" s="623"/>
      <c r="Y630" s="623"/>
      <c r="Z630" s="623"/>
    </row>
    <row r="631" spans="1:26" s="79" customFormat="1">
      <c r="A631" s="623"/>
      <c r="B631" s="623"/>
      <c r="C631" s="623"/>
      <c r="D631" s="667"/>
      <c r="E631" s="667"/>
      <c r="F631" s="638"/>
      <c r="G631" s="685"/>
      <c r="H631" s="638"/>
      <c r="I631" s="638"/>
      <c r="J631" s="638"/>
      <c r="K631" s="638"/>
      <c r="L631" s="623"/>
      <c r="M631" s="623"/>
      <c r="N631" s="623"/>
      <c r="O631" s="623"/>
      <c r="P631" s="623"/>
      <c r="Q631" s="623"/>
      <c r="R631" s="623"/>
      <c r="S631" s="623"/>
      <c r="T631" s="623"/>
      <c r="U631" s="623"/>
      <c r="V631" s="623"/>
      <c r="W631" s="623"/>
      <c r="X631" s="623"/>
      <c r="Y631" s="623"/>
      <c r="Z631" s="623"/>
    </row>
    <row r="632" spans="1:26" s="79" customFormat="1">
      <c r="A632" s="623"/>
      <c r="B632" s="623"/>
      <c r="C632" s="623"/>
      <c r="D632" s="667"/>
      <c r="E632" s="667"/>
      <c r="F632" s="638"/>
      <c r="G632" s="685"/>
      <c r="H632" s="638"/>
      <c r="I632" s="638"/>
      <c r="J632" s="638"/>
      <c r="K632" s="638"/>
      <c r="L632" s="623"/>
      <c r="M632" s="623"/>
      <c r="N632" s="623"/>
      <c r="O632" s="623"/>
      <c r="P632" s="623"/>
      <c r="Q632" s="623"/>
      <c r="R632" s="623"/>
      <c r="S632" s="623"/>
      <c r="T632" s="623"/>
      <c r="U632" s="623"/>
      <c r="V632" s="623"/>
      <c r="W632" s="623"/>
      <c r="X632" s="623"/>
      <c r="Y632" s="623"/>
      <c r="Z632" s="623"/>
    </row>
    <row r="633" spans="1:26" s="79" customFormat="1">
      <c r="A633" s="623"/>
      <c r="B633" s="623"/>
      <c r="C633" s="623"/>
      <c r="D633" s="667"/>
      <c r="E633" s="667"/>
      <c r="F633" s="638"/>
      <c r="G633" s="685"/>
      <c r="H633" s="638"/>
      <c r="I633" s="638"/>
      <c r="J633" s="638"/>
      <c r="K633" s="638"/>
      <c r="L633" s="623"/>
      <c r="M633" s="623"/>
      <c r="N633" s="623"/>
      <c r="O633" s="623"/>
      <c r="P633" s="623"/>
      <c r="Q633" s="623"/>
      <c r="R633" s="623"/>
      <c r="S633" s="623"/>
      <c r="T633" s="623"/>
      <c r="U633" s="623"/>
      <c r="V633" s="623"/>
      <c r="W633" s="623"/>
      <c r="X633" s="623"/>
      <c r="Y633" s="623"/>
      <c r="Z633" s="623"/>
    </row>
    <row r="634" spans="1:26" s="79" customFormat="1">
      <c r="A634" s="623"/>
      <c r="B634" s="623"/>
      <c r="C634" s="623"/>
      <c r="D634" s="667"/>
      <c r="E634" s="667"/>
      <c r="F634" s="638"/>
      <c r="G634" s="685"/>
      <c r="H634" s="638"/>
      <c r="I634" s="638"/>
      <c r="J634" s="638"/>
      <c r="K634" s="638"/>
      <c r="L634" s="623"/>
      <c r="M634" s="623"/>
      <c r="N634" s="623"/>
      <c r="O634" s="623"/>
      <c r="P634" s="623"/>
      <c r="Q634" s="623"/>
      <c r="R634" s="623"/>
      <c r="S634" s="623"/>
      <c r="T634" s="623"/>
      <c r="U634" s="623"/>
      <c r="V634" s="623"/>
      <c r="W634" s="623"/>
      <c r="X634" s="623"/>
      <c r="Y634" s="623"/>
      <c r="Z634" s="623"/>
    </row>
    <row r="635" spans="1:26" s="79" customFormat="1">
      <c r="A635" s="623"/>
      <c r="B635" s="623"/>
      <c r="C635" s="623"/>
      <c r="D635" s="667"/>
      <c r="E635" s="667"/>
      <c r="F635" s="638"/>
      <c r="G635" s="685"/>
      <c r="H635" s="638"/>
      <c r="I635" s="638"/>
      <c r="J635" s="638"/>
      <c r="K635" s="638"/>
      <c r="L635" s="623"/>
      <c r="M635" s="623"/>
      <c r="N635" s="623"/>
      <c r="O635" s="623"/>
      <c r="P635" s="623"/>
      <c r="Q635" s="623"/>
      <c r="R635" s="623"/>
      <c r="S635" s="623"/>
      <c r="T635" s="623"/>
      <c r="U635" s="623"/>
      <c r="V635" s="623"/>
      <c r="W635" s="623"/>
      <c r="X635" s="623"/>
      <c r="Y635" s="623"/>
      <c r="Z635" s="623"/>
    </row>
    <row r="636" spans="1:26" s="79" customFormat="1">
      <c r="A636" s="623"/>
      <c r="B636" s="623"/>
      <c r="C636" s="623"/>
      <c r="D636" s="667"/>
      <c r="E636" s="667"/>
      <c r="F636" s="638"/>
      <c r="G636" s="685"/>
      <c r="H636" s="638"/>
      <c r="I636" s="638"/>
      <c r="J636" s="638"/>
      <c r="K636" s="638"/>
      <c r="L636" s="623"/>
      <c r="M636" s="623"/>
      <c r="N636" s="623"/>
      <c r="O636" s="623"/>
      <c r="P636" s="623"/>
      <c r="Q636" s="623"/>
      <c r="R636" s="623"/>
      <c r="S636" s="623"/>
      <c r="T636" s="623"/>
      <c r="U636" s="623"/>
      <c r="V636" s="623"/>
      <c r="W636" s="623"/>
      <c r="X636" s="623"/>
      <c r="Y636" s="623"/>
      <c r="Z636" s="623"/>
    </row>
    <row r="637" spans="1:26" s="79" customFormat="1">
      <c r="A637" s="623"/>
      <c r="B637" s="623"/>
      <c r="C637" s="623"/>
      <c r="D637" s="667"/>
      <c r="E637" s="667"/>
      <c r="F637" s="638"/>
      <c r="G637" s="685"/>
      <c r="H637" s="638"/>
      <c r="I637" s="638"/>
      <c r="J637" s="638"/>
      <c r="K637" s="638"/>
      <c r="L637" s="623"/>
      <c r="M637" s="623"/>
      <c r="N637" s="623"/>
      <c r="O637" s="623"/>
      <c r="P637" s="623"/>
      <c r="Q637" s="623"/>
      <c r="R637" s="623"/>
      <c r="S637" s="623"/>
      <c r="T637" s="623"/>
      <c r="U637" s="623"/>
      <c r="V637" s="623"/>
      <c r="W637" s="623"/>
      <c r="X637" s="623"/>
      <c r="Y637" s="623"/>
      <c r="Z637" s="623"/>
    </row>
    <row r="638" spans="1:26" s="79" customFormat="1">
      <c r="A638" s="623"/>
      <c r="B638" s="623"/>
      <c r="C638" s="623"/>
      <c r="D638" s="667"/>
      <c r="E638" s="667"/>
      <c r="F638" s="638"/>
      <c r="G638" s="685"/>
      <c r="H638" s="638"/>
      <c r="I638" s="638"/>
      <c r="J638" s="638"/>
      <c r="K638" s="638"/>
      <c r="L638" s="623"/>
      <c r="M638" s="623"/>
      <c r="N638" s="623"/>
      <c r="O638" s="623"/>
      <c r="P638" s="623"/>
      <c r="Q638" s="623"/>
      <c r="R638" s="623"/>
      <c r="S638" s="623"/>
      <c r="T638" s="623"/>
      <c r="U638" s="623"/>
      <c r="V638" s="623"/>
      <c r="W638" s="623"/>
      <c r="X638" s="623"/>
      <c r="Y638" s="623"/>
      <c r="Z638" s="623"/>
    </row>
    <row r="639" spans="1:26" s="79" customFormat="1">
      <c r="A639" s="623"/>
      <c r="B639" s="623"/>
      <c r="C639" s="623"/>
      <c r="D639" s="667"/>
      <c r="E639" s="667"/>
      <c r="F639" s="638"/>
      <c r="G639" s="685"/>
      <c r="H639" s="638"/>
      <c r="I639" s="638"/>
      <c r="J639" s="638"/>
      <c r="K639" s="638"/>
      <c r="L639" s="623"/>
      <c r="M639" s="623"/>
      <c r="N639" s="623"/>
      <c r="O639" s="623"/>
      <c r="P639" s="623"/>
      <c r="Q639" s="623"/>
      <c r="R639" s="623"/>
      <c r="S639" s="623"/>
      <c r="T639" s="623"/>
      <c r="U639" s="623"/>
      <c r="V639" s="623"/>
      <c r="W639" s="623"/>
      <c r="X639" s="623"/>
      <c r="Y639" s="623"/>
      <c r="Z639" s="623"/>
    </row>
    <row r="640" spans="1:26" s="79" customFormat="1">
      <c r="A640" s="623"/>
      <c r="B640" s="623"/>
      <c r="C640" s="623"/>
      <c r="D640" s="667"/>
      <c r="E640" s="667"/>
      <c r="F640" s="638"/>
      <c r="G640" s="685"/>
      <c r="H640" s="638"/>
      <c r="I640" s="638"/>
      <c r="J640" s="638"/>
      <c r="K640" s="638"/>
      <c r="L640" s="623"/>
      <c r="M640" s="623"/>
      <c r="N640" s="623"/>
      <c r="O640" s="623"/>
      <c r="P640" s="623"/>
      <c r="Q640" s="623"/>
      <c r="R640" s="623"/>
      <c r="S640" s="623"/>
      <c r="T640" s="623"/>
      <c r="U640" s="623"/>
      <c r="V640" s="623"/>
      <c r="W640" s="623"/>
      <c r="X640" s="623"/>
      <c r="Y640" s="623"/>
      <c r="Z640" s="623"/>
    </row>
    <row r="641" spans="1:26" s="79" customFormat="1">
      <c r="A641" s="623"/>
      <c r="B641" s="623"/>
      <c r="C641" s="623"/>
      <c r="D641" s="667"/>
      <c r="E641" s="667"/>
      <c r="F641" s="638"/>
      <c r="G641" s="685"/>
      <c r="H641" s="638"/>
      <c r="I641" s="638"/>
      <c r="J641" s="638"/>
      <c r="K641" s="638"/>
      <c r="L641" s="623"/>
      <c r="M641" s="623"/>
      <c r="N641" s="623"/>
      <c r="O641" s="623"/>
      <c r="P641" s="623"/>
      <c r="Q641" s="623"/>
      <c r="R641" s="623"/>
      <c r="S641" s="623"/>
      <c r="T641" s="623"/>
      <c r="U641" s="623"/>
      <c r="V641" s="623"/>
      <c r="W641" s="623"/>
      <c r="X641" s="623"/>
      <c r="Y641" s="623"/>
      <c r="Z641" s="623"/>
    </row>
    <row r="642" spans="1:26" s="79" customFormat="1">
      <c r="A642" s="623"/>
      <c r="B642" s="623"/>
      <c r="C642" s="623"/>
      <c r="D642" s="667"/>
      <c r="E642" s="667"/>
      <c r="F642" s="638"/>
      <c r="G642" s="685"/>
      <c r="H642" s="638"/>
      <c r="I642" s="638"/>
      <c r="J642" s="638"/>
      <c r="K642" s="638"/>
      <c r="L642" s="623"/>
      <c r="M642" s="623"/>
      <c r="N642" s="623"/>
      <c r="O642" s="623"/>
      <c r="P642" s="623"/>
      <c r="Q642" s="623"/>
      <c r="R642" s="623"/>
      <c r="S642" s="623"/>
      <c r="T642" s="623"/>
      <c r="U642" s="623"/>
      <c r="V642" s="623"/>
      <c r="W642" s="623"/>
      <c r="X642" s="623"/>
      <c r="Y642" s="623"/>
      <c r="Z642" s="623"/>
    </row>
    <row r="643" spans="1:26" s="79" customFormat="1">
      <c r="A643" s="623"/>
      <c r="B643" s="623"/>
      <c r="C643" s="623"/>
      <c r="D643" s="667"/>
      <c r="E643" s="667"/>
      <c r="F643" s="638"/>
      <c r="G643" s="685"/>
      <c r="H643" s="638"/>
      <c r="I643" s="638"/>
      <c r="J643" s="638"/>
      <c r="K643" s="638"/>
      <c r="L643" s="623"/>
      <c r="M643" s="623"/>
      <c r="N643" s="623"/>
      <c r="O643" s="623"/>
      <c r="P643" s="623"/>
      <c r="Q643" s="623"/>
      <c r="R643" s="623"/>
      <c r="S643" s="623"/>
      <c r="T643" s="623"/>
      <c r="U643" s="623"/>
      <c r="V643" s="623"/>
      <c r="W643" s="623"/>
      <c r="X643" s="623"/>
      <c r="Y643" s="623"/>
      <c r="Z643" s="623"/>
    </row>
    <row r="644" spans="1:26" s="79" customFormat="1">
      <c r="A644" s="623"/>
      <c r="B644" s="623"/>
      <c r="C644" s="623"/>
      <c r="D644" s="667"/>
      <c r="E644" s="667"/>
      <c r="F644" s="638"/>
      <c r="G644" s="685"/>
      <c r="H644" s="638"/>
      <c r="I644" s="638"/>
      <c r="J644" s="638"/>
      <c r="K644" s="638"/>
      <c r="L644" s="623"/>
      <c r="M644" s="623"/>
      <c r="N644" s="623"/>
      <c r="O644" s="623"/>
      <c r="P644" s="623"/>
      <c r="Q644" s="623"/>
      <c r="R644" s="623"/>
      <c r="S644" s="623"/>
      <c r="T644" s="623"/>
      <c r="U644" s="623"/>
      <c r="V644" s="623"/>
      <c r="W644" s="623"/>
      <c r="X644" s="623"/>
      <c r="Y644" s="623"/>
      <c r="Z644" s="623"/>
    </row>
    <row r="645" spans="1:26" s="79" customFormat="1">
      <c r="A645" s="623"/>
      <c r="B645" s="623"/>
      <c r="C645" s="623"/>
      <c r="D645" s="667"/>
      <c r="E645" s="667"/>
      <c r="F645" s="638"/>
      <c r="G645" s="685"/>
      <c r="H645" s="638"/>
      <c r="I645" s="638"/>
      <c r="J645" s="638"/>
      <c r="K645" s="638"/>
      <c r="L645" s="623"/>
      <c r="M645" s="623"/>
      <c r="N645" s="623"/>
      <c r="O645" s="623"/>
      <c r="P645" s="623"/>
      <c r="Q645" s="623"/>
      <c r="R645" s="623"/>
      <c r="S645" s="623"/>
      <c r="T645" s="623"/>
      <c r="U645" s="623"/>
      <c r="V645" s="623"/>
      <c r="W645" s="623"/>
      <c r="X645" s="623"/>
      <c r="Y645" s="623"/>
      <c r="Z645" s="623"/>
    </row>
    <row r="646" spans="1:26" s="79" customFormat="1">
      <c r="A646" s="623"/>
      <c r="B646" s="623"/>
      <c r="C646" s="623"/>
      <c r="D646" s="667"/>
      <c r="E646" s="667"/>
      <c r="F646" s="638"/>
      <c r="G646" s="685"/>
      <c r="H646" s="638"/>
      <c r="I646" s="638"/>
      <c r="J646" s="638"/>
      <c r="K646" s="638"/>
      <c r="L646" s="623"/>
      <c r="M646" s="623"/>
      <c r="N646" s="623"/>
      <c r="O646" s="623"/>
      <c r="P646" s="623"/>
      <c r="Q646" s="623"/>
      <c r="R646" s="623"/>
      <c r="S646" s="623"/>
      <c r="T646" s="623"/>
      <c r="U646" s="623"/>
      <c r="V646" s="623"/>
      <c r="W646" s="623"/>
      <c r="X646" s="623"/>
      <c r="Y646" s="623"/>
      <c r="Z646" s="623"/>
    </row>
  </sheetData>
  <autoFilter ref="A2:K2" xr:uid="{680044BB-79DC-47A1-8DBF-993B9A1D4DF3}"/>
  <mergeCells count="2">
    <mergeCell ref="F9:J9"/>
    <mergeCell ref="B399:D399"/>
  </mergeCells>
  <phoneticPr fontId="6" type="noConversion"/>
  <conditionalFormatting sqref="B328:B349 B351:B370 B381 B384:B390 B529:B531">
    <cfRule type="cellIs" dxfId="11" priority="12" operator="equal">
      <formula>"Suspended"</formula>
    </cfRule>
    <cfRule type="cellIs" dxfId="10" priority="13" operator="equal">
      <formula>"Registered"</formula>
    </cfRule>
    <cfRule type="cellIs" dxfId="9" priority="14" operator="equal">
      <formula>"Excluded"</formula>
    </cfRule>
  </conditionalFormatting>
  <conditionalFormatting sqref="C11:C36 C38:C42 C44:C64 C66:C69 C71:C93 C95:C173 C175:C186 C188:C202 C204:C241 C243:C250 C252:C269 C271:C327 C350 C371 C381 C383:C388 C391:C461 C478:C480 C482:C516 C518:C522 C525 C527:C528 C530:C646">
    <cfRule type="expression" dxfId="8" priority="27" stopIfTrue="1">
      <formula>AND(COUNTIF($C$527:$C$646, C11)+COUNTIF($C$478:$C$480, C11)+COUNTIF($C$350:$C$350, C11)+COUNTIF($C$11:$C$36, C11)+COUNTIF($C$38:$C$64, C11)+COUNTIF($C$204:$C$241, C11)+COUNTIF($C$243:$C$250, C11)+COUNTIF($C$95:$C$173, C11)+COUNTIF($C$271:$C$327, C11)+COUNTIF($C$188:$C$202, C11)+COUNTIF($C$71:$C$93, C11)+COUNTIF($C$252:$C$269, C11)+COUNTIF($C$482:$C$516, C11)+COUNTIF($C$175:$C$186, C11)+COUNTIF($C$371:$C$371, C11)+COUNTIF($C$518:$C$522, C11)+COUNTIF($C$383:$C$388, C11)+COUNTIF($C$391:$C$461, C11)+COUNTIF($C$381:$C$381, C11)+COUNTIF($C$525:$C$525, C11)+COUNTIF($C$66:$C$69, C11)&gt;1,NOT(ISBLANK(C11)))</formula>
    </cfRule>
  </conditionalFormatting>
  <conditionalFormatting sqref="C174">
    <cfRule type="duplicateValues" dxfId="7" priority="5"/>
  </conditionalFormatting>
  <conditionalFormatting sqref="L15">
    <cfRule type="duplicateValues" dxfId="6" priority="10"/>
  </conditionalFormatting>
  <conditionalFormatting sqref="L74">
    <cfRule type="duplicateValues" dxfId="5" priority="9"/>
  </conditionalFormatting>
  <conditionalFormatting sqref="L109">
    <cfRule type="duplicateValues" dxfId="4" priority="11"/>
  </conditionalFormatting>
  <conditionalFormatting sqref="Q383">
    <cfRule type="expression" dxfId="3" priority="2">
      <formula>AND(selectedDisplayLevel &gt; 1, $I383 = refYN_Yes)</formula>
    </cfRule>
    <cfRule type="expression" dxfId="2" priority="4">
      <formula>AND($AD383, OR(Q$4 = TRUE, AND(Q$4 = "Conditional", $AF383)), (Q383 = ""))</formula>
    </cfRule>
  </conditionalFormatting>
  <conditionalFormatting sqref="Q383:Q390">
    <cfRule type="expression" dxfId="1" priority="3">
      <formula>NOT(selectedGroupCert)</formula>
    </cfRule>
  </conditionalFormatting>
  <conditionalFormatting sqref="L392:L394">
    <cfRule type="expression" dxfId="0" priority="1" stopIfTrue="1">
      <formula>AND(COUNTIF($C$527:$C$646, L392)+COUNTIF($C$478:$C$480, L392)+COUNTIF($C$350:$C$350, L392)+COUNTIF($C$11:$C$36, L392)+COUNTIF($C$38:$C$64, L392)+COUNTIF($C$204:$C$241, L392)+COUNTIF($C$243:$C$250, L392)+COUNTIF($C$95:$C$173, L392)+COUNTIF($C$271:$C$327, L392)+COUNTIF($C$188:$C$202, L392)+COUNTIF($C$71:$C$93, L392)+COUNTIF($C$252:$C$269, L392)+COUNTIF($C$482:$C$516, L392)+COUNTIF($C$175:$C$186, L392)+COUNTIF($C$371:$C$371, L392)+COUNTIF($C$518:$C$522, L392)+COUNTIF($C$383:$C$388, L392)+COUNTIF($C$391:$C$461, L392)+COUNTIF($C$381:$C$381, L392)+COUNTIF($C$525:$C$525, L392)+COUNTIF($C$66:$C$69, L392)&gt;1,NOT(ISBLANK(L392)))</formula>
    </cfRule>
  </conditionalFormatting>
  <dataValidations count="11">
    <dataValidation type="list" allowBlank="1" showInputMessage="1" showErrorMessage="1" sqref="Q389:Q390 Q372:Q381 R529:R531 R351:R371" xr:uid="{36267D8D-7185-4B07-A843-DE0A4E703CF3}">
      <formula1>$AA$10:$AA$12</formula1>
    </dataValidation>
    <dataValidation type="list" allowBlank="1" showInputMessage="1" showErrorMessage="1" sqref="R83 R11:R24 R495:R514 R488:R492 R481 R453:R458" xr:uid="{C0314BFB-6D03-461B-B079-7DEE3319AC3B}">
      <formula1>$AA$10:$AA$10</formula1>
    </dataValidation>
    <dataValidation type="list" allowBlank="1" showInputMessage="1" showErrorMessage="1" sqref="N11:N21 N495:N514 N488:N492 N481 N453:N457 N83 N89 N117 N135 N201 N227:N228" xr:uid="{1DDF6B8C-C74D-46C0-ABFE-D7EEBAF2B023}">
      <formula1>$AA$1:$AA$3</formula1>
    </dataValidation>
    <dataValidation type="list" allowBlank="1" showInputMessage="1" showErrorMessage="1" sqref="P453:P457 P353:P364 P349:P350 P478:P516 P243:P269 P381 P525:P526 P384:P391 P518:P522 P271:P327 P11:P42 P44:P64 P528:P533 P66:P241" xr:uid="{29ADA48C-1A09-44EB-AFD2-D231D02A22FB}">
      <formula1>$Y$2:$Y$5</formula1>
    </dataValidation>
    <dataValidation type="list" allowBlank="1" showInputMessage="1" showErrorMessage="1" sqref="U83 U11:U21 U495:U514 U488:U492 U481 U453:U457" xr:uid="{51C2B118-5CAF-444C-82C6-70D73D4E9963}">
      <formula1>$Z$2:$Z$7</formula1>
    </dataValidation>
    <dataValidation type="list" allowBlank="1" showInputMessage="1" showErrorMessage="1" sqref="P328:P348 P381:P382 P462:P465 P467:P477 P384:P390" xr:uid="{BB3A9E25-A5DC-4CBD-B26E-34848CC6FD1B}">
      <formula1>$Z$2:$Z$5</formula1>
    </dataValidation>
    <dataValidation type="list" allowBlank="1" showInputMessage="1" showErrorMessage="1" sqref="R462" xr:uid="{0405CF78-3544-40B6-B43B-ABADB6C767BF}">
      <formula1>$AB$10:$AB$12</formula1>
    </dataValidation>
    <dataValidation type="list" allowBlank="1" showInputMessage="1" showErrorMessage="1" sqref="N462" xr:uid="{3C1FEB7C-6C05-4B40-8787-4AFC1EEC6457}">
      <formula1>$AB$1:$AB$3</formula1>
    </dataValidation>
    <dataValidation type="list" allowBlank="1" showInputMessage="1" showErrorMessage="1" sqref="V462" xr:uid="{7A7921EC-4611-4169-9B44-5EB6B42AA742}">
      <formula1>$AA$2:$AA$7</formula1>
    </dataValidation>
    <dataValidation type="list" allowBlank="1" showInputMessage="1" showErrorMessage="1" sqref="V83:W83 V488:W492 V481:W481 V495:W514 V11:W21 V453:W457" xr:uid="{AB2AFA81-7EB4-4BF6-AB13-EBADD643E6AF}">
      <formula1>$AA$11:$AA$23</formula1>
    </dataValidation>
    <dataValidation type="list" allowBlank="1" showInputMessage="1" showErrorMessage="1" sqref="W462:X462 T462" xr:uid="{C69D3CE3-9216-4645-A10E-189247EE128B}">
      <formula1>$AB$14:$AB$482</formula1>
    </dataValidation>
  </dataValidations>
  <pageMargins left="0.75" right="0.75" top="1" bottom="1" header="0.5" footer="0.5"/>
  <pageSetup paperSize="9"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42C1A-1F95-4AB5-8F56-61F01320DAFA}">
  <dimension ref="A1:G77"/>
  <sheetViews>
    <sheetView workbookViewId="0"/>
  </sheetViews>
  <sheetFormatPr defaultColWidth="8.7265625" defaultRowHeight="14"/>
  <cols>
    <col min="1" max="1" width="30.54296875" style="784" customWidth="1"/>
    <col min="2" max="2" width="36.453125" style="784" customWidth="1"/>
    <col min="3" max="3" width="13.1796875" style="784" customWidth="1"/>
    <col min="4" max="6" width="8.7265625" style="784"/>
    <col min="7" max="7" width="29.453125" style="784" customWidth="1"/>
    <col min="8" max="8" width="51.1796875" style="784" customWidth="1"/>
    <col min="9" max="16384" width="8.7265625" style="784"/>
  </cols>
  <sheetData>
    <row r="1" spans="1:7" ht="15.5">
      <c r="A1" s="783" t="s">
        <v>4385</v>
      </c>
    </row>
    <row r="2" spans="1:7">
      <c r="A2" s="785" t="s">
        <v>4386</v>
      </c>
      <c r="B2" s="785" t="s">
        <v>4387</v>
      </c>
      <c r="C2" s="786" t="s">
        <v>4388</v>
      </c>
    </row>
    <row r="3" spans="1:7">
      <c r="A3" s="785" t="s">
        <v>4389</v>
      </c>
      <c r="B3" s="785"/>
    </row>
    <row r="4" spans="1:7" ht="178">
      <c r="A4" s="785" t="s">
        <v>4390</v>
      </c>
      <c r="B4" s="787" t="s">
        <v>4391</v>
      </c>
      <c r="C4" s="788"/>
    </row>
    <row r="5" spans="1:7" ht="38">
      <c r="A5" s="789" t="s">
        <v>4392</v>
      </c>
      <c r="B5" s="790" t="s">
        <v>4393</v>
      </c>
      <c r="C5" s="788"/>
    </row>
    <row r="6" spans="1:7">
      <c r="A6" s="785" t="s">
        <v>4394</v>
      </c>
      <c r="B6" s="791">
        <v>42491</v>
      </c>
    </row>
    <row r="7" spans="1:7">
      <c r="A7" s="792" t="s">
        <v>4395</v>
      </c>
    </row>
    <row r="8" spans="1:7">
      <c r="A8" s="792" t="s">
        <v>4396</v>
      </c>
      <c r="B8" s="793" t="s">
        <v>4397</v>
      </c>
      <c r="E8" s="794"/>
      <c r="G8" s="794"/>
    </row>
    <row r="9" spans="1:7">
      <c r="B9" s="793" t="s">
        <v>4398</v>
      </c>
      <c r="E9" s="794"/>
      <c r="G9" s="794"/>
    </row>
    <row r="10" spans="1:7">
      <c r="B10" s="793" t="s">
        <v>4399</v>
      </c>
      <c r="E10" s="794"/>
      <c r="G10" s="794"/>
    </row>
    <row r="11" spans="1:7">
      <c r="B11" s="795" t="s">
        <v>4400</v>
      </c>
      <c r="E11" s="794"/>
      <c r="G11" s="794"/>
    </row>
    <row r="12" spans="1:7">
      <c r="B12" s="793" t="s">
        <v>4401</v>
      </c>
      <c r="E12" s="794"/>
      <c r="G12" s="794"/>
    </row>
    <row r="13" spans="1:7">
      <c r="B13" s="793"/>
      <c r="E13" s="794"/>
      <c r="G13" s="794"/>
    </row>
    <row r="14" spans="1:7">
      <c r="A14" s="796" t="s">
        <v>4402</v>
      </c>
      <c r="B14" s="793" t="s">
        <v>4403</v>
      </c>
      <c r="E14" s="794"/>
      <c r="G14" s="794"/>
    </row>
    <row r="15" spans="1:7">
      <c r="A15" s="796" t="s">
        <v>4404</v>
      </c>
      <c r="B15" s="793" t="s">
        <v>4405</v>
      </c>
      <c r="E15" s="794"/>
      <c r="G15" s="794"/>
    </row>
    <row r="16" spans="1:7">
      <c r="A16" s="796" t="s">
        <v>4406</v>
      </c>
      <c r="B16" s="793" t="s">
        <v>4407</v>
      </c>
      <c r="E16" s="794"/>
      <c r="G16" s="794"/>
    </row>
    <row r="17" spans="1:7">
      <c r="A17" s="796" t="s">
        <v>4408</v>
      </c>
      <c r="B17" s="793" t="s">
        <v>4409</v>
      </c>
      <c r="E17" s="794"/>
      <c r="G17" s="794"/>
    </row>
    <row r="18" spans="1:7">
      <c r="A18" s="796" t="s">
        <v>4410</v>
      </c>
      <c r="B18" s="793" t="s">
        <v>4411</v>
      </c>
      <c r="E18" s="794"/>
      <c r="G18" s="794"/>
    </row>
    <row r="19" spans="1:7">
      <c r="E19" s="794"/>
      <c r="G19" s="794"/>
    </row>
    <row r="20" spans="1:7">
      <c r="A20" s="1017" t="s">
        <v>4412</v>
      </c>
      <c r="B20" s="1018"/>
      <c r="C20" s="797" t="s">
        <v>1596</v>
      </c>
      <c r="D20" s="797" t="s">
        <v>25</v>
      </c>
      <c r="E20" s="797" t="s">
        <v>26</v>
      </c>
      <c r="F20" s="797" t="s">
        <v>27</v>
      </c>
      <c r="G20" s="797" t="s">
        <v>28</v>
      </c>
    </row>
    <row r="21" spans="1:7">
      <c r="A21" s="798" t="s">
        <v>4413</v>
      </c>
      <c r="B21" s="798" t="s">
        <v>4414</v>
      </c>
      <c r="C21" s="799">
        <v>384</v>
      </c>
      <c r="D21" s="799"/>
      <c r="E21" s="799"/>
      <c r="F21" s="799"/>
      <c r="G21" s="799">
        <v>380</v>
      </c>
    </row>
    <row r="22" spans="1:7">
      <c r="A22" s="800"/>
      <c r="B22" s="798" t="s">
        <v>4415</v>
      </c>
      <c r="C22" s="799">
        <v>8</v>
      </c>
      <c r="D22" s="799"/>
      <c r="E22" s="799"/>
      <c r="F22" s="799"/>
      <c r="G22" s="799">
        <v>15</v>
      </c>
    </row>
    <row r="23" spans="1:7">
      <c r="A23" s="800"/>
      <c r="B23" s="798" t="s">
        <v>4416</v>
      </c>
      <c r="C23" s="799">
        <v>1</v>
      </c>
      <c r="D23" s="799"/>
      <c r="E23" s="799"/>
      <c r="F23" s="799"/>
      <c r="G23" s="799"/>
    </row>
    <row r="24" spans="1:7">
      <c r="A24" s="801"/>
      <c r="B24" s="793"/>
    </row>
    <row r="25" spans="1:7">
      <c r="A25" s="798" t="s">
        <v>4417</v>
      </c>
      <c r="E25" s="794"/>
      <c r="G25" s="794"/>
    </row>
    <row r="26" spans="1:7" ht="52">
      <c r="A26" s="798" t="s">
        <v>4418</v>
      </c>
      <c r="B26" s="802" t="s">
        <v>4419</v>
      </c>
      <c r="C26" s="802" t="s">
        <v>4420</v>
      </c>
      <c r="E26" s="794"/>
      <c r="G26" s="794"/>
    </row>
    <row r="27" spans="1:7" ht="38">
      <c r="A27" s="787" t="s">
        <v>4421</v>
      </c>
      <c r="B27" s="803" t="s">
        <v>4422</v>
      </c>
      <c r="C27" s="803" t="s">
        <v>4423</v>
      </c>
    </row>
    <row r="28" spans="1:7" ht="38">
      <c r="A28" s="787" t="s">
        <v>4424</v>
      </c>
      <c r="B28" s="803" t="s">
        <v>4425</v>
      </c>
      <c r="C28" s="803" t="s">
        <v>4423</v>
      </c>
    </row>
    <row r="29" spans="1:7" ht="42">
      <c r="A29" s="787" t="s">
        <v>4426</v>
      </c>
      <c r="B29" s="803" t="s">
        <v>4427</v>
      </c>
      <c r="C29" s="803" t="s">
        <v>4428</v>
      </c>
    </row>
    <row r="30" spans="1:7">
      <c r="A30" s="787" t="s">
        <v>4429</v>
      </c>
      <c r="B30" s="803" t="s">
        <v>4430</v>
      </c>
      <c r="C30" s="803" t="s">
        <v>4428</v>
      </c>
    </row>
    <row r="31" spans="1:7" ht="50.5">
      <c r="A31" s="787" t="s">
        <v>4431</v>
      </c>
      <c r="B31" s="803" t="s">
        <v>4432</v>
      </c>
      <c r="C31" s="803" t="s">
        <v>4423</v>
      </c>
    </row>
    <row r="32" spans="1:7" ht="38">
      <c r="A32" s="787" t="s">
        <v>4433</v>
      </c>
      <c r="B32" s="803" t="s">
        <v>4434</v>
      </c>
      <c r="C32" s="803" t="s">
        <v>4423</v>
      </c>
    </row>
    <row r="33" spans="1:6">
      <c r="A33" s="787" t="s">
        <v>4435</v>
      </c>
      <c r="B33" s="803" t="s">
        <v>4436</v>
      </c>
      <c r="C33" s="803" t="s">
        <v>4423</v>
      </c>
    </row>
    <row r="34" spans="1:6" ht="28">
      <c r="A34" s="787" t="s">
        <v>4437</v>
      </c>
      <c r="B34" s="803" t="s">
        <v>4438</v>
      </c>
      <c r="C34" s="803" t="s">
        <v>4423</v>
      </c>
    </row>
    <row r="35" spans="1:6">
      <c r="B35" s="804" t="s">
        <v>4439</v>
      </c>
      <c r="C35" s="805" t="s">
        <v>4440</v>
      </c>
      <c r="E35" s="806"/>
    </row>
    <row r="36" spans="1:6">
      <c r="A36" s="793"/>
      <c r="C36" s="793"/>
      <c r="D36" s="793"/>
      <c r="E36" s="793"/>
      <c r="F36" s="793"/>
    </row>
    <row r="37" spans="1:6">
      <c r="A37" s="798" t="s">
        <v>4441</v>
      </c>
    </row>
    <row r="38" spans="1:6">
      <c r="A38" s="807" t="s">
        <v>4442</v>
      </c>
      <c r="C38" s="807"/>
    </row>
    <row r="39" spans="1:6">
      <c r="A39" s="807" t="s">
        <v>4443</v>
      </c>
      <c r="C39" s="807"/>
    </row>
    <row r="40" spans="1:6">
      <c r="A40" s="807"/>
      <c r="C40" s="807"/>
    </row>
    <row r="41" spans="1:6">
      <c r="A41" s="798" t="s">
        <v>4444</v>
      </c>
      <c r="B41" s="798" t="s">
        <v>4445</v>
      </c>
      <c r="C41" s="808" t="s">
        <v>20</v>
      </c>
      <c r="D41" s="798" t="s">
        <v>4446</v>
      </c>
      <c r="E41" s="798" t="s">
        <v>1596</v>
      </c>
    </row>
    <row r="42" spans="1:6">
      <c r="A42" s="784" t="s">
        <v>4447</v>
      </c>
      <c r="B42" s="799">
        <v>384</v>
      </c>
      <c r="C42" s="786">
        <f>ROUND((ROUND((SQRT(B42)),1)*0.4),0)</f>
        <v>8</v>
      </c>
      <c r="D42" s="786">
        <f>ROUND((ROUND((SQRT(B42)),1)*0.2),0)</f>
        <v>4</v>
      </c>
      <c r="E42" s="786">
        <f>ROUND((ROUND((SQRT(B42)),1)*0.2),0)</f>
        <v>4</v>
      </c>
      <c r="F42" s="809"/>
    </row>
    <row r="43" spans="1:6">
      <c r="A43" s="784" t="s">
        <v>4448</v>
      </c>
      <c r="B43" s="799"/>
      <c r="C43" s="786">
        <f>ROUND((ROUND((SQRT(B43)),1)*0.5),0)</f>
        <v>0</v>
      </c>
      <c r="D43" s="786">
        <f>ROUND((ROUND((SQRT(B43)),1)*0.3),0)</f>
        <v>0</v>
      </c>
      <c r="E43" s="786">
        <f>ROUND((ROUND((SQRT(B43)),1)*0.3),0)</f>
        <v>0</v>
      </c>
    </row>
    <row r="44" spans="1:6">
      <c r="A44" s="784" t="s">
        <v>4449</v>
      </c>
      <c r="B44" s="799"/>
      <c r="C44" s="786">
        <f>ROUND((ROUND((SQRT(B44)),1)*0.6),0)</f>
        <v>0</v>
      </c>
      <c r="D44" s="786">
        <f>ROUND((ROUND((SQRT(B44)),1)*0.4),0)</f>
        <v>0</v>
      </c>
      <c r="E44" s="786">
        <f>ROUND((ROUND((SQRT(B44)),1)*0.6),0)</f>
        <v>0</v>
      </c>
    </row>
    <row r="45" spans="1:6">
      <c r="A45" s="801" t="s">
        <v>4439</v>
      </c>
      <c r="B45" s="801"/>
      <c r="C45" s="810">
        <f>SUM(C42:C44)</f>
        <v>8</v>
      </c>
      <c r="D45" s="810">
        <f>SUM(D42:D44)</f>
        <v>4</v>
      </c>
      <c r="E45" s="810">
        <f>SUM(E42:E44)</f>
        <v>4</v>
      </c>
    </row>
    <row r="47" spans="1:6">
      <c r="A47" s="798" t="s">
        <v>4450</v>
      </c>
      <c r="D47" s="811"/>
      <c r="E47" s="811"/>
    </row>
    <row r="48" spans="1:6">
      <c r="A48" s="808" t="s">
        <v>4451</v>
      </c>
      <c r="D48" s="811"/>
      <c r="E48" s="811"/>
    </row>
    <row r="49" spans="1:7">
      <c r="A49" s="812" t="s">
        <v>4452</v>
      </c>
      <c r="D49" s="811"/>
      <c r="E49" s="811"/>
    </row>
    <row r="50" spans="1:7">
      <c r="A50" s="812" t="s">
        <v>4453</v>
      </c>
      <c r="D50" s="811"/>
      <c r="E50" s="811"/>
    </row>
    <row r="51" spans="1:7">
      <c r="A51" s="812" t="s">
        <v>4454</v>
      </c>
      <c r="D51" s="811"/>
      <c r="E51" s="811"/>
    </row>
    <row r="52" spans="1:7">
      <c r="A52" s="812" t="s">
        <v>4455</v>
      </c>
      <c r="D52" s="811"/>
      <c r="E52" s="811"/>
    </row>
    <row r="53" spans="1:7">
      <c r="A53" s="812" t="s">
        <v>4456</v>
      </c>
      <c r="D53" s="811"/>
      <c r="E53" s="811"/>
    </row>
    <row r="54" spans="1:7">
      <c r="A54" s="812" t="s">
        <v>4457</v>
      </c>
      <c r="D54" s="811"/>
      <c r="E54" s="811"/>
    </row>
    <row r="55" spans="1:7">
      <c r="A55" s="812" t="s">
        <v>4458</v>
      </c>
      <c r="D55" s="811"/>
      <c r="E55" s="811"/>
    </row>
    <row r="56" spans="1:7">
      <c r="A56" s="798" t="s">
        <v>4459</v>
      </c>
      <c r="B56" s="810"/>
      <c r="F56" s="811"/>
    </row>
    <row r="57" spans="1:7" ht="26">
      <c r="A57" s="813" t="s">
        <v>4460</v>
      </c>
      <c r="B57" s="810"/>
      <c r="C57" s="1019" t="s">
        <v>4461</v>
      </c>
      <c r="D57" s="1020"/>
      <c r="E57" s="1020"/>
      <c r="F57" s="1020"/>
      <c r="G57" s="1020"/>
    </row>
    <row r="58" spans="1:7">
      <c r="B58" s="786"/>
      <c r="C58" s="811"/>
    </row>
    <row r="60" spans="1:7">
      <c r="A60" s="798" t="s">
        <v>4410</v>
      </c>
      <c r="D60" s="792"/>
    </row>
    <row r="61" spans="1:7">
      <c r="A61" s="798" t="s">
        <v>4462</v>
      </c>
      <c r="B61" s="792"/>
    </row>
    <row r="62" spans="1:7">
      <c r="A62" s="784" t="s">
        <v>4463</v>
      </c>
      <c r="B62" s="793"/>
      <c r="E62" s="806"/>
    </row>
    <row r="63" spans="1:7">
      <c r="A63" s="784" t="s">
        <v>4464</v>
      </c>
      <c r="B63" s="793"/>
      <c r="C63" s="793"/>
      <c r="D63" s="793"/>
      <c r="E63" s="793"/>
      <c r="F63" s="793"/>
    </row>
    <row r="64" spans="1:7">
      <c r="A64" s="784" t="s">
        <v>4465</v>
      </c>
    </row>
    <row r="65" spans="1:1">
      <c r="A65" s="784" t="s">
        <v>4466</v>
      </c>
    </row>
    <row r="66" spans="1:1">
      <c r="A66" s="784" t="s">
        <v>4467</v>
      </c>
    </row>
    <row r="67" spans="1:1">
      <c r="A67" s="784" t="s">
        <v>4468</v>
      </c>
    </row>
    <row r="68" spans="1:1">
      <c r="A68" s="784" t="s">
        <v>4469</v>
      </c>
    </row>
    <row r="69" spans="1:1">
      <c r="A69" s="784" t="s">
        <v>4470</v>
      </c>
    </row>
    <row r="70" spans="1:1">
      <c r="A70" s="811" t="s">
        <v>4471</v>
      </c>
    </row>
    <row r="71" spans="1:1">
      <c r="A71" s="784" t="s">
        <v>4472</v>
      </c>
    </row>
    <row r="72" spans="1:1">
      <c r="A72" s="786" t="s">
        <v>4473</v>
      </c>
    </row>
    <row r="73" spans="1:1">
      <c r="A73" s="784" t="s">
        <v>4474</v>
      </c>
    </row>
    <row r="74" spans="1:1">
      <c r="A74" s="784" t="s">
        <v>4475</v>
      </c>
    </row>
    <row r="75" spans="1:1">
      <c r="A75" s="811" t="s">
        <v>4476</v>
      </c>
    </row>
    <row r="77" spans="1:1">
      <c r="A77" s="786"/>
    </row>
  </sheetData>
  <mergeCells count="2">
    <mergeCell ref="A20:B20"/>
    <mergeCell ref="C57:G5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BD99E-18DE-42EC-B4AA-697855EBE85E}">
  <sheetPr>
    <tabColor rgb="FF92D050"/>
  </sheetPr>
  <dimension ref="A1:B43"/>
  <sheetViews>
    <sheetView view="pageBreakPreview" zoomScaleNormal="100" zoomScaleSheetLayoutView="100" workbookViewId="0">
      <selection activeCell="B36" sqref="B36"/>
    </sheetView>
  </sheetViews>
  <sheetFormatPr defaultColWidth="9" defaultRowHeight="12.5"/>
  <cols>
    <col min="1" max="1" width="40.453125" style="42" customWidth="1"/>
    <col min="2" max="2" width="46.453125" style="42" customWidth="1"/>
    <col min="3" max="16384" width="9" style="36"/>
  </cols>
  <sheetData>
    <row r="1" spans="1:2" ht="163.5" customHeight="1">
      <c r="A1" s="81"/>
      <c r="B1" s="34" t="s">
        <v>4477</v>
      </c>
    </row>
    <row r="2" spans="1:2" ht="14">
      <c r="A2" s="82" t="s">
        <v>4478</v>
      </c>
      <c r="B2" s="83"/>
    </row>
    <row r="3" spans="1:2" ht="14">
      <c r="A3" s="84" t="s">
        <v>4479</v>
      </c>
      <c r="B3" s="85" t="s">
        <v>65</v>
      </c>
    </row>
    <row r="4" spans="1:2" ht="14">
      <c r="A4" s="84" t="s">
        <v>4480</v>
      </c>
      <c r="B4" s="85" t="s">
        <v>9</v>
      </c>
    </row>
    <row r="5" spans="1:2" ht="14">
      <c r="A5" s="84" t="s">
        <v>79</v>
      </c>
      <c r="B5" s="85" t="s">
        <v>80</v>
      </c>
    </row>
    <row r="6" spans="1:2" ht="14">
      <c r="A6" s="84" t="s">
        <v>4481</v>
      </c>
      <c r="B6" s="85">
        <v>384</v>
      </c>
    </row>
    <row r="7" spans="1:2" ht="14">
      <c r="A7" s="84" t="s">
        <v>4482</v>
      </c>
      <c r="B7" s="85">
        <v>210302.57</v>
      </c>
    </row>
    <row r="8" spans="1:2" ht="14">
      <c r="A8" s="86" t="s">
        <v>4483</v>
      </c>
      <c r="B8" s="85" t="s">
        <v>1879</v>
      </c>
    </row>
    <row r="9" spans="1:2" ht="14">
      <c r="A9" s="51"/>
      <c r="B9" s="51"/>
    </row>
    <row r="10" spans="1:2" ht="14">
      <c r="A10" s="87" t="s">
        <v>4484</v>
      </c>
      <c r="B10" s="88"/>
    </row>
    <row r="11" spans="1:2" ht="14">
      <c r="A11" s="89" t="s">
        <v>4485</v>
      </c>
      <c r="B11" s="90" t="s">
        <v>1596</v>
      </c>
    </row>
    <row r="12" spans="1:2" ht="28">
      <c r="A12" s="89" t="s">
        <v>4486</v>
      </c>
      <c r="B12" s="835" t="s">
        <v>22</v>
      </c>
    </row>
    <row r="13" spans="1:2" ht="14">
      <c r="A13" s="89" t="s">
        <v>4487</v>
      </c>
      <c r="B13" s="90" t="s">
        <v>4488</v>
      </c>
    </row>
    <row r="14" spans="1:2" ht="28">
      <c r="A14" s="91" t="s">
        <v>4489</v>
      </c>
      <c r="B14" s="92" t="s">
        <v>4490</v>
      </c>
    </row>
    <row r="15" spans="1:2" ht="14">
      <c r="A15" s="51"/>
      <c r="B15" s="51"/>
    </row>
    <row r="16" spans="1:2" s="51" customFormat="1" ht="14">
      <c r="A16" s="87" t="s">
        <v>4491</v>
      </c>
      <c r="B16" s="88"/>
    </row>
    <row r="17" spans="1:2" s="51" customFormat="1" ht="14">
      <c r="A17" s="89" t="s">
        <v>4492</v>
      </c>
      <c r="B17" s="90">
        <v>0</v>
      </c>
    </row>
    <row r="18" spans="1:2" s="51" customFormat="1" ht="14">
      <c r="A18" s="89" t="s">
        <v>4493</v>
      </c>
      <c r="B18" s="90">
        <v>0</v>
      </c>
    </row>
    <row r="19" spans="1:2" s="51" customFormat="1" ht="14">
      <c r="A19" s="89" t="s">
        <v>4494</v>
      </c>
      <c r="B19" s="90">
        <v>7</v>
      </c>
    </row>
    <row r="20" spans="1:2" s="51" customFormat="1" ht="14">
      <c r="A20" s="89" t="s">
        <v>4495</v>
      </c>
      <c r="B20" s="90">
        <v>10</v>
      </c>
    </row>
    <row r="21" spans="1:2" s="51" customFormat="1" ht="14">
      <c r="A21" s="89" t="s">
        <v>4496</v>
      </c>
      <c r="B21" s="90" t="s">
        <v>761</v>
      </c>
    </row>
    <row r="22" spans="1:2" s="51" customFormat="1" ht="14">
      <c r="A22" s="93" t="s">
        <v>4497</v>
      </c>
      <c r="B22" s="94" t="s">
        <v>4498</v>
      </c>
    </row>
    <row r="23" spans="1:2" s="51" customFormat="1" ht="14"/>
    <row r="24" spans="1:2" s="51" customFormat="1" ht="14">
      <c r="A24" s="82" t="s">
        <v>4499</v>
      </c>
      <c r="B24" s="95"/>
    </row>
    <row r="25" spans="1:2" s="51" customFormat="1" ht="42">
      <c r="A25" s="1021" t="s">
        <v>4500</v>
      </c>
      <c r="B25" s="98" t="s">
        <v>4501</v>
      </c>
    </row>
    <row r="26" spans="1:2" s="51" customFormat="1" ht="14">
      <c r="A26" s="1022"/>
      <c r="B26" s="96"/>
    </row>
    <row r="27" spans="1:2" s="51" customFormat="1" ht="14">
      <c r="A27" s="84"/>
      <c r="B27" s="97"/>
    </row>
    <row r="28" spans="1:2" s="51" customFormat="1" ht="14">
      <c r="A28" s="86" t="s">
        <v>4502</v>
      </c>
      <c r="B28" s="934">
        <v>45644</v>
      </c>
    </row>
    <row r="29" spans="1:2" s="51" customFormat="1" ht="14">
      <c r="B29" s="55"/>
    </row>
    <row r="30" spans="1:2" s="51" customFormat="1" ht="14">
      <c r="A30" s="82" t="s">
        <v>4503</v>
      </c>
      <c r="B30" s="95"/>
    </row>
    <row r="31" spans="1:2" s="42" customFormat="1" ht="14">
      <c r="A31" s="1022" t="s">
        <v>4504</v>
      </c>
      <c r="B31" s="98" t="s">
        <v>4505</v>
      </c>
    </row>
    <row r="32" spans="1:2" s="42" customFormat="1">
      <c r="A32" s="1022"/>
      <c r="B32" s="42" t="s">
        <v>4506</v>
      </c>
    </row>
    <row r="33" spans="1:2" s="42" customFormat="1" ht="14">
      <c r="A33" s="1022"/>
      <c r="B33" s="186"/>
    </row>
    <row r="34" spans="1:2" s="42" customFormat="1" ht="45.75" customHeight="1">
      <c r="A34" s="84" t="s">
        <v>4479</v>
      </c>
      <c r="B34" s="42" t="str">
        <f>B14</f>
        <v xml:space="preserve">Janette McKay </v>
      </c>
    </row>
    <row r="35" spans="1:2" s="42" customFormat="1" ht="58.5" customHeight="1">
      <c r="A35" s="98" t="s">
        <v>4507</v>
      </c>
      <c r="B35" s="42" t="str">
        <f>B14</f>
        <v xml:space="preserve">Janette McKay </v>
      </c>
    </row>
    <row r="36" spans="1:2" ht="14">
      <c r="A36" s="86" t="s">
        <v>4502</v>
      </c>
      <c r="B36" s="933">
        <v>45644</v>
      </c>
    </row>
    <row r="37" spans="1:2" s="99" customFormat="1" ht="10.5" customHeight="1">
      <c r="A37" s="51"/>
      <c r="B37" s="51"/>
    </row>
    <row r="38" spans="1:2" s="99" customFormat="1" ht="10.5" customHeight="1">
      <c r="A38" s="1023" t="s">
        <v>4508</v>
      </c>
      <c r="B38" s="1023"/>
    </row>
    <row r="39" spans="1:2" s="99" customFormat="1" ht="10.5">
      <c r="A39" s="994" t="s">
        <v>32</v>
      </c>
      <c r="B39" s="994"/>
    </row>
    <row r="40" spans="1:2" s="99" customFormat="1" ht="10.5">
      <c r="A40" s="994" t="s">
        <v>4509</v>
      </c>
      <c r="B40" s="994"/>
    </row>
    <row r="41" spans="1:2" s="99" customFormat="1" ht="10.5">
      <c r="A41" s="100"/>
      <c r="B41" s="100"/>
    </row>
    <row r="42" spans="1:2" s="99" customFormat="1" ht="10.5">
      <c r="A42" s="994" t="s">
        <v>34</v>
      </c>
      <c r="B42" s="994"/>
    </row>
    <row r="43" spans="1:2">
      <c r="A43" s="994" t="s">
        <v>35</v>
      </c>
      <c r="B43" s="994"/>
    </row>
  </sheetData>
  <mergeCells count="7">
    <mergeCell ref="A43:B43"/>
    <mergeCell ref="A25:A26"/>
    <mergeCell ref="A42:B42"/>
    <mergeCell ref="A38:B38"/>
    <mergeCell ref="A39:B39"/>
    <mergeCell ref="A31:A33"/>
    <mergeCell ref="A40:B40"/>
  </mergeCells>
  <phoneticPr fontId="6" type="noConversion"/>
  <pageMargins left="0.75" right="0.75" top="1" bottom="1" header="0.5" footer="0.5"/>
  <pageSetup paperSize="9" scale="84" orientation="portrait" horizontalDpi="4294967294"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1081-17BF-4E45-A118-91C4D318B15A}">
  <dimension ref="A1:BM109"/>
  <sheetViews>
    <sheetView view="pageBreakPreview" zoomScaleNormal="100" zoomScaleSheetLayoutView="100" workbookViewId="0">
      <selection activeCell="B1" sqref="B1:C1"/>
    </sheetView>
  </sheetViews>
  <sheetFormatPr defaultColWidth="8" defaultRowHeight="12.5"/>
  <cols>
    <col min="1" max="1" width="23.453125" style="102" customWidth="1"/>
    <col min="2" max="2" width="21.7265625" style="102" customWidth="1"/>
    <col min="3" max="3" width="15.453125" style="101" customWidth="1"/>
    <col min="4" max="4" width="24.453125" style="101" customWidth="1"/>
    <col min="5" max="11" width="8" style="101" customWidth="1"/>
    <col min="12" max="16384" width="8" style="102"/>
  </cols>
  <sheetData>
    <row r="1" spans="1:65" ht="143.25" customHeight="1">
      <c r="A1" s="936"/>
      <c r="B1" s="1024" t="s">
        <v>4510</v>
      </c>
      <c r="C1" s="1024"/>
      <c r="D1" s="937"/>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row>
    <row r="2" spans="1:65" ht="9.75" customHeight="1">
      <c r="A2" s="938"/>
      <c r="B2" s="939"/>
      <c r="C2" s="940"/>
      <c r="D2" s="94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row>
    <row r="3" spans="1:65">
      <c r="A3" s="1025" t="s">
        <v>4511</v>
      </c>
      <c r="B3" s="1026"/>
      <c r="C3" s="1026"/>
      <c r="D3" s="1027"/>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row>
    <row r="4" spans="1:65" ht="14.25" customHeight="1">
      <c r="A4" s="1025"/>
      <c r="B4" s="1026"/>
      <c r="C4" s="1026"/>
      <c r="D4" s="1027"/>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row>
    <row r="5" spans="1:65" ht="25.5" customHeight="1">
      <c r="A5" s="1025" t="s">
        <v>4512</v>
      </c>
      <c r="B5" s="1026"/>
      <c r="C5" s="1026"/>
      <c r="D5" s="1027"/>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row>
    <row r="6" spans="1:65" ht="14">
      <c r="A6" s="1028" t="s">
        <v>4478</v>
      </c>
      <c r="B6" s="1029"/>
      <c r="C6" s="1029"/>
      <c r="D6" s="942"/>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row>
    <row r="7" spans="1:65" ht="14">
      <c r="A7" s="943" t="s">
        <v>4479</v>
      </c>
      <c r="B7" s="1033" t="str">
        <f>'1 Basic info'!C11</f>
        <v>Tilhill Forestry Limited</v>
      </c>
      <c r="C7" s="1033"/>
      <c r="D7" s="1034"/>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row>
    <row r="8" spans="1:65" ht="14">
      <c r="A8" s="943" t="s">
        <v>4513</v>
      </c>
      <c r="B8" s="1033" t="str">
        <f>'1 Basic info'!C15</f>
        <v>Kings Park House, Laurel Business,  Park Stirling    
FK7 9NS</v>
      </c>
      <c r="C8" s="1033"/>
      <c r="D8" s="1034"/>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row>
    <row r="9" spans="1:65" ht="14">
      <c r="A9" s="943" t="s">
        <v>79</v>
      </c>
      <c r="B9" s="944" t="str">
        <f>'1 Basic info'!C16</f>
        <v>UK</v>
      </c>
      <c r="C9" s="944"/>
      <c r="D9" s="945"/>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row>
    <row r="10" spans="1:65" ht="14">
      <c r="A10" s="943" t="s">
        <v>4480</v>
      </c>
      <c r="B10" s="1033" t="str">
        <f>Cover!D8</f>
        <v>SA-PEFC-FM-004552</v>
      </c>
      <c r="C10" s="1033"/>
      <c r="D10" s="945"/>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row>
    <row r="11" spans="1:65" ht="14">
      <c r="A11" s="943" t="s">
        <v>104</v>
      </c>
      <c r="B11" s="1033" t="str">
        <f>'1 Basic info'!C25</f>
        <v>Group</v>
      </c>
      <c r="C11" s="1033"/>
      <c r="D11" s="945"/>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row>
    <row r="12" spans="1:65" ht="14">
      <c r="A12" s="943" t="s">
        <v>4514</v>
      </c>
      <c r="B12" s="946">
        <f>Cover!D10</f>
        <v>45658</v>
      </c>
      <c r="C12" s="944" t="s">
        <v>4515</v>
      </c>
      <c r="D12" s="947">
        <f>Cover!D11</f>
        <v>47483</v>
      </c>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row>
    <row r="13" spans="1:65" ht="9.75" customHeight="1">
      <c r="A13" s="943"/>
      <c r="B13" s="944"/>
      <c r="C13" s="948"/>
      <c r="D13" s="945"/>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row>
    <row r="14" spans="1:65" ht="18" customHeight="1">
      <c r="A14" s="1028" t="s">
        <v>4516</v>
      </c>
      <c r="B14" s="1029"/>
      <c r="C14" s="1029"/>
      <c r="D14" s="1035"/>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row>
    <row r="15" spans="1:65" s="104" customFormat="1" ht="14">
      <c r="A15" s="949" t="s">
        <v>4517</v>
      </c>
      <c r="B15" s="950" t="s">
        <v>4518</v>
      </c>
      <c r="C15" s="950" t="s">
        <v>4519</v>
      </c>
      <c r="D15" s="951" t="s">
        <v>4520</v>
      </c>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row>
    <row r="16" spans="1:65" s="106" customFormat="1" ht="25">
      <c r="A16" s="964" t="s">
        <v>4648</v>
      </c>
      <c r="B16" s="965" t="s">
        <v>4661</v>
      </c>
      <c r="C16" s="967" t="s">
        <v>4663</v>
      </c>
      <c r="D16" s="966" t="s">
        <v>4649</v>
      </c>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row>
    <row r="17" spans="1:65" s="106" customFormat="1">
      <c r="A17" s="964" t="s">
        <v>4648</v>
      </c>
      <c r="B17" s="965" t="s">
        <v>4659</v>
      </c>
      <c r="C17" s="967" t="s">
        <v>4660</v>
      </c>
      <c r="D17" s="966"/>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row>
    <row r="18" spans="1:65" s="106" customFormat="1">
      <c r="A18" s="964" t="s">
        <v>4648</v>
      </c>
      <c r="B18" s="965" t="s">
        <v>4650</v>
      </c>
      <c r="C18" s="967" t="s">
        <v>4657</v>
      </c>
      <c r="D18" s="966" t="s">
        <v>4649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row>
    <row r="19" spans="1:65" s="106" customFormat="1">
      <c r="A19" s="964" t="s">
        <v>4648</v>
      </c>
      <c r="B19" s="965" t="s">
        <v>4539</v>
      </c>
      <c r="C19" s="967" t="s">
        <v>4662</v>
      </c>
      <c r="D19" s="966" t="s">
        <v>4649</v>
      </c>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row>
    <row r="20" spans="1:65" s="106" customFormat="1" ht="25">
      <c r="A20" s="964" t="s">
        <v>4648</v>
      </c>
      <c r="B20" s="965" t="s">
        <v>4665</v>
      </c>
      <c r="C20" s="967" t="s">
        <v>4664</v>
      </c>
      <c r="D20" s="966" t="s">
        <v>4649</v>
      </c>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row>
    <row r="21" spans="1:65">
      <c r="A21" s="952" t="s">
        <v>4648</v>
      </c>
      <c r="B21" s="953" t="s">
        <v>4651</v>
      </c>
      <c r="C21" s="968" t="s">
        <v>4666</v>
      </c>
      <c r="D21" s="954" t="s">
        <v>4649</v>
      </c>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row>
    <row r="22" spans="1:65">
      <c r="A22" s="952" t="s">
        <v>4648</v>
      </c>
      <c r="B22" s="953" t="s">
        <v>4652</v>
      </c>
      <c r="C22" s="968" t="s">
        <v>4656</v>
      </c>
      <c r="D22" s="954" t="s">
        <v>4649</v>
      </c>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row>
    <row r="23" spans="1:65">
      <c r="A23" s="952" t="s">
        <v>4648</v>
      </c>
      <c r="B23" s="953" t="s">
        <v>4653</v>
      </c>
      <c r="C23" s="968" t="s">
        <v>4655</v>
      </c>
      <c r="D23" s="954" t="s">
        <v>4649</v>
      </c>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row>
    <row r="24" spans="1:65" ht="17.25" customHeight="1">
      <c r="A24" s="952" t="s">
        <v>4648</v>
      </c>
      <c r="B24" s="953" t="s">
        <v>4654</v>
      </c>
      <c r="C24" s="968" t="s">
        <v>4658</v>
      </c>
      <c r="D24" s="954" t="s">
        <v>4649</v>
      </c>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row>
    <row r="25" spans="1:65" ht="15" customHeight="1">
      <c r="A25" s="952" t="s">
        <v>4648</v>
      </c>
      <c r="B25" s="955" t="s">
        <v>4668</v>
      </c>
      <c r="C25" s="968" t="s">
        <v>4667</v>
      </c>
      <c r="D25" s="956" t="s">
        <v>4649</v>
      </c>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row>
    <row r="26" spans="1:65" ht="14">
      <c r="A26" s="957" t="s">
        <v>4503</v>
      </c>
      <c r="B26" s="107"/>
      <c r="C26" s="108"/>
      <c r="D26" s="958"/>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row>
    <row r="27" spans="1:65" ht="15.75" customHeight="1">
      <c r="A27" s="1036" t="s">
        <v>4646</v>
      </c>
      <c r="B27" s="1033"/>
      <c r="C27" s="1037"/>
      <c r="D27" s="1038"/>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row>
    <row r="28" spans="1:65" ht="26.25" hidden="1" customHeight="1">
      <c r="A28" s="1036" t="s">
        <v>4521</v>
      </c>
      <c r="B28" s="1033"/>
      <c r="C28" s="1039"/>
      <c r="D28" s="1040"/>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row>
    <row r="29" spans="1:65" ht="14">
      <c r="A29" s="1044" t="s">
        <v>4647</v>
      </c>
      <c r="B29" s="1045"/>
      <c r="C29" s="109"/>
      <c r="D29" s="959"/>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row>
    <row r="30" spans="1:65" ht="14">
      <c r="A30" s="943"/>
      <c r="B30" s="960"/>
      <c r="C30" s="948"/>
      <c r="D30" s="942"/>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row>
    <row r="31" spans="1:65">
      <c r="A31" s="1046" t="s">
        <v>31</v>
      </c>
      <c r="B31" s="1047"/>
      <c r="C31" s="1047"/>
      <c r="D31" s="1048"/>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row>
    <row r="32" spans="1:65">
      <c r="A32" s="1030" t="s">
        <v>32</v>
      </c>
      <c r="B32" s="1031"/>
      <c r="C32" s="1031"/>
      <c r="D32" s="1032"/>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row>
    <row r="33" spans="1:65">
      <c r="A33" s="1030" t="s">
        <v>4522</v>
      </c>
      <c r="B33" s="1031"/>
      <c r="C33" s="1031"/>
      <c r="D33" s="1032"/>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row>
    <row r="34" spans="1:65" ht="13.5" customHeight="1">
      <c r="A34" s="961"/>
      <c r="B34" s="962"/>
      <c r="C34" s="962"/>
      <c r="D34" s="963"/>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row>
    <row r="35" spans="1:65">
      <c r="A35" s="1030" t="s">
        <v>34</v>
      </c>
      <c r="B35" s="1031"/>
      <c r="C35" s="1031"/>
      <c r="D35" s="1032"/>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row>
    <row r="36" spans="1:65">
      <c r="A36" s="1030" t="s">
        <v>35</v>
      </c>
      <c r="B36" s="1031"/>
      <c r="C36" s="1031"/>
      <c r="D36" s="1032"/>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row>
    <row r="37" spans="1:65" ht="13" thickBot="1">
      <c r="A37" s="1041" t="s">
        <v>4523</v>
      </c>
      <c r="B37" s="1042"/>
      <c r="C37" s="1042"/>
      <c r="D37" s="1043"/>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row>
    <row r="38" spans="1:65">
      <c r="A38" s="101"/>
      <c r="B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row>
    <row r="39" spans="1:65">
      <c r="A39" s="101"/>
      <c r="B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row>
    <row r="40" spans="1:65">
      <c r="A40" s="101"/>
      <c r="B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row>
    <row r="41" spans="1:65">
      <c r="A41" s="101"/>
      <c r="B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row>
    <row r="42" spans="1:65" s="101" customFormat="1"/>
    <row r="43" spans="1:65" s="101" customFormat="1"/>
    <row r="44" spans="1:65" s="101" customFormat="1"/>
    <row r="45" spans="1:65" s="101" customFormat="1"/>
    <row r="46" spans="1:65" s="101" customFormat="1"/>
    <row r="47" spans="1:65" s="101" customFormat="1"/>
    <row r="48" spans="1:65" s="101" customFormat="1"/>
    <row r="49" spans="1:30" s="101" customFormat="1"/>
    <row r="50" spans="1:30" s="101" customFormat="1"/>
    <row r="51" spans="1:30" s="101" customFormat="1"/>
    <row r="52" spans="1:30" s="101" customFormat="1"/>
    <row r="53" spans="1:30" s="101" customFormat="1"/>
    <row r="54" spans="1:30" s="101" customFormat="1"/>
    <row r="55" spans="1:30" s="101" customFormat="1"/>
    <row r="56" spans="1:30" s="101" customFormat="1"/>
    <row r="57" spans="1:30" s="101" customFormat="1"/>
    <row r="58" spans="1:30" s="101" customFormat="1"/>
    <row r="59" spans="1:30" s="101" customFormat="1"/>
    <row r="60" spans="1:30" s="101" customFormat="1"/>
    <row r="61" spans="1:30">
      <c r="A61" s="101"/>
      <c r="B61" s="101"/>
      <c r="L61" s="101"/>
      <c r="M61" s="101"/>
      <c r="N61" s="101"/>
      <c r="O61" s="101"/>
      <c r="P61" s="101"/>
      <c r="Q61" s="101"/>
      <c r="R61" s="101"/>
      <c r="S61" s="101"/>
      <c r="T61" s="101"/>
      <c r="U61" s="101"/>
      <c r="V61" s="101"/>
      <c r="W61" s="101"/>
      <c r="X61" s="101"/>
      <c r="Y61" s="101"/>
      <c r="Z61" s="101"/>
      <c r="AA61" s="101"/>
      <c r="AB61" s="101"/>
      <c r="AC61" s="101"/>
      <c r="AD61" s="101"/>
    </row>
    <row r="62" spans="1:30">
      <c r="A62" s="101"/>
      <c r="B62" s="101"/>
      <c r="L62" s="101"/>
      <c r="M62" s="101"/>
      <c r="N62" s="101"/>
      <c r="O62" s="101"/>
      <c r="P62" s="101"/>
      <c r="Q62" s="101"/>
      <c r="R62" s="101"/>
      <c r="S62" s="101"/>
      <c r="T62" s="101"/>
      <c r="U62" s="101"/>
      <c r="V62" s="101"/>
      <c r="W62" s="101"/>
      <c r="X62" s="101"/>
      <c r="Y62" s="101"/>
      <c r="Z62" s="101"/>
      <c r="AA62" s="101"/>
      <c r="AB62" s="101"/>
      <c r="AC62" s="101"/>
      <c r="AD62" s="101"/>
    </row>
    <row r="63" spans="1:30">
      <c r="A63" s="101"/>
      <c r="B63" s="101"/>
      <c r="L63" s="101"/>
      <c r="M63" s="101"/>
      <c r="N63" s="101"/>
      <c r="O63" s="101"/>
      <c r="P63" s="101"/>
      <c r="Q63" s="101"/>
      <c r="R63" s="101"/>
      <c r="S63" s="101"/>
      <c r="T63" s="101"/>
      <c r="U63" s="101"/>
      <c r="V63" s="101"/>
      <c r="W63" s="101"/>
      <c r="X63" s="101"/>
      <c r="Y63" s="101"/>
      <c r="Z63" s="101"/>
      <c r="AA63" s="101"/>
      <c r="AB63" s="101"/>
      <c r="AC63" s="101"/>
      <c r="AD63" s="101"/>
    </row>
    <row r="64" spans="1:30">
      <c r="A64" s="101"/>
      <c r="B64" s="101"/>
      <c r="L64" s="101"/>
      <c r="M64" s="101"/>
      <c r="N64" s="101"/>
      <c r="O64" s="101"/>
      <c r="P64" s="101"/>
      <c r="Q64" s="101"/>
      <c r="R64" s="101"/>
      <c r="S64" s="101"/>
      <c r="T64" s="101"/>
      <c r="U64" s="101"/>
      <c r="V64" s="101"/>
      <c r="W64" s="101"/>
      <c r="X64" s="101"/>
      <c r="Y64" s="101"/>
      <c r="Z64" s="101"/>
      <c r="AA64" s="101"/>
      <c r="AB64" s="101"/>
      <c r="AC64" s="101"/>
      <c r="AD64" s="101"/>
    </row>
    <row r="65" spans="1:30">
      <c r="A65" s="101"/>
      <c r="B65" s="101"/>
      <c r="L65" s="101"/>
      <c r="M65" s="101"/>
      <c r="N65" s="101"/>
      <c r="O65" s="101"/>
      <c r="P65" s="101"/>
      <c r="Q65" s="101"/>
      <c r="R65" s="101"/>
      <c r="S65" s="101"/>
      <c r="T65" s="101"/>
      <c r="U65" s="101"/>
      <c r="V65" s="101"/>
      <c r="W65" s="101"/>
      <c r="X65" s="101"/>
      <c r="Y65" s="101"/>
      <c r="Z65" s="101"/>
      <c r="AA65" s="101"/>
      <c r="AB65" s="101"/>
      <c r="AC65" s="101"/>
      <c r="AD65" s="101"/>
    </row>
    <row r="66" spans="1:30">
      <c r="A66" s="101"/>
      <c r="B66" s="101"/>
      <c r="L66" s="101"/>
      <c r="M66" s="101"/>
      <c r="N66" s="101"/>
      <c r="O66" s="101"/>
      <c r="P66" s="101"/>
      <c r="Q66" s="101"/>
      <c r="R66" s="101"/>
      <c r="S66" s="101"/>
      <c r="T66" s="101"/>
      <c r="U66" s="101"/>
      <c r="V66" s="101"/>
      <c r="W66" s="101"/>
      <c r="X66" s="101"/>
      <c r="Y66" s="101"/>
      <c r="Z66" s="101"/>
      <c r="AA66" s="101"/>
      <c r="AB66" s="101"/>
      <c r="AC66" s="101"/>
      <c r="AD66" s="101"/>
    </row>
    <row r="67" spans="1:30">
      <c r="A67" s="101"/>
      <c r="B67" s="101"/>
      <c r="L67" s="101"/>
      <c r="M67" s="101"/>
      <c r="N67" s="101"/>
      <c r="O67" s="101"/>
      <c r="P67" s="101"/>
      <c r="Q67" s="101"/>
      <c r="R67" s="101"/>
      <c r="S67" s="101"/>
      <c r="T67" s="101"/>
      <c r="U67" s="101"/>
      <c r="V67" s="101"/>
      <c r="W67" s="101"/>
      <c r="X67" s="101"/>
      <c r="Y67" s="101"/>
      <c r="Z67" s="101"/>
      <c r="AA67" s="101"/>
      <c r="AB67" s="101"/>
      <c r="AC67" s="101"/>
      <c r="AD67" s="101"/>
    </row>
    <row r="68" spans="1:30">
      <c r="A68" s="101"/>
      <c r="B68" s="101"/>
      <c r="L68" s="101"/>
      <c r="M68" s="101"/>
      <c r="N68" s="101"/>
      <c r="O68" s="101"/>
      <c r="P68" s="101"/>
      <c r="Q68" s="101"/>
      <c r="R68" s="101"/>
      <c r="S68" s="101"/>
      <c r="T68" s="101"/>
      <c r="U68" s="101"/>
      <c r="V68" s="101"/>
      <c r="W68" s="101"/>
      <c r="X68" s="101"/>
      <c r="Y68" s="101"/>
      <c r="Z68" s="101"/>
      <c r="AA68" s="101"/>
      <c r="AB68" s="101"/>
      <c r="AC68" s="101"/>
      <c r="AD68" s="101"/>
    </row>
    <row r="69" spans="1:30">
      <c r="A69" s="101"/>
      <c r="B69" s="101"/>
      <c r="L69" s="101"/>
      <c r="M69" s="101"/>
      <c r="N69" s="101"/>
      <c r="O69" s="101"/>
      <c r="P69" s="101"/>
      <c r="Q69" s="101"/>
      <c r="R69" s="101"/>
      <c r="S69" s="101"/>
      <c r="T69" s="101"/>
      <c r="U69" s="101"/>
      <c r="V69" s="101"/>
      <c r="W69" s="101"/>
      <c r="X69" s="101"/>
      <c r="Y69" s="101"/>
      <c r="Z69" s="101"/>
      <c r="AA69" s="101"/>
      <c r="AB69" s="101"/>
      <c r="AC69" s="101"/>
      <c r="AD69" s="101"/>
    </row>
    <row r="70" spans="1:30">
      <c r="A70" s="101"/>
      <c r="B70" s="101"/>
      <c r="L70" s="101"/>
      <c r="M70" s="101"/>
      <c r="N70" s="101"/>
      <c r="O70" s="101"/>
      <c r="P70" s="101"/>
      <c r="Q70" s="101"/>
      <c r="R70" s="101"/>
      <c r="S70" s="101"/>
      <c r="T70" s="101"/>
      <c r="U70" s="101"/>
      <c r="V70" s="101"/>
      <c r="W70" s="101"/>
      <c r="X70" s="101"/>
      <c r="Y70" s="101"/>
      <c r="Z70" s="101"/>
      <c r="AA70" s="101"/>
      <c r="AB70" s="101"/>
      <c r="AC70" s="101"/>
      <c r="AD70" s="101"/>
    </row>
    <row r="71" spans="1:30">
      <c r="A71" s="101"/>
      <c r="B71" s="101"/>
      <c r="L71" s="101"/>
      <c r="M71" s="101"/>
      <c r="N71" s="101"/>
      <c r="O71" s="101"/>
      <c r="P71" s="101"/>
      <c r="Q71" s="101"/>
      <c r="R71" s="101"/>
      <c r="S71" s="101"/>
      <c r="T71" s="101"/>
      <c r="U71" s="101"/>
      <c r="V71" s="101"/>
      <c r="W71" s="101"/>
      <c r="X71" s="101"/>
      <c r="Y71" s="101"/>
      <c r="Z71" s="101"/>
      <c r="AA71" s="101"/>
      <c r="AB71" s="101"/>
      <c r="AC71" s="101"/>
      <c r="AD71" s="101"/>
    </row>
    <row r="72" spans="1:30">
      <c r="A72" s="101"/>
      <c r="B72" s="101"/>
      <c r="L72" s="101"/>
      <c r="M72" s="101"/>
      <c r="N72" s="101"/>
      <c r="O72" s="101"/>
      <c r="P72" s="101"/>
      <c r="Q72" s="101"/>
      <c r="R72" s="101"/>
      <c r="S72" s="101"/>
      <c r="T72" s="101"/>
      <c r="U72" s="101"/>
      <c r="V72" s="101"/>
      <c r="W72" s="101"/>
      <c r="X72" s="101"/>
      <c r="Y72" s="101"/>
      <c r="Z72" s="101"/>
      <c r="AA72" s="101"/>
      <c r="AB72" s="101"/>
      <c r="AC72" s="101"/>
      <c r="AD72" s="101"/>
    </row>
    <row r="73" spans="1:30">
      <c r="A73" s="101"/>
      <c r="B73" s="101"/>
      <c r="L73" s="101"/>
      <c r="M73" s="101"/>
      <c r="N73" s="101"/>
      <c r="O73" s="101"/>
      <c r="P73" s="101"/>
      <c r="Q73" s="101"/>
      <c r="R73" s="101"/>
      <c r="S73" s="101"/>
      <c r="T73" s="101"/>
      <c r="U73" s="101"/>
      <c r="V73" s="101"/>
      <c r="W73" s="101"/>
      <c r="X73" s="101"/>
      <c r="Y73" s="101"/>
      <c r="Z73" s="101"/>
      <c r="AA73" s="101"/>
      <c r="AB73" s="101"/>
      <c r="AC73" s="101"/>
      <c r="AD73" s="101"/>
    </row>
    <row r="74" spans="1:30">
      <c r="A74" s="101"/>
      <c r="B74" s="101"/>
      <c r="L74" s="101"/>
      <c r="M74" s="101"/>
      <c r="N74" s="101"/>
      <c r="O74" s="101"/>
      <c r="P74" s="101"/>
      <c r="Q74" s="101"/>
      <c r="R74" s="101"/>
      <c r="S74" s="101"/>
      <c r="T74" s="101"/>
      <c r="U74" s="101"/>
      <c r="V74" s="101"/>
      <c r="W74" s="101"/>
      <c r="X74" s="101"/>
      <c r="Y74" s="101"/>
      <c r="Z74" s="101"/>
      <c r="AA74" s="101"/>
      <c r="AB74" s="101"/>
      <c r="AC74" s="101"/>
      <c r="AD74" s="101"/>
    </row>
    <row r="75" spans="1:30">
      <c r="A75" s="101"/>
      <c r="B75" s="101"/>
      <c r="L75" s="101"/>
      <c r="M75" s="101"/>
      <c r="N75" s="101"/>
      <c r="O75" s="101"/>
      <c r="P75" s="101"/>
      <c r="Q75" s="101"/>
      <c r="R75" s="101"/>
      <c r="S75" s="101"/>
      <c r="T75" s="101"/>
      <c r="U75" s="101"/>
      <c r="V75" s="101"/>
      <c r="W75" s="101"/>
      <c r="X75" s="101"/>
      <c r="Y75" s="101"/>
      <c r="Z75" s="101"/>
      <c r="AA75" s="101"/>
      <c r="AB75" s="101"/>
      <c r="AC75" s="101"/>
      <c r="AD75" s="101"/>
    </row>
    <row r="76" spans="1:30">
      <c r="A76" s="101"/>
      <c r="B76" s="101"/>
      <c r="L76" s="101"/>
      <c r="M76" s="101"/>
      <c r="N76" s="101"/>
      <c r="O76" s="101"/>
      <c r="P76" s="101"/>
      <c r="Q76" s="101"/>
      <c r="R76" s="101"/>
      <c r="S76" s="101"/>
      <c r="T76" s="101"/>
      <c r="U76" s="101"/>
      <c r="V76" s="101"/>
      <c r="W76" s="101"/>
      <c r="X76" s="101"/>
      <c r="Y76" s="101"/>
      <c r="Z76" s="101"/>
      <c r="AA76" s="101"/>
      <c r="AB76" s="101"/>
      <c r="AC76" s="101"/>
      <c r="AD76" s="101"/>
    </row>
    <row r="77" spans="1:30">
      <c r="A77" s="101"/>
      <c r="B77" s="101"/>
      <c r="L77" s="101"/>
      <c r="M77" s="101"/>
      <c r="N77" s="101"/>
      <c r="O77" s="101"/>
      <c r="P77" s="101"/>
      <c r="Q77" s="101"/>
      <c r="R77" s="101"/>
      <c r="S77" s="101"/>
      <c r="T77" s="101"/>
      <c r="U77" s="101"/>
      <c r="V77" s="101"/>
      <c r="W77" s="101"/>
      <c r="X77" s="101"/>
      <c r="Y77" s="101"/>
      <c r="Z77" s="101"/>
      <c r="AA77" s="101"/>
      <c r="AB77" s="101"/>
      <c r="AC77" s="101"/>
      <c r="AD77" s="101"/>
    </row>
    <row r="78" spans="1:30">
      <c r="A78" s="101"/>
      <c r="B78" s="101"/>
      <c r="L78" s="101"/>
      <c r="M78" s="101"/>
      <c r="N78" s="101"/>
      <c r="O78" s="101"/>
      <c r="P78" s="101"/>
      <c r="Q78" s="101"/>
      <c r="R78" s="101"/>
      <c r="S78" s="101"/>
      <c r="T78" s="101"/>
      <c r="U78" s="101"/>
      <c r="V78" s="101"/>
      <c r="W78" s="101"/>
      <c r="X78" s="101"/>
      <c r="Y78" s="101"/>
      <c r="Z78" s="101"/>
      <c r="AA78" s="101"/>
      <c r="AB78" s="101"/>
      <c r="AC78" s="101"/>
      <c r="AD78" s="101"/>
    </row>
    <row r="79" spans="1:30">
      <c r="A79" s="101"/>
      <c r="B79" s="101"/>
      <c r="L79" s="101"/>
      <c r="M79" s="101"/>
      <c r="N79" s="101"/>
      <c r="O79" s="101"/>
      <c r="P79" s="101"/>
      <c r="Q79" s="101"/>
      <c r="R79" s="101"/>
      <c r="S79" s="101"/>
      <c r="T79" s="101"/>
      <c r="U79" s="101"/>
      <c r="V79" s="101"/>
      <c r="W79" s="101"/>
      <c r="X79" s="101"/>
      <c r="Y79" s="101"/>
      <c r="Z79" s="101"/>
      <c r="AA79" s="101"/>
      <c r="AB79" s="101"/>
      <c r="AC79" s="101"/>
      <c r="AD79" s="101"/>
    </row>
    <row r="80" spans="1:30">
      <c r="A80" s="101"/>
      <c r="B80" s="101"/>
      <c r="L80" s="101"/>
      <c r="M80" s="101"/>
      <c r="N80" s="101"/>
      <c r="O80" s="101"/>
      <c r="P80" s="101"/>
      <c r="Q80" s="101"/>
      <c r="R80" s="101"/>
      <c r="S80" s="101"/>
      <c r="T80" s="101"/>
      <c r="U80" s="101"/>
      <c r="V80" s="101"/>
      <c r="W80" s="101"/>
      <c r="X80" s="101"/>
      <c r="Y80" s="101"/>
      <c r="Z80" s="101"/>
      <c r="AA80" s="101"/>
      <c r="AB80" s="101"/>
      <c r="AC80" s="101"/>
      <c r="AD80" s="101"/>
    </row>
    <row r="81" spans="1:30">
      <c r="A81" s="101"/>
      <c r="B81" s="101"/>
      <c r="L81" s="101"/>
      <c r="M81" s="101"/>
      <c r="N81" s="101"/>
      <c r="O81" s="101"/>
      <c r="P81" s="101"/>
      <c r="Q81" s="101"/>
      <c r="R81" s="101"/>
      <c r="S81" s="101"/>
      <c r="T81" s="101"/>
      <c r="U81" s="101"/>
      <c r="V81" s="101"/>
      <c r="W81" s="101"/>
      <c r="X81" s="101"/>
      <c r="Y81" s="101"/>
      <c r="Z81" s="101"/>
      <c r="AA81" s="101"/>
      <c r="AB81" s="101"/>
      <c r="AC81" s="101"/>
      <c r="AD81" s="101"/>
    </row>
    <row r="82" spans="1:30">
      <c r="A82" s="101"/>
      <c r="B82" s="101"/>
      <c r="L82" s="101"/>
      <c r="M82" s="101"/>
      <c r="N82" s="101"/>
      <c r="O82" s="101"/>
      <c r="P82" s="101"/>
      <c r="Q82" s="101"/>
      <c r="R82" s="101"/>
      <c r="S82" s="101"/>
      <c r="T82" s="101"/>
      <c r="U82" s="101"/>
      <c r="V82" s="101"/>
      <c r="W82" s="101"/>
      <c r="X82" s="101"/>
      <c r="Y82" s="101"/>
      <c r="Z82" s="101"/>
      <c r="AA82" s="101"/>
      <c r="AB82" s="101"/>
      <c r="AC82" s="101"/>
      <c r="AD82" s="101"/>
    </row>
    <row r="83" spans="1:30">
      <c r="A83" s="101"/>
      <c r="B83" s="101"/>
      <c r="L83" s="101"/>
      <c r="M83" s="101"/>
      <c r="N83" s="101"/>
      <c r="O83" s="101"/>
      <c r="P83" s="101"/>
      <c r="Q83" s="101"/>
      <c r="R83" s="101"/>
      <c r="S83" s="101"/>
      <c r="T83" s="101"/>
      <c r="U83" s="101"/>
      <c r="V83" s="101"/>
      <c r="W83" s="101"/>
      <c r="X83" s="101"/>
      <c r="Y83" s="101"/>
      <c r="Z83" s="101"/>
      <c r="AA83" s="101"/>
      <c r="AB83" s="101"/>
      <c r="AC83" s="101"/>
      <c r="AD83" s="101"/>
    </row>
    <row r="84" spans="1:30">
      <c r="A84" s="101"/>
      <c r="B84" s="101"/>
      <c r="L84" s="101"/>
      <c r="M84" s="101"/>
      <c r="N84" s="101"/>
      <c r="O84" s="101"/>
      <c r="P84" s="101"/>
      <c r="Q84" s="101"/>
      <c r="R84" s="101"/>
      <c r="S84" s="101"/>
      <c r="T84" s="101"/>
      <c r="U84" s="101"/>
      <c r="V84" s="101"/>
      <c r="W84" s="101"/>
      <c r="X84" s="101"/>
      <c r="Y84" s="101"/>
      <c r="Z84" s="101"/>
      <c r="AA84" s="101"/>
      <c r="AB84" s="101"/>
      <c r="AC84" s="101"/>
      <c r="AD84" s="101"/>
    </row>
    <row r="85" spans="1:30">
      <c r="A85" s="101"/>
      <c r="B85" s="101"/>
      <c r="L85" s="101"/>
      <c r="M85" s="101"/>
      <c r="N85" s="101"/>
      <c r="O85" s="101"/>
      <c r="P85" s="101"/>
      <c r="Q85" s="101"/>
      <c r="R85" s="101"/>
      <c r="S85" s="101"/>
      <c r="T85" s="101"/>
      <c r="U85" s="101"/>
      <c r="V85" s="101"/>
      <c r="W85" s="101"/>
      <c r="X85" s="101"/>
      <c r="Y85" s="101"/>
      <c r="Z85" s="101"/>
      <c r="AA85" s="101"/>
      <c r="AB85" s="101"/>
      <c r="AC85" s="101"/>
      <c r="AD85" s="101"/>
    </row>
    <row r="86" spans="1:30">
      <c r="A86" s="101"/>
      <c r="B86" s="101"/>
      <c r="L86" s="101"/>
      <c r="M86" s="101"/>
      <c r="N86" s="101"/>
      <c r="O86" s="101"/>
      <c r="P86" s="101"/>
      <c r="Q86" s="101"/>
      <c r="R86" s="101"/>
      <c r="S86" s="101"/>
      <c r="T86" s="101"/>
      <c r="U86" s="101"/>
      <c r="V86" s="101"/>
      <c r="W86" s="101"/>
      <c r="X86" s="101"/>
      <c r="Y86" s="101"/>
      <c r="Z86" s="101"/>
      <c r="AA86" s="101"/>
      <c r="AB86" s="101"/>
      <c r="AC86" s="101"/>
      <c r="AD86" s="101"/>
    </row>
    <row r="87" spans="1:30">
      <c r="A87" s="101"/>
      <c r="B87" s="101"/>
      <c r="L87" s="101"/>
      <c r="M87" s="101"/>
      <c r="N87" s="101"/>
      <c r="O87" s="101"/>
      <c r="P87" s="101"/>
      <c r="Q87" s="101"/>
      <c r="R87" s="101"/>
      <c r="S87" s="101"/>
      <c r="T87" s="101"/>
      <c r="U87" s="101"/>
      <c r="V87" s="101"/>
      <c r="W87" s="101"/>
      <c r="X87" s="101"/>
      <c r="Y87" s="101"/>
      <c r="Z87" s="101"/>
      <c r="AA87" s="101"/>
      <c r="AB87" s="101"/>
      <c r="AC87" s="101"/>
      <c r="AD87" s="101"/>
    </row>
    <row r="88" spans="1:30">
      <c r="A88" s="101"/>
      <c r="B88" s="101"/>
      <c r="L88" s="101"/>
      <c r="M88" s="101"/>
      <c r="N88" s="101"/>
      <c r="O88" s="101"/>
      <c r="P88" s="101"/>
      <c r="Q88" s="101"/>
      <c r="R88" s="101"/>
      <c r="S88" s="101"/>
      <c r="T88" s="101"/>
      <c r="U88" s="101"/>
      <c r="V88" s="101"/>
      <c r="W88" s="101"/>
      <c r="X88" s="101"/>
      <c r="Y88" s="101"/>
      <c r="Z88" s="101"/>
      <c r="AA88" s="101"/>
      <c r="AB88" s="101"/>
      <c r="AC88" s="101"/>
      <c r="AD88" s="101"/>
    </row>
    <row r="89" spans="1:30">
      <c r="A89" s="101"/>
      <c r="B89" s="101"/>
      <c r="L89" s="101"/>
      <c r="M89" s="101"/>
      <c r="N89" s="101"/>
      <c r="O89" s="101"/>
      <c r="P89" s="101"/>
      <c r="Q89" s="101"/>
      <c r="R89" s="101"/>
      <c r="S89" s="101"/>
      <c r="T89" s="101"/>
      <c r="U89" s="101"/>
      <c r="V89" s="101"/>
      <c r="W89" s="101"/>
      <c r="X89" s="101"/>
      <c r="Y89" s="101"/>
      <c r="Z89" s="101"/>
      <c r="AA89" s="101"/>
      <c r="AB89" s="101"/>
      <c r="AC89" s="101"/>
      <c r="AD89" s="101"/>
    </row>
    <row r="90" spans="1:30">
      <c r="A90" s="101"/>
      <c r="B90" s="101"/>
      <c r="L90" s="101"/>
      <c r="M90" s="101"/>
      <c r="N90" s="101"/>
      <c r="O90" s="101"/>
      <c r="P90" s="101"/>
      <c r="Q90" s="101"/>
      <c r="R90" s="101"/>
      <c r="S90" s="101"/>
      <c r="T90" s="101"/>
      <c r="U90" s="101"/>
      <c r="V90" s="101"/>
      <c r="W90" s="101"/>
      <c r="X90" s="101"/>
      <c r="Y90" s="101"/>
      <c r="Z90" s="101"/>
      <c r="AA90" s="101"/>
      <c r="AB90" s="101"/>
      <c r="AC90" s="101"/>
      <c r="AD90" s="101"/>
    </row>
    <row r="91" spans="1:30">
      <c r="A91" s="101"/>
      <c r="B91" s="101"/>
      <c r="L91" s="101"/>
      <c r="M91" s="101"/>
      <c r="N91" s="101"/>
      <c r="O91" s="101"/>
      <c r="P91" s="101"/>
      <c r="Q91" s="101"/>
      <c r="R91" s="101"/>
      <c r="S91" s="101"/>
      <c r="T91" s="101"/>
      <c r="U91" s="101"/>
      <c r="V91" s="101"/>
      <c r="W91" s="101"/>
      <c r="X91" s="101"/>
      <c r="Y91" s="101"/>
      <c r="Z91" s="101"/>
      <c r="AA91" s="101"/>
      <c r="AB91" s="101"/>
      <c r="AC91" s="101"/>
      <c r="AD91" s="101"/>
    </row>
    <row r="92" spans="1:30">
      <c r="A92" s="101"/>
      <c r="B92" s="101"/>
      <c r="L92" s="101"/>
      <c r="M92" s="101"/>
      <c r="N92" s="101"/>
      <c r="O92" s="101"/>
      <c r="P92" s="101"/>
      <c r="Q92" s="101"/>
      <c r="R92" s="101"/>
      <c r="S92" s="101"/>
      <c r="T92" s="101"/>
      <c r="U92" s="101"/>
      <c r="V92" s="101"/>
      <c r="W92" s="101"/>
      <c r="X92" s="101"/>
      <c r="Y92" s="101"/>
      <c r="Z92" s="101"/>
      <c r="AA92" s="101"/>
      <c r="AB92" s="101"/>
      <c r="AC92" s="101"/>
      <c r="AD92" s="101"/>
    </row>
    <row r="93" spans="1:30">
      <c r="A93" s="101"/>
      <c r="B93" s="101"/>
      <c r="L93" s="101"/>
      <c r="M93" s="101"/>
      <c r="N93" s="101"/>
      <c r="O93" s="101"/>
      <c r="P93" s="101"/>
      <c r="Q93" s="101"/>
      <c r="R93" s="101"/>
      <c r="S93" s="101"/>
      <c r="T93" s="101"/>
      <c r="U93" s="101"/>
      <c r="V93" s="101"/>
      <c r="W93" s="101"/>
      <c r="X93" s="101"/>
      <c r="Y93" s="101"/>
      <c r="Z93" s="101"/>
      <c r="AA93" s="101"/>
      <c r="AB93" s="101"/>
      <c r="AC93" s="101"/>
      <c r="AD93" s="101"/>
    </row>
    <row r="94" spans="1:30">
      <c r="A94" s="101"/>
      <c r="B94" s="101"/>
      <c r="L94" s="101"/>
      <c r="M94" s="101"/>
      <c r="N94" s="101"/>
      <c r="O94" s="101"/>
      <c r="P94" s="101"/>
      <c r="Q94" s="101"/>
      <c r="R94" s="101"/>
      <c r="S94" s="101"/>
      <c r="T94" s="101"/>
      <c r="U94" s="101"/>
      <c r="V94" s="101"/>
      <c r="W94" s="101"/>
      <c r="X94" s="101"/>
      <c r="Y94" s="101"/>
      <c r="Z94" s="101"/>
      <c r="AA94" s="101"/>
      <c r="AB94" s="101"/>
      <c r="AC94" s="101"/>
      <c r="AD94" s="101"/>
    </row>
    <row r="95" spans="1:30">
      <c r="A95" s="101"/>
      <c r="B95" s="101"/>
      <c r="L95" s="101"/>
      <c r="M95" s="101"/>
      <c r="N95" s="101"/>
      <c r="O95" s="101"/>
      <c r="P95" s="101"/>
      <c r="Q95" s="101"/>
      <c r="R95" s="101"/>
      <c r="S95" s="101"/>
      <c r="T95" s="101"/>
      <c r="U95" s="101"/>
      <c r="V95" s="101"/>
      <c r="W95" s="101"/>
      <c r="X95" s="101"/>
      <c r="Y95" s="101"/>
      <c r="Z95" s="101"/>
      <c r="AA95" s="101"/>
      <c r="AB95" s="101"/>
      <c r="AC95" s="101"/>
      <c r="AD95" s="101"/>
    </row>
    <row r="96" spans="1:30">
      <c r="A96" s="101"/>
      <c r="B96" s="101"/>
      <c r="L96" s="101"/>
      <c r="M96" s="101"/>
      <c r="N96" s="101"/>
      <c r="O96" s="101"/>
      <c r="P96" s="101"/>
      <c r="Q96" s="101"/>
      <c r="R96" s="101"/>
      <c r="S96" s="101"/>
      <c r="T96" s="101"/>
      <c r="U96" s="101"/>
      <c r="V96" s="101"/>
      <c r="W96" s="101"/>
      <c r="X96" s="101"/>
      <c r="Y96" s="101"/>
      <c r="Z96" s="101"/>
      <c r="AA96" s="101"/>
      <c r="AB96" s="101"/>
      <c r="AC96" s="101"/>
      <c r="AD96" s="101"/>
    </row>
    <row r="97" spans="1:30">
      <c r="A97" s="101"/>
      <c r="B97" s="101"/>
      <c r="L97" s="101"/>
      <c r="M97" s="101"/>
      <c r="N97" s="101"/>
      <c r="O97" s="101"/>
      <c r="P97" s="101"/>
      <c r="Q97" s="101"/>
      <c r="R97" s="101"/>
      <c r="S97" s="101"/>
      <c r="T97" s="101"/>
      <c r="U97" s="101"/>
      <c r="V97" s="101"/>
      <c r="W97" s="101"/>
      <c r="X97" s="101"/>
      <c r="Y97" s="101"/>
      <c r="Z97" s="101"/>
      <c r="AA97" s="101"/>
      <c r="AB97" s="101"/>
      <c r="AC97" s="101"/>
      <c r="AD97" s="101"/>
    </row>
    <row r="98" spans="1:30">
      <c r="A98" s="101"/>
      <c r="B98" s="101"/>
      <c r="L98" s="101"/>
      <c r="M98" s="101"/>
      <c r="N98" s="101"/>
      <c r="O98" s="101"/>
      <c r="P98" s="101"/>
      <c r="Q98" s="101"/>
      <c r="R98" s="101"/>
      <c r="S98" s="101"/>
      <c r="T98" s="101"/>
      <c r="U98" s="101"/>
      <c r="V98" s="101"/>
      <c r="W98" s="101"/>
      <c r="X98" s="101"/>
      <c r="Y98" s="101"/>
      <c r="Z98" s="101"/>
      <c r="AA98" s="101"/>
      <c r="AB98" s="101"/>
      <c r="AC98" s="101"/>
      <c r="AD98" s="101"/>
    </row>
    <row r="99" spans="1:30">
      <c r="A99" s="101"/>
      <c r="B99" s="101"/>
      <c r="L99" s="101"/>
      <c r="M99" s="101"/>
      <c r="N99" s="101"/>
      <c r="O99" s="101"/>
      <c r="P99" s="101"/>
      <c r="Q99" s="101"/>
      <c r="R99" s="101"/>
      <c r="S99" s="101"/>
      <c r="T99" s="101"/>
      <c r="U99" s="101"/>
      <c r="V99" s="101"/>
      <c r="W99" s="101"/>
      <c r="X99" s="101"/>
      <c r="Y99" s="101"/>
      <c r="Z99" s="101"/>
      <c r="AA99" s="101"/>
      <c r="AB99" s="101"/>
      <c r="AC99" s="101"/>
      <c r="AD99" s="101"/>
    </row>
    <row r="100" spans="1:30">
      <c r="A100" s="101"/>
      <c r="B100" s="101"/>
      <c r="L100" s="101"/>
      <c r="M100" s="101"/>
      <c r="N100" s="101"/>
      <c r="O100" s="101"/>
      <c r="P100" s="101"/>
      <c r="Q100" s="101"/>
      <c r="R100" s="101"/>
      <c r="S100" s="101"/>
      <c r="T100" s="101"/>
      <c r="U100" s="101"/>
      <c r="V100" s="101"/>
      <c r="W100" s="101"/>
      <c r="X100" s="101"/>
      <c r="Y100" s="101"/>
      <c r="Z100" s="101"/>
      <c r="AA100" s="101"/>
      <c r="AB100" s="101"/>
      <c r="AC100" s="101"/>
      <c r="AD100" s="101"/>
    </row>
    <row r="101" spans="1:30">
      <c r="A101" s="101"/>
      <c r="B101" s="101"/>
      <c r="L101" s="101"/>
      <c r="M101" s="101"/>
      <c r="N101" s="101"/>
      <c r="O101" s="101"/>
      <c r="P101" s="101"/>
      <c r="Q101" s="101"/>
      <c r="R101" s="101"/>
      <c r="S101" s="101"/>
      <c r="T101" s="101"/>
      <c r="U101" s="101"/>
      <c r="V101" s="101"/>
      <c r="W101" s="101"/>
      <c r="X101" s="101"/>
      <c r="Y101" s="101"/>
      <c r="Z101" s="101"/>
      <c r="AA101" s="101"/>
      <c r="AB101" s="101"/>
      <c r="AC101" s="101"/>
      <c r="AD101" s="101"/>
    </row>
    <row r="102" spans="1:30">
      <c r="A102" s="101"/>
      <c r="B102" s="101"/>
      <c r="L102" s="101"/>
      <c r="M102" s="101"/>
      <c r="N102" s="101"/>
      <c r="O102" s="101"/>
      <c r="P102" s="101"/>
      <c r="Q102" s="101"/>
      <c r="R102" s="101"/>
      <c r="S102" s="101"/>
      <c r="T102" s="101"/>
      <c r="U102" s="101"/>
      <c r="V102" s="101"/>
      <c r="W102" s="101"/>
      <c r="X102" s="101"/>
      <c r="Y102" s="101"/>
      <c r="Z102" s="101"/>
      <c r="AA102" s="101"/>
      <c r="AB102" s="101"/>
      <c r="AC102" s="101"/>
      <c r="AD102" s="101"/>
    </row>
    <row r="103" spans="1:30">
      <c r="A103" s="101"/>
      <c r="B103" s="101"/>
      <c r="L103" s="101"/>
      <c r="M103" s="101"/>
      <c r="N103" s="101"/>
      <c r="O103" s="101"/>
      <c r="P103" s="101"/>
      <c r="Q103" s="101"/>
      <c r="R103" s="101"/>
      <c r="S103" s="101"/>
      <c r="T103" s="101"/>
      <c r="U103" s="101"/>
      <c r="V103" s="101"/>
      <c r="W103" s="101"/>
      <c r="X103" s="101"/>
      <c r="Y103" s="101"/>
      <c r="Z103" s="101"/>
      <c r="AA103" s="101"/>
      <c r="AB103" s="101"/>
      <c r="AC103" s="101"/>
      <c r="AD103" s="101"/>
    </row>
    <row r="104" spans="1:30">
      <c r="A104" s="101"/>
      <c r="B104" s="101"/>
      <c r="L104" s="101"/>
      <c r="M104" s="101"/>
      <c r="N104" s="101"/>
      <c r="O104" s="101"/>
      <c r="P104" s="101"/>
      <c r="Q104" s="101"/>
      <c r="R104" s="101"/>
      <c r="S104" s="101"/>
      <c r="T104" s="101"/>
      <c r="U104" s="101"/>
      <c r="V104" s="101"/>
      <c r="W104" s="101"/>
      <c r="X104" s="101"/>
      <c r="Y104" s="101"/>
      <c r="Z104" s="101"/>
      <c r="AA104" s="101"/>
      <c r="AB104" s="101"/>
      <c r="AC104" s="101"/>
      <c r="AD104" s="101"/>
    </row>
    <row r="105" spans="1:30">
      <c r="A105" s="101"/>
      <c r="B105" s="101"/>
      <c r="L105" s="101"/>
      <c r="M105" s="101"/>
      <c r="N105" s="101"/>
      <c r="O105" s="101"/>
      <c r="P105" s="101"/>
      <c r="Q105" s="101"/>
      <c r="R105" s="101"/>
      <c r="S105" s="101"/>
      <c r="T105" s="101"/>
      <c r="U105" s="101"/>
      <c r="V105" s="101"/>
      <c r="W105" s="101"/>
      <c r="X105" s="101"/>
      <c r="Y105" s="101"/>
      <c r="Z105" s="101"/>
      <c r="AA105" s="101"/>
      <c r="AB105" s="101"/>
      <c r="AC105" s="101"/>
      <c r="AD105" s="101"/>
    </row>
    <row r="106" spans="1:30">
      <c r="A106" s="101"/>
      <c r="B106" s="101"/>
    </row>
    <row r="107" spans="1:30">
      <c r="A107" s="101"/>
      <c r="B107" s="101"/>
    </row>
    <row r="108" spans="1:30">
      <c r="A108" s="101"/>
      <c r="B108" s="101"/>
    </row>
    <row r="109" spans="1:30">
      <c r="A109" s="101"/>
      <c r="B109" s="101"/>
    </row>
  </sheetData>
  <mergeCells count="20">
    <mergeCell ref="A37:D37"/>
    <mergeCell ref="A29:B29"/>
    <mergeCell ref="A31:D31"/>
    <mergeCell ref="A32:D32"/>
    <mergeCell ref="A33:D33"/>
    <mergeCell ref="A36:D36"/>
    <mergeCell ref="B1:C1"/>
    <mergeCell ref="A3:D4"/>
    <mergeCell ref="A5:D5"/>
    <mergeCell ref="A6:C6"/>
    <mergeCell ref="A35:D35"/>
    <mergeCell ref="B7:D7"/>
    <mergeCell ref="B8:D8"/>
    <mergeCell ref="B10:C10"/>
    <mergeCell ref="B11:C11"/>
    <mergeCell ref="A14:D14"/>
    <mergeCell ref="A27:B27"/>
    <mergeCell ref="C27:D27"/>
    <mergeCell ref="A28:B28"/>
    <mergeCell ref="C28:D28"/>
  </mergeCells>
  <phoneticPr fontId="6" type="noConversion"/>
  <pageMargins left="1.19" right="0.75" top="1" bottom="1" header="0.5" footer="0.5"/>
  <pageSetup paperSize="9" scale="9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FB60B-8EEF-4A15-82C7-1FB87B8ECA7C}">
  <sheetPr filterMode="1">
    <tabColor rgb="FF92D050"/>
  </sheetPr>
  <dimension ref="A1:AA111"/>
  <sheetViews>
    <sheetView view="pageBreakPreview" zoomScaleNormal="78" zoomScaleSheetLayoutView="100" workbookViewId="0">
      <selection activeCell="C3" sqref="C3"/>
    </sheetView>
  </sheetViews>
  <sheetFormatPr defaultColWidth="9" defaultRowHeight="14"/>
  <cols>
    <col min="1" max="1" width="7.453125" style="266" customWidth="1"/>
    <col min="2" max="2" width="27.26953125" style="267" customWidth="1"/>
    <col min="3" max="3" width="31.453125" style="267" customWidth="1"/>
    <col min="4" max="4" width="41.1796875" style="268" customWidth="1"/>
    <col min="5" max="5" width="2.81640625" style="253" customWidth="1"/>
    <col min="6" max="11" width="9" style="264" hidden="1" customWidth="1"/>
    <col min="12" max="16384" width="9" style="264"/>
  </cols>
  <sheetData>
    <row r="1" spans="1:11" ht="28.5" thickBot="1">
      <c r="A1" s="249">
        <v>1</v>
      </c>
      <c r="B1" s="250" t="s">
        <v>37</v>
      </c>
      <c r="C1" s="251" t="s">
        <v>38</v>
      </c>
      <c r="D1" s="252"/>
      <c r="K1" s="264" t="s">
        <v>39</v>
      </c>
    </row>
    <row r="2" spans="1:11" ht="28">
      <c r="A2" s="254">
        <v>1.1000000000000001</v>
      </c>
      <c r="B2" s="255" t="s">
        <v>40</v>
      </c>
      <c r="C2" s="255" t="s">
        <v>41</v>
      </c>
      <c r="D2" s="256" t="s">
        <v>42</v>
      </c>
      <c r="K2" s="264" t="s">
        <v>39</v>
      </c>
    </row>
    <row r="3" spans="1:11" ht="28">
      <c r="A3" s="257" t="s">
        <v>43</v>
      </c>
      <c r="B3" s="258" t="s">
        <v>44</v>
      </c>
      <c r="C3" s="259" t="s">
        <v>9</v>
      </c>
      <c r="D3" s="260" t="s">
        <v>45</v>
      </c>
      <c r="K3" s="264" t="s">
        <v>39</v>
      </c>
    </row>
    <row r="4" spans="1:11" ht="58.5" customHeight="1">
      <c r="A4" s="257" t="s">
        <v>46</v>
      </c>
      <c r="B4" s="261" t="s">
        <v>47</v>
      </c>
      <c r="C4" s="262" t="s">
        <v>48</v>
      </c>
      <c r="D4" s="260"/>
      <c r="K4" s="264" t="s">
        <v>39</v>
      </c>
    </row>
    <row r="5" spans="1:11" s="51" customFormat="1" ht="79.5" hidden="1" customHeight="1">
      <c r="A5" s="111" t="s">
        <v>49</v>
      </c>
      <c r="B5" s="263" t="s">
        <v>50</v>
      </c>
      <c r="C5" s="53"/>
      <c r="D5" s="112" t="s">
        <v>51</v>
      </c>
      <c r="E5" s="125"/>
      <c r="K5" s="51" t="s">
        <v>52</v>
      </c>
    </row>
    <row r="6" spans="1:11" s="51" customFormat="1" ht="69.75" hidden="1" customHeight="1">
      <c r="A6" s="111" t="s">
        <v>53</v>
      </c>
      <c r="B6" s="263" t="s">
        <v>54</v>
      </c>
      <c r="C6" s="53"/>
      <c r="D6" s="112" t="s">
        <v>51</v>
      </c>
      <c r="E6" s="125"/>
      <c r="K6" s="51" t="s">
        <v>52</v>
      </c>
    </row>
    <row r="7" spans="1:11" ht="115.5" hidden="1" customHeight="1">
      <c r="A7" s="257" t="s">
        <v>55</v>
      </c>
      <c r="B7" s="303" t="s">
        <v>56</v>
      </c>
      <c r="C7" s="304"/>
      <c r="D7" s="305" t="s">
        <v>57</v>
      </c>
      <c r="K7" s="264" t="s">
        <v>58</v>
      </c>
    </row>
    <row r="8" spans="1:11" s="35" customFormat="1" ht="70" hidden="1">
      <c r="A8" s="199" t="s">
        <v>59</v>
      </c>
      <c r="B8" s="265" t="s">
        <v>60</v>
      </c>
      <c r="C8" s="53"/>
      <c r="D8" s="212" t="s">
        <v>61</v>
      </c>
      <c r="E8" s="125"/>
      <c r="K8" s="35" t="s">
        <v>52</v>
      </c>
    </row>
    <row r="9" spans="1:11">
      <c r="K9" s="264" t="s">
        <v>39</v>
      </c>
    </row>
    <row r="10" spans="1:11" ht="14.5" thickBot="1">
      <c r="A10" s="254">
        <v>1.2</v>
      </c>
      <c r="B10" s="269" t="s">
        <v>62</v>
      </c>
      <c r="C10" s="269"/>
      <c r="D10" s="270"/>
      <c r="K10" s="264" t="s">
        <v>39</v>
      </c>
    </row>
    <row r="11" spans="1:11" ht="28.5" thickBot="1">
      <c r="A11" s="271" t="s">
        <v>63</v>
      </c>
      <c r="B11" s="272" t="s">
        <v>64</v>
      </c>
      <c r="C11" s="262" t="s">
        <v>65</v>
      </c>
      <c r="D11" s="273"/>
      <c r="K11" s="264" t="s">
        <v>39</v>
      </c>
    </row>
    <row r="12" spans="1:11" ht="28.5" thickBot="1">
      <c r="A12" s="271" t="s">
        <v>66</v>
      </c>
      <c r="B12" s="272" t="s">
        <v>67</v>
      </c>
      <c r="C12" s="262" t="s">
        <v>65</v>
      </c>
      <c r="D12" s="273"/>
      <c r="K12" s="264" t="s">
        <v>39</v>
      </c>
    </row>
    <row r="13" spans="1:11" ht="14.5" thickBot="1">
      <c r="A13" s="271" t="s">
        <v>68</v>
      </c>
      <c r="B13" s="267" t="s">
        <v>69</v>
      </c>
      <c r="C13" s="262"/>
      <c r="D13" s="273"/>
      <c r="K13" s="264" t="s">
        <v>39</v>
      </c>
    </row>
    <row r="14" spans="1:11" ht="14.5" thickBot="1">
      <c r="A14" s="271" t="s">
        <v>70</v>
      </c>
      <c r="B14" s="272" t="s">
        <v>71</v>
      </c>
      <c r="C14" s="536" t="s">
        <v>72</v>
      </c>
      <c r="D14" s="273"/>
      <c r="K14" s="264" t="s">
        <v>39</v>
      </c>
    </row>
    <row r="15" spans="1:11" ht="42.5" thickBot="1">
      <c r="A15" s="271" t="s">
        <v>73</v>
      </c>
      <c r="B15" s="272" t="s">
        <v>74</v>
      </c>
      <c r="C15" s="536" t="s">
        <v>75</v>
      </c>
      <c r="D15" s="274" t="s">
        <v>76</v>
      </c>
      <c r="G15" s="264" t="s">
        <v>77</v>
      </c>
      <c r="K15" s="264" t="s">
        <v>39</v>
      </c>
    </row>
    <row r="16" spans="1:11" ht="14.5" thickBot="1">
      <c r="A16" s="271" t="s">
        <v>78</v>
      </c>
      <c r="B16" s="272" t="s">
        <v>79</v>
      </c>
      <c r="C16" s="536" t="s">
        <v>80</v>
      </c>
      <c r="D16" s="273"/>
      <c r="G16" s="264" t="s">
        <v>81</v>
      </c>
      <c r="K16" s="264" t="s">
        <v>39</v>
      </c>
    </row>
    <row r="17" spans="1:11" ht="14.5" thickBot="1">
      <c r="A17" s="271" t="s">
        <v>82</v>
      </c>
      <c r="B17" s="272" t="s">
        <v>83</v>
      </c>
      <c r="C17" s="536" t="s">
        <v>84</v>
      </c>
      <c r="D17" s="273"/>
      <c r="G17" s="264" t="s">
        <v>85</v>
      </c>
      <c r="K17" s="264" t="s">
        <v>39</v>
      </c>
    </row>
    <row r="18" spans="1:11" ht="14.5" thickBot="1">
      <c r="A18" s="271" t="s">
        <v>86</v>
      </c>
      <c r="B18" s="272" t="s">
        <v>87</v>
      </c>
      <c r="C18" s="536"/>
      <c r="D18" s="273"/>
      <c r="G18" s="264" t="s">
        <v>88</v>
      </c>
      <c r="K18" s="264" t="s">
        <v>39</v>
      </c>
    </row>
    <row r="19" spans="1:11" ht="14.5" thickBot="1">
      <c r="A19" s="271" t="s">
        <v>89</v>
      </c>
      <c r="B19" s="272" t="s">
        <v>90</v>
      </c>
      <c r="C19" s="537" t="s">
        <v>91</v>
      </c>
      <c r="D19" s="273"/>
      <c r="G19" s="264" t="s">
        <v>92</v>
      </c>
      <c r="K19" s="264" t="s">
        <v>39</v>
      </c>
    </row>
    <row r="20" spans="1:11" ht="14.5" thickBot="1">
      <c r="A20" s="271" t="s">
        <v>93</v>
      </c>
      <c r="B20" s="272" t="s">
        <v>94</v>
      </c>
      <c r="C20" s="536"/>
      <c r="D20" s="273"/>
      <c r="G20" s="264" t="s">
        <v>95</v>
      </c>
      <c r="K20" s="264" t="s">
        <v>39</v>
      </c>
    </row>
    <row r="21" spans="1:11" ht="40.5" customHeight="1">
      <c r="A21" s="271" t="s">
        <v>96</v>
      </c>
      <c r="B21" s="267" t="s">
        <v>97</v>
      </c>
      <c r="C21" s="536" t="s">
        <v>72</v>
      </c>
      <c r="D21" s="275" t="s">
        <v>98</v>
      </c>
      <c r="K21" s="264" t="s">
        <v>39</v>
      </c>
    </row>
    <row r="22" spans="1:11" ht="42">
      <c r="A22" s="271" t="s">
        <v>99</v>
      </c>
      <c r="B22" s="276" t="s">
        <v>100</v>
      </c>
      <c r="C22" s="262" t="s">
        <v>101</v>
      </c>
      <c r="D22" s="275"/>
      <c r="K22" s="264" t="s">
        <v>39</v>
      </c>
    </row>
    <row r="23" spans="1:11">
      <c r="A23" s="271"/>
      <c r="C23" s="262"/>
      <c r="D23" s="273"/>
      <c r="K23" s="264" t="s">
        <v>39</v>
      </c>
    </row>
    <row r="24" spans="1:11" ht="14.5" thickBot="1">
      <c r="A24" s="254">
        <v>1.3</v>
      </c>
      <c r="B24" s="277" t="s">
        <v>102</v>
      </c>
      <c r="C24" s="278"/>
      <c r="D24" s="270"/>
      <c r="K24" s="264" t="s">
        <v>39</v>
      </c>
    </row>
    <row r="25" spans="1:11" ht="26.25" customHeight="1" thickBot="1">
      <c r="A25" s="271" t="s">
        <v>103</v>
      </c>
      <c r="B25" s="272" t="s">
        <v>104</v>
      </c>
      <c r="C25" s="262" t="s">
        <v>105</v>
      </c>
      <c r="D25" s="274" t="s">
        <v>106</v>
      </c>
      <c r="G25" s="264" t="s">
        <v>107</v>
      </c>
      <c r="K25" s="264" t="s">
        <v>39</v>
      </c>
    </row>
    <row r="26" spans="1:11" ht="101.25" customHeight="1">
      <c r="A26" s="271" t="s">
        <v>108</v>
      </c>
      <c r="B26" s="267" t="s">
        <v>109</v>
      </c>
      <c r="C26" s="262" t="s">
        <v>110</v>
      </c>
      <c r="D26" s="275" t="s">
        <v>111</v>
      </c>
      <c r="G26" s="264" t="s">
        <v>105</v>
      </c>
      <c r="K26" s="264" t="s">
        <v>39</v>
      </c>
    </row>
    <row r="27" spans="1:11" ht="101.25" customHeight="1">
      <c r="A27" s="271" t="s">
        <v>112</v>
      </c>
      <c r="B27" s="267" t="s">
        <v>109</v>
      </c>
      <c r="C27" s="262" t="s">
        <v>110</v>
      </c>
      <c r="D27" s="275" t="s">
        <v>113</v>
      </c>
      <c r="K27" s="264" t="s">
        <v>52</v>
      </c>
    </row>
    <row r="28" spans="1:11" ht="42.5" thickBot="1">
      <c r="A28" s="271" t="s">
        <v>114</v>
      </c>
      <c r="B28" s="267" t="s">
        <v>115</v>
      </c>
      <c r="C28" s="536" t="s">
        <v>3</v>
      </c>
      <c r="D28" s="275" t="s">
        <v>116</v>
      </c>
      <c r="K28" s="264" t="s">
        <v>39</v>
      </c>
    </row>
    <row r="29" spans="1:11" ht="34.5" customHeight="1" thickBot="1">
      <c r="A29" s="271" t="s">
        <v>117</v>
      </c>
      <c r="B29" s="272" t="s">
        <v>118</v>
      </c>
      <c r="C29" s="536">
        <v>384</v>
      </c>
      <c r="D29" s="275" t="s">
        <v>119</v>
      </c>
      <c r="K29" s="264" t="s">
        <v>39</v>
      </c>
    </row>
    <row r="30" spans="1:11" ht="28">
      <c r="A30" s="271" t="s">
        <v>120</v>
      </c>
      <c r="B30" s="267" t="s">
        <v>121</v>
      </c>
      <c r="C30" s="536">
        <v>384</v>
      </c>
      <c r="D30" s="275" t="s">
        <v>122</v>
      </c>
      <c r="K30" s="264" t="s">
        <v>39</v>
      </c>
    </row>
    <row r="31" spans="1:11">
      <c r="A31" s="271" t="s">
        <v>123</v>
      </c>
      <c r="B31" s="267" t="s">
        <v>79</v>
      </c>
      <c r="C31" s="262" t="s">
        <v>124</v>
      </c>
      <c r="D31" s="275"/>
      <c r="K31" s="264" t="s">
        <v>39</v>
      </c>
    </row>
    <row r="32" spans="1:11">
      <c r="A32" s="271" t="s">
        <v>125</v>
      </c>
      <c r="B32" s="267" t="s">
        <v>126</v>
      </c>
      <c r="C32" s="262" t="s">
        <v>127</v>
      </c>
      <c r="D32" s="273"/>
      <c r="K32" s="264" t="s">
        <v>39</v>
      </c>
    </row>
    <row r="33" spans="1:11" ht="56">
      <c r="A33" s="271" t="s">
        <v>128</v>
      </c>
      <c r="B33" s="267" t="s">
        <v>129</v>
      </c>
      <c r="C33" s="262" t="s">
        <v>127</v>
      </c>
      <c r="D33" s="275" t="s">
        <v>130</v>
      </c>
      <c r="K33" s="264" t="s">
        <v>39</v>
      </c>
    </row>
    <row r="34" spans="1:11" ht="58.5" customHeight="1">
      <c r="A34" s="271" t="s">
        <v>131</v>
      </c>
      <c r="B34" s="267" t="s">
        <v>132</v>
      </c>
      <c r="C34" s="262" t="s">
        <v>133</v>
      </c>
      <c r="D34" s="275" t="s">
        <v>134</v>
      </c>
      <c r="G34" s="264" t="s">
        <v>135</v>
      </c>
      <c r="K34" s="264" t="s">
        <v>39</v>
      </c>
    </row>
    <row r="35" spans="1:11" ht="14.5" thickBot="1">
      <c r="A35" s="271" t="s">
        <v>136</v>
      </c>
      <c r="B35" s="267" t="s">
        <v>137</v>
      </c>
      <c r="C35" s="262" t="s">
        <v>133</v>
      </c>
      <c r="D35" s="275" t="s">
        <v>138</v>
      </c>
      <c r="G35" s="264" t="s">
        <v>139</v>
      </c>
      <c r="K35" s="264" t="s">
        <v>39</v>
      </c>
    </row>
    <row r="36" spans="1:11" ht="14.5" thickBot="1">
      <c r="A36" s="271" t="s">
        <v>140</v>
      </c>
      <c r="B36" s="272" t="s">
        <v>141</v>
      </c>
      <c r="C36" s="262" t="s">
        <v>142</v>
      </c>
      <c r="D36" s="275" t="s">
        <v>143</v>
      </c>
      <c r="G36" s="264" t="s">
        <v>144</v>
      </c>
      <c r="K36" s="267" t="s">
        <v>39</v>
      </c>
    </row>
    <row r="37" spans="1:11">
      <c r="A37" s="271"/>
      <c r="C37" s="262"/>
      <c r="D37" s="273"/>
      <c r="G37" s="264" t="s">
        <v>142</v>
      </c>
      <c r="K37" s="267" t="s">
        <v>39</v>
      </c>
    </row>
    <row r="38" spans="1:11" ht="16" hidden="1">
      <c r="A38" s="257" t="s">
        <v>145</v>
      </c>
      <c r="B38" s="306" t="s">
        <v>146</v>
      </c>
      <c r="C38" s="262">
        <v>1057</v>
      </c>
      <c r="D38" s="297" t="s">
        <v>147</v>
      </c>
      <c r="G38" s="264" t="s">
        <v>148</v>
      </c>
      <c r="K38" s="264" t="s">
        <v>149</v>
      </c>
    </row>
    <row r="39" spans="1:11" ht="28" hidden="1">
      <c r="A39" s="271"/>
      <c r="B39" s="307" t="s">
        <v>150</v>
      </c>
      <c r="C39" s="308"/>
      <c r="D39" s="309"/>
      <c r="G39" s="264" t="s">
        <v>151</v>
      </c>
      <c r="K39" s="264" t="s">
        <v>149</v>
      </c>
    </row>
    <row r="40" spans="1:11" ht="28" hidden="1">
      <c r="A40" s="271"/>
      <c r="B40" s="307" t="s">
        <v>152</v>
      </c>
      <c r="C40" s="308"/>
      <c r="D40" s="309"/>
      <c r="K40" s="264" t="s">
        <v>149</v>
      </c>
    </row>
    <row r="41" spans="1:11" hidden="1">
      <c r="A41" s="271"/>
      <c r="B41" s="307" t="s">
        <v>153</v>
      </c>
      <c r="C41" s="308"/>
      <c r="D41" s="309"/>
      <c r="K41" s="264" t="s">
        <v>149</v>
      </c>
    </row>
    <row r="42" spans="1:11" hidden="1">
      <c r="A42" s="271"/>
      <c r="B42" s="307" t="s">
        <v>154</v>
      </c>
      <c r="C42" s="308"/>
      <c r="D42" s="309"/>
      <c r="K42" s="264" t="s">
        <v>149</v>
      </c>
    </row>
    <row r="43" spans="1:11" hidden="1">
      <c r="A43" s="271"/>
      <c r="B43" s="307" t="s">
        <v>155</v>
      </c>
      <c r="C43" s="308"/>
      <c r="D43" s="309"/>
      <c r="K43" s="264" t="s">
        <v>149</v>
      </c>
    </row>
    <row r="44" spans="1:11" hidden="1">
      <c r="A44" s="271"/>
      <c r="B44" s="307" t="s">
        <v>156</v>
      </c>
      <c r="C44" s="308"/>
      <c r="D44" s="309"/>
      <c r="K44" s="264" t="s">
        <v>149</v>
      </c>
    </row>
    <row r="45" spans="1:11" hidden="1">
      <c r="A45" s="271"/>
      <c r="B45" s="258"/>
      <c r="C45" s="310"/>
      <c r="D45" s="311"/>
      <c r="K45" s="264" t="s">
        <v>149</v>
      </c>
    </row>
    <row r="46" spans="1:11" s="35" customFormat="1">
      <c r="A46" s="110" t="s">
        <v>157</v>
      </c>
      <c r="B46" s="210" t="s">
        <v>158</v>
      </c>
      <c r="C46" s="76">
        <v>1051.51</v>
      </c>
      <c r="D46" s="198"/>
      <c r="E46" s="125"/>
      <c r="G46" s="35" t="s">
        <v>142</v>
      </c>
      <c r="K46" s="35" t="s">
        <v>52</v>
      </c>
    </row>
    <row r="47" spans="1:11">
      <c r="A47" s="271"/>
      <c r="B47" s="258"/>
      <c r="C47" s="279"/>
      <c r="D47" s="280"/>
      <c r="K47" s="264" t="s">
        <v>39</v>
      </c>
    </row>
    <row r="48" spans="1:11">
      <c r="A48" s="254">
        <v>1.4</v>
      </c>
      <c r="B48" s="277" t="s">
        <v>159</v>
      </c>
      <c r="C48" s="278"/>
      <c r="D48" s="281" t="s">
        <v>160</v>
      </c>
      <c r="K48" s="264" t="s">
        <v>39</v>
      </c>
    </row>
    <row r="49" spans="1:11" ht="28.5" thickBot="1">
      <c r="A49" s="257" t="s">
        <v>161</v>
      </c>
      <c r="B49" s="258" t="s">
        <v>162</v>
      </c>
      <c r="C49" s="259" t="s">
        <v>163</v>
      </c>
      <c r="D49" s="260" t="s">
        <v>164</v>
      </c>
      <c r="K49" s="264" t="s">
        <v>39</v>
      </c>
    </row>
    <row r="50" spans="1:11" ht="31.5" customHeight="1">
      <c r="A50" s="257"/>
      <c r="B50" s="996" t="s">
        <v>165</v>
      </c>
      <c r="C50" s="262" t="s">
        <v>166</v>
      </c>
      <c r="D50" s="274" t="s">
        <v>167</v>
      </c>
      <c r="K50" s="264" t="s">
        <v>39</v>
      </c>
    </row>
    <row r="51" spans="1:11" ht="31.5" customHeight="1">
      <c r="A51" s="257"/>
      <c r="B51" s="997"/>
      <c r="C51" s="262"/>
      <c r="D51" s="275" t="s">
        <v>168</v>
      </c>
      <c r="K51" s="264" t="s">
        <v>39</v>
      </c>
    </row>
    <row r="52" spans="1:11" ht="14.5" thickBot="1">
      <c r="A52" s="257"/>
      <c r="B52" s="998"/>
      <c r="C52" s="262"/>
      <c r="D52" s="282" t="s">
        <v>169</v>
      </c>
      <c r="K52" s="264" t="s">
        <v>52</v>
      </c>
    </row>
    <row r="53" spans="1:11" ht="28">
      <c r="A53" s="257"/>
      <c r="B53" s="999" t="s">
        <v>170</v>
      </c>
      <c r="C53" s="262" t="s">
        <v>166</v>
      </c>
      <c r="D53" s="274" t="s">
        <v>171</v>
      </c>
      <c r="K53" s="264" t="s">
        <v>39</v>
      </c>
    </row>
    <row r="54" spans="1:11" ht="14.5" thickBot="1">
      <c r="A54" s="257"/>
      <c r="B54" s="1000"/>
      <c r="C54" s="262"/>
      <c r="D54" s="275" t="s">
        <v>172</v>
      </c>
      <c r="K54" s="264" t="s">
        <v>39</v>
      </c>
    </row>
    <row r="55" spans="1:11" s="35" customFormat="1" ht="42">
      <c r="A55" s="110"/>
      <c r="B55" s="283" t="s">
        <v>173</v>
      </c>
      <c r="C55" s="53"/>
      <c r="D55" s="112" t="s">
        <v>174</v>
      </c>
      <c r="E55" s="125"/>
      <c r="K55" s="35" t="s">
        <v>52</v>
      </c>
    </row>
    <row r="56" spans="1:11">
      <c r="A56" s="257"/>
      <c r="B56" s="261"/>
      <c r="C56" s="262"/>
      <c r="D56" s="275"/>
    </row>
    <row r="57" spans="1:11" ht="14.5" thickBot="1">
      <c r="A57" s="257" t="s">
        <v>175</v>
      </c>
      <c r="B57" s="261" t="s">
        <v>176</v>
      </c>
      <c r="C57" s="284"/>
      <c r="D57" s="285"/>
      <c r="K57" s="264" t="s">
        <v>39</v>
      </c>
    </row>
    <row r="58" spans="1:11" ht="28.5" hidden="1" thickBot="1">
      <c r="A58" s="257" t="s">
        <v>177</v>
      </c>
      <c r="B58" s="261" t="s">
        <v>178</v>
      </c>
      <c r="C58" s="284"/>
      <c r="D58" s="274" t="s">
        <v>179</v>
      </c>
      <c r="K58" s="264" t="s">
        <v>58</v>
      </c>
    </row>
    <row r="59" spans="1:11" ht="28.5" hidden="1" thickBot="1">
      <c r="A59" s="257" t="s">
        <v>180</v>
      </c>
      <c r="B59" s="261" t="s">
        <v>181</v>
      </c>
      <c r="C59" s="284"/>
      <c r="D59" s="274"/>
      <c r="K59" s="264" t="s">
        <v>58</v>
      </c>
    </row>
    <row r="60" spans="1:11" ht="84.5" hidden="1" thickBot="1">
      <c r="A60" s="257" t="s">
        <v>182</v>
      </c>
      <c r="B60" s="261" t="s">
        <v>183</v>
      </c>
      <c r="C60" s="284"/>
      <c r="D60" s="274"/>
      <c r="K60" s="264" t="s">
        <v>58</v>
      </c>
    </row>
    <row r="61" spans="1:11" ht="98.5" hidden="1" thickBot="1">
      <c r="A61" s="266" t="s">
        <v>184</v>
      </c>
      <c r="B61" s="261" t="s">
        <v>185</v>
      </c>
      <c r="C61" s="284"/>
      <c r="D61" s="274"/>
      <c r="K61" s="264" t="s">
        <v>58</v>
      </c>
    </row>
    <row r="62" spans="1:11" ht="28.5" thickBot="1">
      <c r="A62" s="257" t="s">
        <v>186</v>
      </c>
      <c r="B62" s="286" t="s">
        <v>187</v>
      </c>
      <c r="C62" s="262" t="s">
        <v>188</v>
      </c>
      <c r="D62" s="275" t="s">
        <v>189</v>
      </c>
      <c r="G62" s="264" t="s">
        <v>190</v>
      </c>
      <c r="K62" s="264" t="s">
        <v>39</v>
      </c>
    </row>
    <row r="63" spans="1:11" ht="42">
      <c r="A63" s="257" t="s">
        <v>191</v>
      </c>
      <c r="B63" s="261" t="s">
        <v>192</v>
      </c>
      <c r="C63" s="262" t="s">
        <v>193</v>
      </c>
      <c r="D63" s="274" t="s">
        <v>194</v>
      </c>
      <c r="G63" s="264" t="s">
        <v>156</v>
      </c>
      <c r="K63" s="264" t="s">
        <v>39</v>
      </c>
    </row>
    <row r="64" spans="1:11" ht="105" hidden="1" customHeight="1">
      <c r="A64" s="257" t="s">
        <v>195</v>
      </c>
      <c r="B64" s="261" t="s">
        <v>196</v>
      </c>
      <c r="C64" s="262" t="s">
        <v>197</v>
      </c>
      <c r="D64" s="312" t="s">
        <v>198</v>
      </c>
      <c r="G64" s="264" t="s">
        <v>188</v>
      </c>
      <c r="K64" s="264" t="s">
        <v>58</v>
      </c>
    </row>
    <row r="65" spans="1:11" ht="49.5" hidden="1" customHeight="1">
      <c r="A65" s="257"/>
      <c r="B65" s="261" t="s">
        <v>199</v>
      </c>
      <c r="C65" s="284" t="s">
        <v>200</v>
      </c>
      <c r="D65" s="312"/>
      <c r="K65" s="264" t="s">
        <v>58</v>
      </c>
    </row>
    <row r="66" spans="1:11" ht="49.5" customHeight="1">
      <c r="A66" s="257"/>
      <c r="B66" s="283" t="s">
        <v>201</v>
      </c>
      <c r="C66" s="262" t="s">
        <v>202</v>
      </c>
      <c r="D66" s="213" t="s">
        <v>203</v>
      </c>
      <c r="K66" s="264" t="s">
        <v>52</v>
      </c>
    </row>
    <row r="67" spans="1:11" ht="28" hidden="1">
      <c r="A67" s="257" t="s">
        <v>204</v>
      </c>
      <c r="B67" s="291" t="s">
        <v>205</v>
      </c>
      <c r="C67" s="262"/>
      <c r="D67" s="312" t="s">
        <v>206</v>
      </c>
      <c r="K67" s="264" t="s">
        <v>58</v>
      </c>
    </row>
    <row r="68" spans="1:11" ht="28.5" hidden="1" customHeight="1">
      <c r="A68" s="313" t="s">
        <v>207</v>
      </c>
      <c r="B68" s="291" t="s">
        <v>208</v>
      </c>
      <c r="C68" s="262"/>
      <c r="D68" s="312" t="s">
        <v>206</v>
      </c>
      <c r="K68" s="264" t="s">
        <v>58</v>
      </c>
    </row>
    <row r="69" spans="1:11" ht="70" hidden="1">
      <c r="A69" s="314" t="s">
        <v>209</v>
      </c>
      <c r="B69" s="261" t="s">
        <v>210</v>
      </c>
      <c r="C69" s="262"/>
      <c r="D69" s="274" t="s">
        <v>211</v>
      </c>
      <c r="K69" s="264" t="s">
        <v>58</v>
      </c>
    </row>
    <row r="70" spans="1:11" ht="70" hidden="1">
      <c r="A70" s="314" t="s">
        <v>212</v>
      </c>
      <c r="B70" s="261" t="s">
        <v>213</v>
      </c>
      <c r="C70" s="262"/>
      <c r="D70" s="285"/>
      <c r="K70" s="264" t="s">
        <v>58</v>
      </c>
    </row>
    <row r="71" spans="1:11" hidden="1">
      <c r="A71" s="314" t="s">
        <v>214</v>
      </c>
      <c r="B71" s="261" t="s">
        <v>215</v>
      </c>
      <c r="C71" s="262"/>
      <c r="D71" s="275" t="s">
        <v>216</v>
      </c>
      <c r="K71" s="264" t="s">
        <v>58</v>
      </c>
    </row>
    <row r="72" spans="1:11" ht="28">
      <c r="A72" s="257" t="s">
        <v>217</v>
      </c>
      <c r="B72" s="261" t="s">
        <v>218</v>
      </c>
      <c r="C72" s="262"/>
      <c r="D72" s="275" t="s">
        <v>219</v>
      </c>
      <c r="K72" s="264" t="s">
        <v>39</v>
      </c>
    </row>
    <row r="73" spans="1:11">
      <c r="A73" s="257" t="s">
        <v>220</v>
      </c>
      <c r="B73" s="261" t="s">
        <v>221</v>
      </c>
      <c r="C73" s="262"/>
      <c r="D73" s="275" t="s">
        <v>222</v>
      </c>
      <c r="K73" s="264" t="s">
        <v>39</v>
      </c>
    </row>
    <row r="74" spans="1:11" ht="28">
      <c r="A74" s="257" t="s">
        <v>223</v>
      </c>
      <c r="B74" s="261" t="s">
        <v>224</v>
      </c>
      <c r="C74" s="262"/>
      <c r="D74" s="285"/>
      <c r="K74" s="264" t="s">
        <v>39</v>
      </c>
    </row>
    <row r="75" spans="1:11">
      <c r="A75" s="257"/>
      <c r="B75" s="261" t="s">
        <v>225</v>
      </c>
      <c r="C75" s="262"/>
      <c r="D75" s="285"/>
      <c r="K75" s="264" t="s">
        <v>39</v>
      </c>
    </row>
    <row r="76" spans="1:11" ht="70" hidden="1">
      <c r="A76" s="257" t="s">
        <v>226</v>
      </c>
      <c r="B76" s="261" t="s">
        <v>227</v>
      </c>
      <c r="C76" s="262"/>
      <c r="D76" s="285"/>
      <c r="K76" s="264" t="s">
        <v>58</v>
      </c>
    </row>
    <row r="77" spans="1:11" ht="70">
      <c r="A77" s="257" t="s">
        <v>228</v>
      </c>
      <c r="B77" s="261" t="s">
        <v>229</v>
      </c>
      <c r="C77" s="262" t="s">
        <v>230</v>
      </c>
      <c r="D77" s="275" t="s">
        <v>231</v>
      </c>
      <c r="K77" s="264" t="s">
        <v>39</v>
      </c>
    </row>
    <row r="78" spans="1:11" ht="14.5" thickBot="1">
      <c r="A78" s="257" t="s">
        <v>232</v>
      </c>
      <c r="B78" s="261" t="s">
        <v>233</v>
      </c>
      <c r="C78" s="262" t="s">
        <v>234</v>
      </c>
      <c r="D78" s="275" t="s">
        <v>235</v>
      </c>
      <c r="K78" s="264" t="s">
        <v>39</v>
      </c>
    </row>
    <row r="79" spans="1:11" ht="28.5" thickBot="1">
      <c r="A79" s="257" t="s">
        <v>236</v>
      </c>
      <c r="B79" s="286" t="s">
        <v>237</v>
      </c>
      <c r="C79" s="262" t="s">
        <v>238</v>
      </c>
      <c r="D79" s="287" t="s">
        <v>239</v>
      </c>
      <c r="K79" s="264" t="s">
        <v>39</v>
      </c>
    </row>
    <row r="80" spans="1:11">
      <c r="A80" s="257"/>
      <c r="B80" s="288" t="s">
        <v>240</v>
      </c>
      <c r="C80" s="289">
        <v>233</v>
      </c>
      <c r="D80" s="290"/>
      <c r="K80" s="264" t="s">
        <v>39</v>
      </c>
    </row>
    <row r="81" spans="1:11" ht="28">
      <c r="A81" s="257" t="s">
        <v>241</v>
      </c>
      <c r="B81" s="291" t="s">
        <v>242</v>
      </c>
      <c r="C81" s="289" t="s">
        <v>243</v>
      </c>
      <c r="D81" s="290" t="s">
        <v>239</v>
      </c>
      <c r="K81" s="264" t="s">
        <v>39</v>
      </c>
    </row>
    <row r="82" spans="1:11">
      <c r="A82" s="257"/>
      <c r="B82" s="288" t="s">
        <v>240</v>
      </c>
      <c r="C82" s="289">
        <v>3329</v>
      </c>
      <c r="D82" s="290"/>
      <c r="K82" s="264" t="s">
        <v>39</v>
      </c>
    </row>
    <row r="83" spans="1:11">
      <c r="A83" s="257" t="s">
        <v>244</v>
      </c>
      <c r="B83" s="261" t="s">
        <v>245</v>
      </c>
      <c r="C83" s="262"/>
      <c r="D83" s="275" t="s">
        <v>216</v>
      </c>
      <c r="K83" s="264" t="s">
        <v>39</v>
      </c>
    </row>
    <row r="84" spans="1:11" ht="14.5" hidden="1" thickBot="1">
      <c r="A84" s="257" t="s">
        <v>246</v>
      </c>
      <c r="B84" s="286" t="s">
        <v>247</v>
      </c>
      <c r="C84" s="262"/>
      <c r="D84" s="275" t="s">
        <v>216</v>
      </c>
      <c r="K84" s="264" t="s">
        <v>58</v>
      </c>
    </row>
    <row r="85" spans="1:11" ht="14.5" hidden="1" thickBot="1">
      <c r="A85" s="257" t="s">
        <v>248</v>
      </c>
      <c r="B85" s="286" t="s">
        <v>249</v>
      </c>
      <c r="C85" s="262"/>
      <c r="D85" s="275" t="s">
        <v>216</v>
      </c>
      <c r="K85" s="264" t="s">
        <v>58</v>
      </c>
    </row>
    <row r="86" spans="1:11">
      <c r="A86" s="257"/>
      <c r="B86" s="292"/>
      <c r="C86" s="293"/>
      <c r="D86" s="294"/>
      <c r="K86" s="264" t="s">
        <v>39</v>
      </c>
    </row>
    <row r="87" spans="1:11">
      <c r="A87" s="295" t="s">
        <v>250</v>
      </c>
      <c r="B87" s="296" t="s">
        <v>251</v>
      </c>
      <c r="C87" s="297" t="s">
        <v>252</v>
      </c>
      <c r="D87" s="297" t="s">
        <v>253</v>
      </c>
      <c r="E87" s="298"/>
      <c r="K87" s="264" t="s">
        <v>39</v>
      </c>
    </row>
    <row r="88" spans="1:11">
      <c r="A88" s="271"/>
      <c r="B88" s="299" t="s">
        <v>254</v>
      </c>
      <c r="C88" s="300">
        <v>288</v>
      </c>
      <c r="D88" s="300">
        <v>55310.17</v>
      </c>
      <c r="K88" s="264" t="s">
        <v>39</v>
      </c>
    </row>
    <row r="89" spans="1:11">
      <c r="A89" s="271"/>
      <c r="B89" s="299" t="s">
        <v>255</v>
      </c>
      <c r="C89" s="300">
        <v>47</v>
      </c>
      <c r="D89" s="300">
        <v>34105.019999999997</v>
      </c>
      <c r="K89" s="264" t="s">
        <v>39</v>
      </c>
    </row>
    <row r="90" spans="1:11">
      <c r="A90" s="271"/>
      <c r="B90" s="299" t="s">
        <v>256</v>
      </c>
      <c r="C90" s="300">
        <v>49</v>
      </c>
      <c r="D90" s="300">
        <v>120887.38</v>
      </c>
      <c r="K90" s="264" t="s">
        <v>39</v>
      </c>
    </row>
    <row r="91" spans="1:11">
      <c r="A91" s="271"/>
      <c r="B91" s="299" t="s">
        <v>257</v>
      </c>
      <c r="C91" s="300"/>
      <c r="D91" s="300"/>
      <c r="K91" s="264" t="s">
        <v>39</v>
      </c>
    </row>
    <row r="92" spans="1:11">
      <c r="A92" s="271"/>
      <c r="B92" s="299" t="s">
        <v>258</v>
      </c>
      <c r="C92" s="300">
        <f>SUM(C88:C91)</f>
        <v>384</v>
      </c>
      <c r="D92" s="300">
        <f>SUM(D88:D91)</f>
        <v>210302.57</v>
      </c>
      <c r="K92" s="264" t="s">
        <v>39</v>
      </c>
    </row>
    <row r="93" spans="1:11">
      <c r="A93" s="301"/>
      <c r="D93" s="273"/>
      <c r="K93" s="264" t="s">
        <v>39</v>
      </c>
    </row>
    <row r="94" spans="1:11" ht="33.75" hidden="1" customHeight="1">
      <c r="A94" s="295" t="s">
        <v>259</v>
      </c>
      <c r="B94" s="1001" t="s">
        <v>260</v>
      </c>
      <c r="C94" s="1002"/>
      <c r="D94" s="1003"/>
      <c r="E94" s="298"/>
      <c r="K94" s="264" t="s">
        <v>58</v>
      </c>
    </row>
    <row r="95" spans="1:11" ht="90" hidden="1" customHeight="1">
      <c r="A95" s="315"/>
      <c r="B95" s="316" t="s">
        <v>261</v>
      </c>
      <c r="C95" s="317" t="s">
        <v>253</v>
      </c>
      <c r="D95" s="317" t="s">
        <v>262</v>
      </c>
      <c r="E95" s="298"/>
      <c r="K95" s="264" t="s">
        <v>58</v>
      </c>
    </row>
    <row r="96" spans="1:11" ht="42" hidden="1">
      <c r="A96" s="271"/>
      <c r="B96" s="318" t="s">
        <v>263</v>
      </c>
      <c r="C96" s="319" t="s">
        <v>264</v>
      </c>
      <c r="D96" s="319" t="s">
        <v>265</v>
      </c>
      <c r="K96" s="264" t="s">
        <v>58</v>
      </c>
    </row>
    <row r="97" spans="1:27" ht="42" hidden="1">
      <c r="A97" s="271"/>
      <c r="B97" s="318" t="s">
        <v>266</v>
      </c>
      <c r="C97" s="319" t="s">
        <v>264</v>
      </c>
      <c r="D97" s="319" t="s">
        <v>267</v>
      </c>
      <c r="K97" s="264" t="s">
        <v>58</v>
      </c>
    </row>
    <row r="98" spans="1:27" hidden="1">
      <c r="A98" s="271"/>
      <c r="B98" s="320"/>
      <c r="C98" s="308"/>
      <c r="D98" s="309"/>
      <c r="K98" s="264" t="s">
        <v>58</v>
      </c>
    </row>
    <row r="99" spans="1:27" hidden="1">
      <c r="A99" s="271"/>
      <c r="B99" s="320"/>
      <c r="C99" s="308"/>
      <c r="D99" s="309"/>
      <c r="K99" s="264" t="s">
        <v>58</v>
      </c>
    </row>
    <row r="100" spans="1:27" hidden="1">
      <c r="A100" s="271"/>
      <c r="B100" s="320"/>
      <c r="C100" s="308"/>
      <c r="D100" s="309"/>
      <c r="K100" s="264" t="s">
        <v>58</v>
      </c>
    </row>
    <row r="101" spans="1:27">
      <c r="B101" s="262"/>
      <c r="C101" s="262"/>
      <c r="D101" s="302"/>
    </row>
    <row r="110" spans="1:27">
      <c r="AA110" s="264" t="s">
        <v>268</v>
      </c>
    </row>
    <row r="111" spans="1:27">
      <c r="AA111" s="264" t="s">
        <v>269</v>
      </c>
    </row>
  </sheetData>
  <sheetProtection formatCells="0" formatColumns="0" formatRows="0" insertColumns="0" insertRows="0" insertHyperlinks="0" sort="0" autoFilter="0" pivotTables="0"/>
  <autoFilter ref="K1:K111" xr:uid="{5DF44716-E8B5-41DB-ADD2-35080621D8D5}">
    <filterColumn colId="0">
      <filters blank="1">
        <filter val="both"/>
        <filter val="PEFC"/>
      </filters>
    </filterColumn>
  </autoFilter>
  <mergeCells count="3">
    <mergeCell ref="B50:B52"/>
    <mergeCell ref="B53:B54"/>
    <mergeCell ref="B94:D94"/>
  </mergeCells>
  <dataValidations count="6">
    <dataValidation type="list" allowBlank="1" showInputMessage="1" showErrorMessage="1" sqref="C67:C68 C71 C83:C85" xr:uid="{67FA4F19-DC9A-4152-BAD7-86A3F9879FF3}">
      <formula1>$AA$110:$AA$111</formula1>
    </dataValidation>
    <dataValidation type="list" allowBlank="1" showInputMessage="1" showErrorMessage="1" sqref="C36" xr:uid="{FF5394A8-24C5-41D4-86E5-9527C4D9A56E}">
      <formula1>$G$34:$G$35</formula1>
    </dataValidation>
    <dataValidation type="list" allowBlank="1" showInputMessage="1" showErrorMessage="1" sqref="C62" xr:uid="{8E901962-6156-4793-BA0B-8E1DF685FB70}">
      <formula1>$G$62:$G$64</formula1>
    </dataValidation>
    <dataValidation type="list" allowBlank="1" showInputMessage="1" showErrorMessage="1" sqref="C25" xr:uid="{577C51BC-7335-4AC8-96AA-2A88C83C1FF7}">
      <formula1>$G$22:$G$27</formula1>
    </dataValidation>
    <dataValidation type="list" allowBlank="1" showInputMessage="1" showErrorMessage="1" sqref="C26:C27" xr:uid="{8C8E33C2-FB13-4835-AB29-8FFC6F183918}">
      <formula1>$G$12:$G$17</formula1>
    </dataValidation>
    <dataValidation type="list" allowBlank="1" showInputMessage="1" showErrorMessage="1" sqref="C63" xr:uid="{2B52C8A2-BD72-4965-9875-FA78211758E4}">
      <formula1>$G$59:$G$61</formula1>
    </dataValidation>
  </dataValidations>
  <hyperlinks>
    <hyperlink ref="C19" r:id="rId1" xr:uid="{02560D92-8C5E-45E8-B1E3-59913445253B}"/>
  </hyperlinks>
  <pageMargins left="0.7" right="0.7" top="0.75" bottom="0.75" header="0.3" footer="0.3"/>
  <pageSetup paperSize="9" scale="83" orientation="portrait" r:id="rId2"/>
  <colBreaks count="1" manualBreakCount="1">
    <brk id="4" max="9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ECE6E-574C-499C-9EF3-8F7B0997A50F}">
  <dimension ref="A1:L600"/>
  <sheetViews>
    <sheetView workbookViewId="0">
      <selection activeCell="B1" sqref="B1"/>
    </sheetView>
  </sheetViews>
  <sheetFormatPr defaultColWidth="11.453125" defaultRowHeight="15.5"/>
  <cols>
    <col min="1" max="1" width="4.1796875" style="3" customWidth="1"/>
    <col min="2" max="4" width="11.453125" style="4" customWidth="1"/>
    <col min="5" max="5" width="9.1796875" style="4" customWidth="1"/>
    <col min="6" max="6" width="3.1796875" style="4" customWidth="1"/>
    <col min="7" max="7" width="7.26953125" style="4" customWidth="1"/>
    <col min="8" max="8" width="10.54296875" style="4" customWidth="1"/>
    <col min="9" max="9" width="11.453125" style="4" customWidth="1"/>
    <col min="10" max="10" width="10.453125" style="4" customWidth="1"/>
    <col min="11" max="11" width="9.7265625" style="4" customWidth="1"/>
    <col min="12" max="16384" width="11.453125" style="4"/>
  </cols>
  <sheetData>
    <row r="1" spans="1:12">
      <c r="A1" s="33" t="s">
        <v>4524</v>
      </c>
    </row>
    <row r="2" spans="1:12" ht="16.5" customHeight="1" thickBot="1">
      <c r="B2" s="1051" t="s">
        <v>4525</v>
      </c>
      <c r="C2" s="1052"/>
      <c r="D2" s="1052"/>
      <c r="E2" s="1052"/>
      <c r="F2" s="12"/>
      <c r="G2" s="1053" t="s">
        <v>4526</v>
      </c>
      <c r="H2" s="1053"/>
      <c r="I2" s="1053"/>
      <c r="J2" s="1053"/>
      <c r="K2" s="1053"/>
      <c r="L2" s="1054"/>
    </row>
    <row r="3" spans="1:12" ht="92.25" customHeight="1" thickTop="1" thickBot="1">
      <c r="B3" s="11"/>
      <c r="C3" s="11"/>
      <c r="D3" s="11"/>
      <c r="E3" s="11"/>
      <c r="F3" s="12"/>
      <c r="G3" s="13"/>
      <c r="H3" s="13"/>
      <c r="I3" s="13"/>
      <c r="J3" s="13"/>
      <c r="K3" s="13"/>
      <c r="L3" s="14"/>
    </row>
    <row r="4" spans="1:12" ht="40.5" customHeight="1" thickTop="1" thickBot="1">
      <c r="A4" s="5"/>
      <c r="B4" s="15" t="s">
        <v>4527</v>
      </c>
      <c r="C4" s="1055" t="s">
        <v>229</v>
      </c>
      <c r="D4" s="1056"/>
      <c r="E4" s="1057"/>
      <c r="F4" s="12"/>
      <c r="G4" s="16">
        <v>1</v>
      </c>
      <c r="H4" s="16" t="s">
        <v>4528</v>
      </c>
      <c r="I4" s="1058" t="s">
        <v>4529</v>
      </c>
      <c r="J4" s="1059"/>
      <c r="K4" s="1059"/>
      <c r="L4" s="1060"/>
    </row>
    <row r="5" spans="1:12" ht="36.75" customHeight="1" thickTop="1" thickBot="1">
      <c r="A5" s="6"/>
      <c r="B5" s="17">
        <v>1000</v>
      </c>
      <c r="C5" s="17" t="s">
        <v>4530</v>
      </c>
      <c r="D5" s="17"/>
      <c r="E5" s="18"/>
      <c r="F5" s="12"/>
      <c r="G5" s="16">
        <v>2</v>
      </c>
      <c r="H5" s="16" t="s">
        <v>4531</v>
      </c>
      <c r="I5" s="1061" t="s">
        <v>4532</v>
      </c>
      <c r="J5" s="1062"/>
      <c r="K5" s="1062"/>
      <c r="L5" s="19" t="s">
        <v>4533</v>
      </c>
    </row>
    <row r="6" spans="1:12" ht="46" thickTop="1" thickBot="1">
      <c r="A6" s="6"/>
      <c r="B6" s="16">
        <v>1010</v>
      </c>
      <c r="C6" s="16"/>
      <c r="D6" s="16" t="s">
        <v>4534</v>
      </c>
      <c r="E6" s="20"/>
      <c r="F6" s="12"/>
      <c r="G6" s="16">
        <v>3</v>
      </c>
      <c r="H6" s="21" t="s">
        <v>4535</v>
      </c>
      <c r="I6" s="1061"/>
      <c r="J6" s="1062"/>
      <c r="K6" s="1062"/>
      <c r="L6" s="22" t="s">
        <v>4536</v>
      </c>
    </row>
    <row r="7" spans="1:12" ht="16" thickBot="1">
      <c r="A7" s="6"/>
      <c r="B7" s="16">
        <v>1020</v>
      </c>
      <c r="C7" s="16"/>
      <c r="D7" s="16" t="s">
        <v>4537</v>
      </c>
      <c r="E7" s="20"/>
      <c r="F7" s="12"/>
      <c r="G7" s="23">
        <v>4</v>
      </c>
      <c r="H7" s="1063" t="s">
        <v>4538</v>
      </c>
      <c r="I7" s="1064"/>
      <c r="J7" s="1064"/>
      <c r="K7" s="1064"/>
      <c r="L7" s="1065"/>
    </row>
    <row r="8" spans="1:12" ht="18.5" thickBot="1">
      <c r="A8" s="6"/>
      <c r="B8" s="16">
        <v>1030</v>
      </c>
      <c r="C8" s="16"/>
      <c r="D8" s="16" t="s">
        <v>4539</v>
      </c>
      <c r="E8" s="20"/>
    </row>
    <row r="9" spans="1:12" s="7" customFormat="1" ht="16" thickBot="1">
      <c r="A9" s="6"/>
      <c r="B9" s="16">
        <v>1040</v>
      </c>
      <c r="C9" s="16"/>
      <c r="D9" s="16" t="s">
        <v>4540</v>
      </c>
      <c r="E9" s="20"/>
    </row>
    <row r="10" spans="1:12" s="7" customFormat="1" ht="20.25" customHeight="1" thickBot="1">
      <c r="A10" s="6"/>
      <c r="B10" s="23">
        <v>1050</v>
      </c>
      <c r="C10" s="23"/>
      <c r="D10" s="23" t="s">
        <v>4541</v>
      </c>
      <c r="E10" s="24"/>
    </row>
    <row r="11" spans="1:12" ht="19" thickTop="1" thickBot="1">
      <c r="A11" s="6"/>
      <c r="B11" s="17">
        <v>2000</v>
      </c>
      <c r="C11" s="17" t="s">
        <v>4542</v>
      </c>
      <c r="D11" s="17"/>
      <c r="E11" s="18"/>
    </row>
    <row r="12" spans="1:12" ht="37" thickTop="1" thickBot="1">
      <c r="A12" s="6"/>
      <c r="B12" s="16">
        <v>2010</v>
      </c>
      <c r="C12" s="16"/>
      <c r="D12" s="16" t="s">
        <v>4543</v>
      </c>
      <c r="E12" s="20"/>
    </row>
    <row r="13" spans="1:12" ht="16" thickBot="1">
      <c r="A13" s="6"/>
      <c r="B13" s="23">
        <v>2020</v>
      </c>
      <c r="C13" s="23"/>
      <c r="D13" s="23" t="s">
        <v>4544</v>
      </c>
      <c r="E13" s="24"/>
    </row>
    <row r="14" spans="1:12" ht="19" thickTop="1" thickBot="1">
      <c r="A14" s="6"/>
      <c r="B14" s="17">
        <v>3000</v>
      </c>
      <c r="C14" s="17" t="s">
        <v>4545</v>
      </c>
      <c r="D14" s="17"/>
      <c r="E14" s="18"/>
    </row>
    <row r="15" spans="1:12" ht="31.5" customHeight="1" thickTop="1" thickBot="1">
      <c r="A15" s="6"/>
      <c r="B15" s="25">
        <v>3010</v>
      </c>
      <c r="C15" s="25"/>
      <c r="D15" s="25" t="s">
        <v>4546</v>
      </c>
      <c r="E15" s="26"/>
    </row>
    <row r="16" spans="1:12" ht="16" thickBot="1">
      <c r="A16" s="6"/>
      <c r="B16" s="27">
        <v>3020</v>
      </c>
      <c r="C16" s="27"/>
      <c r="D16" s="27" t="s">
        <v>4547</v>
      </c>
      <c r="E16" s="27"/>
    </row>
    <row r="17" spans="1:5" ht="19" thickTop="1" thickBot="1">
      <c r="A17" s="6"/>
      <c r="B17" s="17">
        <v>4000</v>
      </c>
      <c r="C17" s="17" t="s">
        <v>4548</v>
      </c>
      <c r="D17" s="17"/>
      <c r="E17" s="18"/>
    </row>
    <row r="18" spans="1:5" ht="19" thickTop="1" thickBot="1">
      <c r="A18" s="6"/>
      <c r="B18" s="16">
        <v>4010</v>
      </c>
      <c r="C18" s="16"/>
      <c r="D18" s="16" t="s">
        <v>4549</v>
      </c>
      <c r="E18" s="20"/>
    </row>
    <row r="19" spans="1:5" ht="18.5" thickBot="1">
      <c r="A19" s="6"/>
      <c r="B19" s="16">
        <v>4020</v>
      </c>
      <c r="C19" s="16"/>
      <c r="D19" s="16" t="s">
        <v>4550</v>
      </c>
      <c r="E19" s="20"/>
    </row>
    <row r="20" spans="1:5" ht="18.5" thickBot="1">
      <c r="A20" s="6"/>
      <c r="B20" s="16">
        <v>4030</v>
      </c>
      <c r="C20" s="16"/>
      <c r="D20" s="16" t="s">
        <v>4551</v>
      </c>
      <c r="E20" s="20"/>
    </row>
    <row r="21" spans="1:5" ht="27.5" thickBot="1">
      <c r="A21" s="6"/>
      <c r="B21" s="16">
        <v>4040</v>
      </c>
      <c r="C21" s="16"/>
      <c r="D21" s="16" t="s">
        <v>4552</v>
      </c>
      <c r="E21" s="20"/>
    </row>
    <row r="22" spans="1:5" ht="27.75" customHeight="1" thickBot="1">
      <c r="A22" s="6"/>
      <c r="B22" s="16">
        <v>4050</v>
      </c>
      <c r="C22" s="16"/>
      <c r="D22" s="16" t="s">
        <v>4553</v>
      </c>
      <c r="E22" s="20"/>
    </row>
    <row r="23" spans="1:5" ht="16" thickBot="1">
      <c r="A23" s="6"/>
      <c r="B23" s="16">
        <v>4060</v>
      </c>
      <c r="C23" s="16"/>
      <c r="D23" s="16" t="s">
        <v>4554</v>
      </c>
      <c r="E23" s="20"/>
    </row>
    <row r="24" spans="1:5" ht="27.5" thickBot="1">
      <c r="A24" s="6"/>
      <c r="B24" s="16">
        <v>4070</v>
      </c>
      <c r="C24" s="16"/>
      <c r="D24" s="16" t="s">
        <v>4555</v>
      </c>
      <c r="E24" s="20"/>
    </row>
    <row r="25" spans="1:5" ht="16" thickBot="1">
      <c r="A25" s="6"/>
      <c r="B25" s="23">
        <v>4080</v>
      </c>
      <c r="C25" s="23"/>
      <c r="D25" s="23" t="s">
        <v>4556</v>
      </c>
      <c r="E25" s="24"/>
    </row>
    <row r="26" spans="1:5" ht="19" thickTop="1" thickBot="1">
      <c r="A26" s="6"/>
      <c r="B26" s="17">
        <v>5000</v>
      </c>
      <c r="C26" s="17" t="s">
        <v>4557</v>
      </c>
      <c r="D26" s="17"/>
      <c r="E26" s="18"/>
    </row>
    <row r="27" spans="1:5" ht="16.5" thickTop="1" thickBot="1">
      <c r="A27" s="6"/>
      <c r="B27" s="16">
        <v>5010</v>
      </c>
      <c r="C27" s="16"/>
      <c r="D27" s="16" t="s">
        <v>4558</v>
      </c>
      <c r="E27" s="20"/>
    </row>
    <row r="28" spans="1:5" ht="16" thickBot="1">
      <c r="A28" s="6"/>
      <c r="B28" s="16">
        <v>5020</v>
      </c>
      <c r="C28" s="16"/>
      <c r="D28" s="16" t="s">
        <v>4559</v>
      </c>
      <c r="E28" s="20"/>
    </row>
    <row r="29" spans="1:5" ht="16" thickBot="1">
      <c r="A29" s="6"/>
      <c r="B29" s="16">
        <v>5030</v>
      </c>
      <c r="C29" s="16"/>
      <c r="D29" s="16" t="s">
        <v>4560</v>
      </c>
      <c r="E29" s="20"/>
    </row>
    <row r="30" spans="1:5" ht="16" thickBot="1">
      <c r="A30" s="6"/>
      <c r="B30" s="16">
        <v>5031</v>
      </c>
      <c r="C30" s="16"/>
      <c r="D30" s="16"/>
      <c r="E30" s="20" t="s">
        <v>4561</v>
      </c>
    </row>
    <row r="31" spans="1:5" ht="18.5" thickBot="1">
      <c r="A31" s="6"/>
      <c r="B31" s="16">
        <v>5032</v>
      </c>
      <c r="C31" s="16"/>
      <c r="D31" s="16"/>
      <c r="E31" s="20" t="s">
        <v>4562</v>
      </c>
    </row>
    <row r="32" spans="1:5" ht="16" thickBot="1">
      <c r="A32" s="6"/>
      <c r="B32" s="16">
        <v>5040</v>
      </c>
      <c r="C32" s="16"/>
      <c r="D32" s="16" t="s">
        <v>4563</v>
      </c>
      <c r="E32" s="20"/>
    </row>
    <row r="33" spans="1:5" ht="16" thickBot="1">
      <c r="A33" s="6"/>
      <c r="B33" s="16">
        <v>5041</v>
      </c>
      <c r="C33" s="16"/>
      <c r="D33" s="16"/>
      <c r="E33" s="20" t="s">
        <v>4564</v>
      </c>
    </row>
    <row r="34" spans="1:5" ht="16" thickBot="1">
      <c r="A34" s="6"/>
      <c r="B34" s="16">
        <v>5042</v>
      </c>
      <c r="C34" s="16"/>
      <c r="D34" s="16"/>
      <c r="E34" s="20" t="s">
        <v>4565</v>
      </c>
    </row>
    <row r="35" spans="1:5" ht="16" thickBot="1">
      <c r="A35" s="6"/>
      <c r="B35" s="16">
        <v>5043</v>
      </c>
      <c r="C35" s="16"/>
      <c r="D35" s="16"/>
      <c r="E35" s="20" t="s">
        <v>4566</v>
      </c>
    </row>
    <row r="36" spans="1:5" ht="60.75" customHeight="1" thickBot="1">
      <c r="A36" s="6"/>
      <c r="B36" s="16">
        <v>5043</v>
      </c>
      <c r="C36" s="16"/>
      <c r="D36" s="16"/>
      <c r="E36" s="20" t="s">
        <v>4567</v>
      </c>
    </row>
    <row r="37" spans="1:5" ht="20.25" customHeight="1" thickBot="1">
      <c r="A37" s="6"/>
      <c r="B37" s="23">
        <v>5044</v>
      </c>
      <c r="C37" s="23"/>
      <c r="D37" s="23"/>
      <c r="E37" s="24" t="s">
        <v>4568</v>
      </c>
    </row>
    <row r="38" spans="1:5" ht="15.75" customHeight="1" thickTop="1" thickBot="1">
      <c r="A38" s="6"/>
      <c r="B38" s="17">
        <v>6000</v>
      </c>
      <c r="C38" s="17" t="s">
        <v>4569</v>
      </c>
      <c r="D38" s="17"/>
      <c r="E38" s="18"/>
    </row>
    <row r="39" spans="1:5" ht="16.5" customHeight="1" thickTop="1" thickBot="1">
      <c r="A39" s="6"/>
      <c r="B39" s="16">
        <v>6010</v>
      </c>
      <c r="C39" s="16"/>
      <c r="D39" s="16" t="s">
        <v>4570</v>
      </c>
      <c r="E39" s="20"/>
    </row>
    <row r="40" spans="1:5" ht="16" thickBot="1">
      <c r="A40" s="6"/>
      <c r="B40" s="16">
        <v>6020</v>
      </c>
      <c r="C40" s="16"/>
      <c r="D40" s="16" t="s">
        <v>4571</v>
      </c>
      <c r="E40" s="20"/>
    </row>
    <row r="41" spans="1:5" ht="16" thickBot="1">
      <c r="A41" s="6"/>
      <c r="B41" s="16">
        <v>6030</v>
      </c>
      <c r="C41" s="16"/>
      <c r="D41" s="16" t="s">
        <v>4572</v>
      </c>
      <c r="E41" s="20"/>
    </row>
    <row r="42" spans="1:5" ht="16" thickBot="1">
      <c r="A42" s="6"/>
      <c r="B42" s="16">
        <v>6040</v>
      </c>
      <c r="C42" s="16"/>
      <c r="D42" s="16" t="s">
        <v>4573</v>
      </c>
      <c r="E42" s="20"/>
    </row>
    <row r="43" spans="1:5" ht="18.5" thickBot="1">
      <c r="A43" s="6"/>
      <c r="B43" s="16">
        <v>6041</v>
      </c>
      <c r="C43" s="16"/>
      <c r="D43" s="16"/>
      <c r="E43" s="20" t="s">
        <v>4574</v>
      </c>
    </row>
    <row r="44" spans="1:5" ht="18.5" thickBot="1">
      <c r="A44" s="6"/>
      <c r="B44" s="16">
        <v>6042</v>
      </c>
      <c r="C44" s="16"/>
      <c r="D44" s="16"/>
      <c r="E44" s="20" t="s">
        <v>4575</v>
      </c>
    </row>
    <row r="45" spans="1:5" ht="27.5" thickBot="1">
      <c r="A45" s="6"/>
      <c r="B45" s="16">
        <v>6043</v>
      </c>
      <c r="C45" s="16"/>
      <c r="D45" s="16"/>
      <c r="E45" s="20" t="s">
        <v>4576</v>
      </c>
    </row>
    <row r="46" spans="1:5" ht="51" customHeight="1" thickBot="1">
      <c r="A46" s="6"/>
      <c r="B46" s="16">
        <v>6044</v>
      </c>
      <c r="C46" s="16"/>
      <c r="D46" s="16"/>
      <c r="E46" s="20" t="s">
        <v>4577</v>
      </c>
    </row>
    <row r="47" spans="1:5" ht="16" thickBot="1">
      <c r="A47" s="6"/>
      <c r="B47" s="23">
        <v>6050</v>
      </c>
      <c r="C47" s="23"/>
      <c r="D47" s="23" t="s">
        <v>4578</v>
      </c>
      <c r="E47" s="24"/>
    </row>
    <row r="48" spans="1:5" ht="19" thickTop="1" thickBot="1">
      <c r="A48" s="6"/>
      <c r="B48" s="17">
        <v>7000</v>
      </c>
      <c r="C48" s="17" t="s">
        <v>4579</v>
      </c>
      <c r="D48" s="17"/>
      <c r="E48" s="18"/>
    </row>
    <row r="49" spans="1:5" ht="19.5" customHeight="1" thickTop="1" thickBot="1">
      <c r="A49" s="6"/>
      <c r="B49" s="16">
        <v>7010</v>
      </c>
      <c r="C49" s="16"/>
      <c r="D49" s="16" t="s">
        <v>4580</v>
      </c>
      <c r="E49" s="20"/>
    </row>
    <row r="50" spans="1:5" ht="26.25" customHeight="1" thickBot="1">
      <c r="A50" s="6"/>
      <c r="B50" s="16">
        <v>7011</v>
      </c>
      <c r="C50" s="16"/>
      <c r="D50" s="16"/>
      <c r="E50" s="20" t="s">
        <v>4581</v>
      </c>
    </row>
    <row r="51" spans="1:5" ht="21.75" customHeight="1" thickBot="1">
      <c r="A51" s="6"/>
      <c r="B51" s="16">
        <v>7012</v>
      </c>
      <c r="C51" s="16"/>
      <c r="D51" s="16"/>
      <c r="E51" s="20" t="s">
        <v>4582</v>
      </c>
    </row>
    <row r="52" spans="1:5" ht="18.5" thickBot="1">
      <c r="A52" s="6"/>
      <c r="B52" s="16">
        <v>7013</v>
      </c>
      <c r="C52" s="16"/>
      <c r="D52" s="16"/>
      <c r="E52" s="20" t="s">
        <v>4583</v>
      </c>
    </row>
    <row r="53" spans="1:5" ht="21" customHeight="1" thickBot="1">
      <c r="A53" s="6"/>
      <c r="B53" s="16">
        <v>7014</v>
      </c>
      <c r="C53" s="16"/>
      <c r="D53" s="16"/>
      <c r="E53" s="20" t="s">
        <v>4584</v>
      </c>
    </row>
    <row r="54" spans="1:5" ht="18.5" thickBot="1">
      <c r="A54" s="6"/>
      <c r="B54" s="16">
        <v>7020</v>
      </c>
      <c r="C54" s="16"/>
      <c r="D54" s="16" t="s">
        <v>4585</v>
      </c>
      <c r="E54" s="20"/>
    </row>
    <row r="55" spans="1:5" ht="18.5" thickBot="1">
      <c r="A55" s="6"/>
      <c r="B55" s="16">
        <v>7030</v>
      </c>
      <c r="C55" s="16"/>
      <c r="D55" s="16" t="s">
        <v>4586</v>
      </c>
      <c r="E55" s="20"/>
    </row>
    <row r="56" spans="1:5" ht="46.5" customHeight="1" thickBot="1">
      <c r="A56" s="6"/>
      <c r="B56" s="16">
        <v>7031</v>
      </c>
      <c r="C56" s="16"/>
      <c r="D56" s="16"/>
      <c r="E56" s="20" t="s">
        <v>4587</v>
      </c>
    </row>
    <row r="57" spans="1:5" ht="18.5" thickBot="1">
      <c r="A57" s="6"/>
      <c r="B57" s="16">
        <v>7032</v>
      </c>
      <c r="C57" s="16"/>
      <c r="D57" s="16"/>
      <c r="E57" s="20" t="s">
        <v>4588</v>
      </c>
    </row>
    <row r="58" spans="1:5" ht="18.5" thickBot="1">
      <c r="A58" s="6"/>
      <c r="B58" s="16">
        <v>7033</v>
      </c>
      <c r="C58" s="16"/>
      <c r="D58" s="16"/>
      <c r="E58" s="20" t="s">
        <v>4589</v>
      </c>
    </row>
    <row r="59" spans="1:5" ht="27.5" thickBot="1">
      <c r="A59" s="6"/>
      <c r="B59" s="16">
        <v>7034</v>
      </c>
      <c r="C59" s="16"/>
      <c r="D59" s="16"/>
      <c r="E59" s="20" t="s">
        <v>4590</v>
      </c>
    </row>
    <row r="60" spans="1:5" ht="18.5" thickBot="1">
      <c r="A60" s="6"/>
      <c r="B60" s="16">
        <v>7040</v>
      </c>
      <c r="C60" s="16"/>
      <c r="D60" s="16" t="s">
        <v>4591</v>
      </c>
      <c r="E60" s="20"/>
    </row>
    <row r="61" spans="1:5" ht="18.5" thickBot="1">
      <c r="A61" s="6"/>
      <c r="B61" s="16">
        <v>7050</v>
      </c>
      <c r="C61" s="16"/>
      <c r="D61" s="16" t="s">
        <v>4592</v>
      </c>
      <c r="E61" s="20"/>
    </row>
    <row r="62" spans="1:5" ht="16" thickBot="1">
      <c r="A62" s="6"/>
      <c r="B62" s="23">
        <v>7060</v>
      </c>
      <c r="C62" s="23"/>
      <c r="D62" s="23" t="s">
        <v>4593</v>
      </c>
      <c r="E62" s="24"/>
    </row>
    <row r="63" spans="1:5" ht="19" thickTop="1" thickBot="1">
      <c r="A63" s="6"/>
      <c r="B63" s="17">
        <v>8000</v>
      </c>
      <c r="C63" s="17" t="s">
        <v>4594</v>
      </c>
      <c r="D63" s="17"/>
      <c r="E63" s="18"/>
    </row>
    <row r="64" spans="1:5" ht="19" thickTop="1" thickBot="1">
      <c r="A64" s="6"/>
      <c r="B64" s="16">
        <v>8010</v>
      </c>
      <c r="C64" s="16"/>
      <c r="D64" s="16" t="s">
        <v>4595</v>
      </c>
      <c r="E64" s="20"/>
    </row>
    <row r="65" spans="1:5" ht="18.5" thickBot="1">
      <c r="A65" s="6"/>
      <c r="B65" s="16">
        <v>8011</v>
      </c>
      <c r="C65" s="16"/>
      <c r="D65" s="16"/>
      <c r="E65" s="20" t="s">
        <v>4596</v>
      </c>
    </row>
    <row r="66" spans="1:5" ht="15.65" customHeight="1" thickBot="1">
      <c r="A66" s="6"/>
      <c r="B66" s="16">
        <v>8012</v>
      </c>
      <c r="C66" s="16"/>
      <c r="D66" s="16"/>
      <c r="E66" s="20" t="s">
        <v>4597</v>
      </c>
    </row>
    <row r="67" spans="1:5" ht="16" thickBot="1">
      <c r="A67" s="6"/>
      <c r="B67" s="16">
        <v>8013</v>
      </c>
      <c r="C67" s="16"/>
      <c r="D67" s="16"/>
      <c r="E67" s="20" t="s">
        <v>4598</v>
      </c>
    </row>
    <row r="68" spans="1:5" ht="16" thickBot="1">
      <c r="A68" s="6"/>
      <c r="B68" s="16">
        <v>8020</v>
      </c>
      <c r="C68" s="16"/>
      <c r="D68" s="16" t="s">
        <v>4599</v>
      </c>
      <c r="E68" s="20"/>
    </row>
    <row r="69" spans="1:5" ht="16" thickBot="1">
      <c r="A69" s="6"/>
      <c r="B69" s="16">
        <v>8030</v>
      </c>
      <c r="C69" s="16"/>
      <c r="D69" s="16" t="s">
        <v>4600</v>
      </c>
      <c r="E69" s="20"/>
    </row>
    <row r="70" spans="1:5" ht="31.4" customHeight="1" thickBot="1">
      <c r="A70" s="6"/>
      <c r="B70" s="16">
        <v>8031</v>
      </c>
      <c r="C70" s="16"/>
      <c r="D70" s="16"/>
      <c r="E70" s="20" t="s">
        <v>4601</v>
      </c>
    </row>
    <row r="71" spans="1:5" ht="15.75" customHeight="1" thickBot="1">
      <c r="A71" s="6"/>
      <c r="B71" s="16">
        <v>8032</v>
      </c>
      <c r="C71" s="16"/>
      <c r="D71" s="16"/>
      <c r="E71" s="20" t="s">
        <v>4602</v>
      </c>
    </row>
    <row r="72" spans="1:5" ht="18.5" thickBot="1">
      <c r="A72" s="6"/>
      <c r="B72" s="16">
        <v>8033</v>
      </c>
      <c r="C72" s="16"/>
      <c r="D72" s="16"/>
      <c r="E72" s="20" t="s">
        <v>4603</v>
      </c>
    </row>
    <row r="73" spans="1:5" ht="16" thickBot="1">
      <c r="A73" s="6"/>
      <c r="B73" s="16">
        <v>8034</v>
      </c>
      <c r="C73" s="16"/>
      <c r="D73" s="16"/>
      <c r="E73" s="20" t="s">
        <v>4604</v>
      </c>
    </row>
    <row r="74" spans="1:5" ht="15.75" customHeight="1" thickBot="1">
      <c r="A74" s="6"/>
      <c r="B74" s="16">
        <v>8035</v>
      </c>
      <c r="C74" s="16"/>
      <c r="D74" s="16"/>
      <c r="E74" s="20" t="s">
        <v>4605</v>
      </c>
    </row>
    <row r="75" spans="1:5" ht="16" thickBot="1">
      <c r="A75" s="6"/>
      <c r="B75" s="16">
        <v>8040</v>
      </c>
      <c r="C75" s="16"/>
      <c r="D75" s="16" t="s">
        <v>4606</v>
      </c>
      <c r="E75" s="20"/>
    </row>
    <row r="76" spans="1:5" ht="18.5" thickBot="1">
      <c r="A76" s="6"/>
      <c r="B76" s="16">
        <v>8050</v>
      </c>
      <c r="C76" s="16"/>
      <c r="D76" s="16" t="s">
        <v>4607</v>
      </c>
      <c r="E76" s="20"/>
    </row>
    <row r="77" spans="1:5" ht="16" thickBot="1">
      <c r="A77" s="6"/>
      <c r="B77" s="16">
        <v>8051</v>
      </c>
      <c r="C77" s="16"/>
      <c r="D77" s="16"/>
      <c r="E77" s="20" t="s">
        <v>4608</v>
      </c>
    </row>
    <row r="78" spans="1:5" ht="16" thickBot="1">
      <c r="A78" s="6"/>
      <c r="B78" s="16">
        <v>8052</v>
      </c>
      <c r="C78" s="16"/>
      <c r="D78" s="16"/>
      <c r="E78" s="20" t="s">
        <v>4609</v>
      </c>
    </row>
    <row r="79" spans="1:5" ht="16" thickBot="1">
      <c r="A79" s="6"/>
      <c r="B79" s="16">
        <v>8053</v>
      </c>
      <c r="C79" s="16"/>
      <c r="D79" s="16"/>
      <c r="E79" s="20" t="s">
        <v>4610</v>
      </c>
    </row>
    <row r="80" spans="1:5" ht="48" customHeight="1" thickBot="1">
      <c r="A80" s="6"/>
      <c r="B80" s="16">
        <v>8054</v>
      </c>
      <c r="C80" s="16"/>
      <c r="D80" s="16"/>
      <c r="E80" s="20" t="s">
        <v>4611</v>
      </c>
    </row>
    <row r="81" spans="1:5" ht="16" thickBot="1">
      <c r="A81" s="6"/>
      <c r="B81" s="16">
        <v>8055</v>
      </c>
      <c r="C81" s="16"/>
      <c r="D81" s="16"/>
      <c r="E81" s="20" t="s">
        <v>4556</v>
      </c>
    </row>
    <row r="82" spans="1:5" ht="16" thickBot="1">
      <c r="A82" s="6"/>
      <c r="B82" s="23">
        <v>8060</v>
      </c>
      <c r="C82" s="23"/>
      <c r="D82" s="23" t="s">
        <v>4556</v>
      </c>
      <c r="E82" s="24"/>
    </row>
    <row r="83" spans="1:5" ht="19" thickTop="1" thickBot="1">
      <c r="A83" s="6"/>
      <c r="B83" s="17">
        <v>9000</v>
      </c>
      <c r="C83" s="17" t="s">
        <v>4612</v>
      </c>
      <c r="D83" s="17"/>
      <c r="E83" s="18"/>
    </row>
    <row r="84" spans="1:5" ht="20.25" customHeight="1" thickTop="1" thickBot="1">
      <c r="A84" s="6"/>
      <c r="B84" s="16">
        <v>9010</v>
      </c>
      <c r="C84" s="16"/>
      <c r="D84" s="16" t="s">
        <v>4613</v>
      </c>
      <c r="E84" s="20"/>
    </row>
    <row r="85" spans="1:5" ht="27.5" thickBot="1">
      <c r="A85" s="6"/>
      <c r="B85" s="16">
        <v>9020</v>
      </c>
      <c r="C85" s="16"/>
      <c r="D85" s="16" t="s">
        <v>4614</v>
      </c>
      <c r="E85" s="20"/>
    </row>
    <row r="86" spans="1:5" ht="31.4" customHeight="1" thickBot="1">
      <c r="A86" s="6"/>
      <c r="B86" s="16">
        <v>9021</v>
      </c>
      <c r="C86" s="16"/>
      <c r="D86" s="16"/>
      <c r="E86" s="20" t="s">
        <v>4615</v>
      </c>
    </row>
    <row r="87" spans="1:5" ht="78.25" customHeight="1" thickBot="1">
      <c r="A87" s="6"/>
      <c r="B87" s="16">
        <v>9022</v>
      </c>
      <c r="C87" s="16"/>
      <c r="D87" s="16"/>
      <c r="E87" s="20" t="s">
        <v>4616</v>
      </c>
    </row>
    <row r="88" spans="1:5" ht="16" thickBot="1">
      <c r="A88" s="6"/>
      <c r="B88" s="16">
        <v>9023</v>
      </c>
      <c r="C88" s="16"/>
      <c r="D88" s="16"/>
      <c r="E88" s="20" t="s">
        <v>4617</v>
      </c>
    </row>
    <row r="89" spans="1:5" ht="16" thickBot="1">
      <c r="A89" s="6"/>
      <c r="B89" s="23">
        <v>9030</v>
      </c>
      <c r="C89" s="23"/>
      <c r="D89" s="23" t="s">
        <v>4556</v>
      </c>
      <c r="E89" s="24"/>
    </row>
    <row r="90" spans="1:5" ht="16.5" thickTop="1" thickBot="1">
      <c r="A90" s="6"/>
      <c r="B90" s="17">
        <v>11000</v>
      </c>
      <c r="C90" s="1049" t="s">
        <v>4618</v>
      </c>
      <c r="D90" s="1050"/>
      <c r="E90" s="18"/>
    </row>
    <row r="91" spans="1:5" ht="19" thickTop="1" thickBot="1">
      <c r="A91" s="6"/>
      <c r="B91" s="16">
        <v>11010</v>
      </c>
      <c r="C91" s="16"/>
      <c r="D91" s="16" t="s">
        <v>4619</v>
      </c>
      <c r="E91" s="20"/>
    </row>
    <row r="92" spans="1:5" ht="18.5" thickBot="1">
      <c r="A92" s="6"/>
      <c r="B92" s="16">
        <v>11020</v>
      </c>
      <c r="C92" s="16"/>
      <c r="D92" s="16" t="s">
        <v>4620</v>
      </c>
      <c r="E92" s="20"/>
    </row>
    <row r="93" spans="1:5" ht="16" thickBot="1">
      <c r="A93" s="6"/>
      <c r="B93" s="17">
        <v>12000</v>
      </c>
      <c r="C93" s="17" t="s">
        <v>4621</v>
      </c>
      <c r="D93" s="17"/>
      <c r="E93" s="18"/>
    </row>
    <row r="94" spans="1:5" ht="25.5" customHeight="1" thickTop="1" thickBot="1">
      <c r="A94" s="6"/>
      <c r="B94" s="17">
        <v>13000</v>
      </c>
      <c r="C94" s="17" t="s">
        <v>4622</v>
      </c>
      <c r="D94" s="17"/>
      <c r="E94" s="18"/>
    </row>
    <row r="95" spans="1:5" ht="16" thickTop="1">
      <c r="A95" s="8"/>
      <c r="B95" s="28">
        <v>14000</v>
      </c>
      <c r="C95" s="28" t="s">
        <v>4556</v>
      </c>
      <c r="D95" s="28"/>
      <c r="E95" s="29"/>
    </row>
    <row r="96" spans="1:5">
      <c r="A96" s="8"/>
    </row>
    <row r="97" spans="1:7">
      <c r="A97" s="8"/>
      <c r="C97" s="30"/>
      <c r="D97" s="30"/>
      <c r="E97" s="30"/>
      <c r="F97" s="30"/>
      <c r="G97" s="30"/>
    </row>
    <row r="98" spans="1:7" ht="45" customHeight="1">
      <c r="A98" s="8"/>
      <c r="C98" s="31"/>
      <c r="D98" s="32"/>
      <c r="E98" s="32"/>
      <c r="F98" s="32"/>
      <c r="G98" s="32"/>
    </row>
    <row r="99" spans="1:7" ht="42" customHeight="1">
      <c r="A99" s="8"/>
      <c r="C99" s="31"/>
      <c r="D99" s="32"/>
      <c r="E99" s="32"/>
      <c r="F99" s="32"/>
      <c r="G99" s="32"/>
    </row>
    <row r="100" spans="1:7" ht="50.25" customHeight="1">
      <c r="A100" s="8"/>
      <c r="C100" s="31"/>
      <c r="D100" s="32"/>
      <c r="E100" s="32"/>
      <c r="F100" s="32"/>
      <c r="G100" s="32"/>
    </row>
    <row r="101" spans="1:7">
      <c r="A101" s="6"/>
      <c r="C101" s="31"/>
      <c r="D101" s="31"/>
      <c r="E101" s="31"/>
      <c r="F101" s="31"/>
      <c r="G101" s="31"/>
    </row>
    <row r="102" spans="1:7">
      <c r="A102" s="6"/>
    </row>
    <row r="103" spans="1:7" ht="45.75" customHeight="1">
      <c r="A103" s="6"/>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4D1F7-9E92-4AFD-BC98-1583A10AE729}">
  <dimension ref="A1:N24"/>
  <sheetViews>
    <sheetView workbookViewId="0"/>
  </sheetViews>
  <sheetFormatPr defaultRowHeight="14"/>
  <sheetData>
    <row r="1" spans="1:14" ht="14.5">
      <c r="A1" s="216" t="s">
        <v>4623</v>
      </c>
      <c r="B1" s="216"/>
      <c r="C1" s="216"/>
      <c r="D1" s="216"/>
      <c r="E1" s="216"/>
      <c r="F1" s="216"/>
      <c r="G1" s="216"/>
      <c r="H1" s="216"/>
      <c r="I1" s="217"/>
      <c r="J1" s="217"/>
      <c r="K1" s="217"/>
      <c r="L1" s="217"/>
      <c r="M1" s="217"/>
      <c r="N1" s="217"/>
    </row>
    <row r="2" spans="1:14" ht="14.5">
      <c r="A2" s="218">
        <v>1</v>
      </c>
      <c r="B2" s="217"/>
      <c r="C2" s="217" t="s">
        <v>4624</v>
      </c>
      <c r="D2" s="217"/>
      <c r="E2" s="217"/>
      <c r="F2" s="217"/>
      <c r="G2" s="217"/>
      <c r="H2" s="217"/>
      <c r="I2" s="217"/>
      <c r="J2" s="217"/>
      <c r="K2" s="217"/>
      <c r="L2" s="217"/>
      <c r="M2" s="217"/>
      <c r="N2" s="217"/>
    </row>
    <row r="3" spans="1:14" ht="14.5">
      <c r="A3" s="218">
        <v>2</v>
      </c>
      <c r="B3" s="217"/>
      <c r="C3" s="217" t="s">
        <v>4625</v>
      </c>
      <c r="D3" s="217"/>
      <c r="E3" s="217"/>
      <c r="F3" s="217"/>
      <c r="G3" s="217"/>
      <c r="H3" s="217"/>
      <c r="I3" s="217"/>
      <c r="J3" s="217"/>
      <c r="K3" s="217"/>
      <c r="L3" s="217"/>
      <c r="M3" s="217"/>
      <c r="N3" s="217"/>
    </row>
    <row r="4" spans="1:14" ht="14.5">
      <c r="A4" s="218">
        <v>3</v>
      </c>
      <c r="B4" s="217"/>
      <c r="C4" s="217" t="s">
        <v>4626</v>
      </c>
      <c r="D4" s="217"/>
      <c r="E4" s="217"/>
      <c r="F4" s="217"/>
      <c r="G4" s="217"/>
      <c r="H4" s="217"/>
      <c r="I4" s="217"/>
      <c r="J4" s="217"/>
      <c r="K4" s="217"/>
      <c r="L4" s="217"/>
      <c r="M4" s="217"/>
      <c r="N4" s="217"/>
    </row>
    <row r="5" spans="1:14" ht="14.5">
      <c r="A5" s="218">
        <v>4</v>
      </c>
      <c r="B5" s="217"/>
      <c r="C5" s="217" t="s">
        <v>4627</v>
      </c>
      <c r="D5" s="217"/>
      <c r="E5" s="217"/>
      <c r="F5" s="217"/>
      <c r="G5" s="217"/>
      <c r="H5" s="217"/>
      <c r="I5" s="217"/>
      <c r="J5" s="217"/>
      <c r="K5" s="217"/>
      <c r="L5" s="217"/>
      <c r="M5" s="217"/>
      <c r="N5" s="217"/>
    </row>
    <row r="6" spans="1:14" ht="14.5">
      <c r="A6" s="218">
        <v>5</v>
      </c>
      <c r="B6" s="217"/>
      <c r="C6" s="217" t="s">
        <v>4628</v>
      </c>
      <c r="D6" s="217"/>
      <c r="E6" s="217"/>
      <c r="F6" s="217"/>
      <c r="G6" s="217"/>
      <c r="H6" s="217"/>
      <c r="I6" s="217"/>
      <c r="J6" s="217"/>
      <c r="K6" s="217"/>
      <c r="L6" s="217"/>
      <c r="M6" s="217"/>
      <c r="N6" s="217"/>
    </row>
    <row r="7" spans="1:14" ht="14.5">
      <c r="A7" s="218">
        <v>6</v>
      </c>
      <c r="B7" s="217"/>
      <c r="C7" s="217" t="s">
        <v>4629</v>
      </c>
      <c r="D7" s="217"/>
      <c r="E7" s="217"/>
      <c r="F7" s="217"/>
      <c r="G7" s="217"/>
      <c r="H7" s="217"/>
      <c r="I7" s="217"/>
      <c r="J7" s="217"/>
      <c r="K7" s="217"/>
      <c r="L7" s="217"/>
      <c r="M7" s="217"/>
      <c r="N7" s="217"/>
    </row>
    <row r="8" spans="1:14" ht="14.5">
      <c r="A8" s="218">
        <v>7</v>
      </c>
      <c r="B8" s="217"/>
      <c r="C8" s="217" t="s">
        <v>4630</v>
      </c>
      <c r="D8" s="217"/>
      <c r="E8" s="217"/>
      <c r="F8" s="217"/>
      <c r="G8" s="217"/>
      <c r="H8" s="217"/>
      <c r="I8" s="217"/>
      <c r="J8" s="217"/>
      <c r="K8" s="217"/>
      <c r="L8" s="217"/>
      <c r="M8" s="217"/>
      <c r="N8" s="217"/>
    </row>
    <row r="9" spans="1:14" ht="14.5">
      <c r="A9" s="218">
        <v>8</v>
      </c>
      <c r="B9" s="217"/>
      <c r="C9" s="217" t="s">
        <v>4631</v>
      </c>
      <c r="D9" s="217"/>
      <c r="E9" s="217"/>
      <c r="F9" s="217"/>
      <c r="G9" s="217"/>
      <c r="H9" s="217"/>
      <c r="I9" s="217"/>
      <c r="J9" s="217"/>
      <c r="K9" s="217"/>
      <c r="L9" s="217"/>
      <c r="M9" s="217"/>
      <c r="N9" s="217"/>
    </row>
    <row r="10" spans="1:14" ht="14.5">
      <c r="A10" s="218">
        <v>9</v>
      </c>
      <c r="B10" s="217"/>
      <c r="C10" s="217" t="s">
        <v>4632</v>
      </c>
      <c r="D10" s="217"/>
      <c r="E10" s="217"/>
      <c r="F10" s="217"/>
      <c r="G10" s="217"/>
      <c r="H10" s="217"/>
      <c r="I10" s="217"/>
      <c r="J10" s="217"/>
      <c r="K10" s="217"/>
      <c r="L10" s="217"/>
      <c r="M10" s="217"/>
      <c r="N10" s="217"/>
    </row>
    <row r="11" spans="1:14" ht="14.5">
      <c r="A11" s="218">
        <v>10</v>
      </c>
      <c r="B11" s="217"/>
      <c r="C11" s="217" t="s">
        <v>4633</v>
      </c>
      <c r="D11" s="217"/>
      <c r="E11" s="217"/>
      <c r="F11" s="217"/>
      <c r="G11" s="217"/>
      <c r="H11" s="217"/>
      <c r="I11" s="217"/>
      <c r="J11" s="217"/>
      <c r="K11" s="217"/>
      <c r="L11" s="217"/>
      <c r="M11" s="217"/>
      <c r="N11" s="217"/>
    </row>
    <row r="12" spans="1:14" ht="14.5">
      <c r="A12" s="218">
        <v>11</v>
      </c>
      <c r="B12" s="217"/>
      <c r="C12" s="217" t="s">
        <v>4634</v>
      </c>
      <c r="D12" s="217"/>
      <c r="E12" s="217"/>
      <c r="F12" s="217"/>
      <c r="G12" s="217"/>
      <c r="H12" s="217"/>
      <c r="I12" s="217"/>
      <c r="J12" s="217"/>
      <c r="K12" s="217"/>
      <c r="L12" s="217"/>
      <c r="M12" s="217"/>
      <c r="N12" s="217"/>
    </row>
    <row r="13" spans="1:14" ht="14.5">
      <c r="A13" s="218">
        <v>12</v>
      </c>
      <c r="B13" s="217"/>
      <c r="C13" s="217" t="s">
        <v>4635</v>
      </c>
      <c r="D13" s="217"/>
      <c r="E13" s="217"/>
      <c r="F13" s="217"/>
      <c r="G13" s="217"/>
      <c r="H13" s="217"/>
      <c r="I13" s="217"/>
      <c r="J13" s="217"/>
      <c r="K13" s="217"/>
      <c r="L13" s="217"/>
      <c r="M13" s="217"/>
      <c r="N13" s="217"/>
    </row>
    <row r="14" spans="1:14" ht="14.5">
      <c r="A14" s="218">
        <v>13</v>
      </c>
      <c r="B14" s="217"/>
      <c r="C14" s="217" t="s">
        <v>4636</v>
      </c>
      <c r="D14" s="217"/>
      <c r="E14" s="217"/>
      <c r="F14" s="217"/>
      <c r="G14" s="217"/>
      <c r="H14" s="217"/>
      <c r="I14" s="217"/>
      <c r="J14" s="217"/>
      <c r="K14" s="217"/>
      <c r="L14" s="217"/>
      <c r="M14" s="217"/>
      <c r="N14" s="217"/>
    </row>
    <row r="15" spans="1:14" ht="14.5">
      <c r="A15" s="218">
        <v>14</v>
      </c>
      <c r="B15" s="217"/>
      <c r="C15" s="217" t="s">
        <v>4637</v>
      </c>
      <c r="D15" s="217"/>
      <c r="E15" s="217"/>
      <c r="F15" s="217"/>
      <c r="G15" s="217"/>
      <c r="H15" s="217"/>
      <c r="I15" s="217"/>
      <c r="J15" s="217"/>
      <c r="K15" s="217"/>
      <c r="L15" s="217"/>
      <c r="M15" s="217"/>
      <c r="N15" s="217"/>
    </row>
    <row r="16" spans="1:14" ht="14.5">
      <c r="A16" s="218">
        <v>15</v>
      </c>
      <c r="B16" s="217"/>
      <c r="C16" s="217" t="s">
        <v>4638</v>
      </c>
      <c r="D16" s="217"/>
      <c r="E16" s="217"/>
      <c r="F16" s="217"/>
      <c r="G16" s="217"/>
      <c r="H16" s="217"/>
      <c r="I16" s="217"/>
      <c r="J16" s="217"/>
      <c r="K16" s="217"/>
      <c r="L16" s="217"/>
      <c r="M16" s="217"/>
      <c r="N16" s="217"/>
    </row>
    <row r="17" spans="1:14" ht="14.5">
      <c r="A17" s="218"/>
      <c r="B17" s="217"/>
      <c r="C17" s="217"/>
      <c r="D17" s="217"/>
      <c r="E17" s="217"/>
      <c r="F17" s="217"/>
      <c r="G17" s="217"/>
      <c r="H17" s="217"/>
      <c r="I17" s="217"/>
      <c r="J17" s="217"/>
      <c r="K17" s="217"/>
      <c r="L17" s="217"/>
      <c r="M17" s="217"/>
      <c r="N17" s="217"/>
    </row>
    <row r="18" spans="1:14" ht="14.5">
      <c r="A18" s="216" t="s">
        <v>4639</v>
      </c>
      <c r="B18" s="216"/>
      <c r="C18" s="216"/>
      <c r="D18" s="216"/>
      <c r="E18" s="216"/>
      <c r="F18" s="216"/>
      <c r="G18" s="216"/>
      <c r="H18" s="216"/>
      <c r="I18" s="217"/>
      <c r="J18" s="217"/>
      <c r="K18" s="217"/>
      <c r="L18" s="217"/>
      <c r="M18" s="217"/>
      <c r="N18" s="217"/>
    </row>
    <row r="19" spans="1:14" ht="14.5">
      <c r="A19" s="218">
        <v>1</v>
      </c>
      <c r="B19" s="217"/>
      <c r="C19" s="217" t="s">
        <v>4640</v>
      </c>
      <c r="D19" s="217"/>
      <c r="E19" s="217"/>
      <c r="F19" s="217"/>
      <c r="G19" s="217"/>
      <c r="H19" s="217"/>
      <c r="I19" s="217"/>
      <c r="J19" s="217"/>
      <c r="K19" s="217"/>
      <c r="L19" s="217"/>
      <c r="M19" s="217"/>
      <c r="N19" s="217"/>
    </row>
    <row r="20" spans="1:14" ht="14.5">
      <c r="A20" s="218">
        <v>2</v>
      </c>
      <c r="B20" s="217"/>
      <c r="C20" s="217" t="s">
        <v>4641</v>
      </c>
      <c r="D20" s="217"/>
      <c r="E20" s="217"/>
      <c r="F20" s="217"/>
      <c r="G20" s="217"/>
      <c r="H20" s="217"/>
      <c r="I20" s="217"/>
      <c r="J20" s="217"/>
      <c r="K20" s="217"/>
      <c r="L20" s="217"/>
      <c r="M20" s="217"/>
      <c r="N20" s="217"/>
    </row>
    <row r="21" spans="1:14" ht="14.5">
      <c r="A21" s="218">
        <v>3</v>
      </c>
      <c r="B21" s="217"/>
      <c r="C21" s="217" t="s">
        <v>4642</v>
      </c>
      <c r="D21" s="217"/>
      <c r="E21" s="217"/>
      <c r="F21" s="217"/>
      <c r="G21" s="217"/>
      <c r="H21" s="217"/>
      <c r="I21" s="217"/>
      <c r="J21" s="217"/>
      <c r="K21" s="217"/>
      <c r="L21" s="217"/>
      <c r="M21" s="217"/>
      <c r="N21" s="217"/>
    </row>
    <row r="22" spans="1:14" ht="14.5">
      <c r="A22" s="218">
        <v>4</v>
      </c>
      <c r="B22" s="217"/>
      <c r="C22" s="217" t="s">
        <v>4643</v>
      </c>
      <c r="D22" s="217"/>
      <c r="E22" s="217"/>
      <c r="F22" s="217"/>
      <c r="G22" s="217"/>
      <c r="H22" s="217"/>
      <c r="I22" s="217"/>
      <c r="J22" s="217"/>
      <c r="K22" s="217"/>
      <c r="L22" s="217"/>
      <c r="M22" s="217"/>
      <c r="N22" s="217"/>
    </row>
    <row r="23" spans="1:14" ht="14.5">
      <c r="A23" s="218">
        <v>5</v>
      </c>
      <c r="B23" s="217"/>
      <c r="C23" s="217" t="s">
        <v>4644</v>
      </c>
      <c r="D23" s="217"/>
      <c r="E23" s="217"/>
      <c r="F23" s="217"/>
      <c r="G23" s="217"/>
      <c r="H23" s="217"/>
      <c r="I23" s="217"/>
      <c r="J23" s="217"/>
      <c r="K23" s="217"/>
      <c r="L23" s="217"/>
      <c r="M23" s="217"/>
      <c r="N23" s="217"/>
    </row>
    <row r="24" spans="1:14" ht="14.5">
      <c r="A24" s="218">
        <v>6</v>
      </c>
      <c r="B24" s="217"/>
      <c r="C24" s="217" t="s">
        <v>4637</v>
      </c>
      <c r="D24" s="217"/>
      <c r="E24" s="217"/>
      <c r="F24" s="217"/>
      <c r="G24" s="217"/>
      <c r="H24" s="217"/>
      <c r="I24" s="217"/>
      <c r="J24" s="217"/>
      <c r="K24" s="217"/>
      <c r="L24" s="217"/>
      <c r="M24" s="217"/>
      <c r="N24" s="2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DFC1D-B980-4C79-A415-6589D4AFA421}">
  <sheetPr>
    <tabColor rgb="FF92D050"/>
  </sheetPr>
  <dimension ref="A1:AC373"/>
  <sheetViews>
    <sheetView view="pageBreakPreview" zoomScale="75" zoomScaleNormal="100" zoomScaleSheetLayoutView="75" workbookViewId="0">
      <pane ySplit="5" topLeftCell="A6" activePane="bottomLeft" state="frozen"/>
      <selection pane="bottomLeft" activeCell="A4" sqref="A4"/>
    </sheetView>
  </sheetViews>
  <sheetFormatPr defaultColWidth="9" defaultRowHeight="14"/>
  <cols>
    <col min="1" max="1" width="22.1796875" style="53" customWidth="1"/>
    <col min="2" max="2" width="9.54296875" style="53" customWidth="1"/>
    <col min="3" max="3" width="7.1796875" style="53" customWidth="1"/>
    <col min="4" max="4" width="81.453125" style="53" customWidth="1"/>
    <col min="5" max="5" width="14.453125" style="53" customWidth="1"/>
    <col min="6" max="6" width="24.1796875" style="53" customWidth="1"/>
    <col min="7" max="7" width="24.453125" style="53" customWidth="1"/>
    <col min="8" max="8" width="81.453125" style="53" customWidth="1"/>
    <col min="9" max="9" width="27.1796875" style="53" customWidth="1"/>
    <col min="10" max="10" width="84.81640625" style="53" customWidth="1"/>
    <col min="11" max="11" width="38.54296875" style="53" customWidth="1"/>
    <col min="12" max="12" width="13" style="53" customWidth="1"/>
    <col min="13" max="13" width="3" style="53" customWidth="1"/>
    <col min="14" max="14" width="9" style="35"/>
    <col min="15" max="17" width="5" style="35" customWidth="1"/>
    <col min="18" max="16384" width="9" style="35"/>
  </cols>
  <sheetData>
    <row r="1" spans="1:15" s="77" customFormat="1" ht="21" hidden="1" customHeight="1">
      <c r="A1" s="333"/>
      <c r="B1" s="333" t="s">
        <v>270</v>
      </c>
      <c r="C1" s="333"/>
      <c r="D1" s="333"/>
      <c r="E1" s="125"/>
      <c r="F1" s="125"/>
      <c r="G1" s="125"/>
      <c r="H1" s="125"/>
      <c r="I1" s="125"/>
      <c r="J1" s="125"/>
      <c r="K1" s="125"/>
      <c r="L1" s="125"/>
      <c r="M1" s="125"/>
      <c r="O1" s="77" t="s">
        <v>271</v>
      </c>
    </row>
    <row r="2" spans="1:15" s="77" customFormat="1" ht="13.5" hidden="1" customHeight="1">
      <c r="A2" s="125"/>
      <c r="B2" s="125"/>
      <c r="C2" s="125"/>
      <c r="D2" s="125"/>
      <c r="E2" s="125"/>
      <c r="F2" s="125"/>
      <c r="G2" s="125"/>
      <c r="H2" s="125"/>
      <c r="I2" s="125"/>
      <c r="J2" s="125"/>
      <c r="K2" s="125"/>
      <c r="L2" s="125"/>
      <c r="M2" s="125"/>
      <c r="O2" s="77" t="s">
        <v>272</v>
      </c>
    </row>
    <row r="3" spans="1:15" s="77" customFormat="1" ht="14.25" hidden="1" customHeight="1">
      <c r="A3" s="125"/>
      <c r="B3" s="125"/>
      <c r="C3" s="125"/>
      <c r="D3" s="125"/>
      <c r="E3" s="125"/>
      <c r="F3" s="125"/>
      <c r="G3" s="125"/>
      <c r="H3" s="125"/>
      <c r="I3" s="125"/>
      <c r="J3" s="125"/>
      <c r="K3" s="125"/>
      <c r="L3" s="125"/>
      <c r="M3" s="125"/>
      <c r="O3" s="77" t="s">
        <v>273</v>
      </c>
    </row>
    <row r="4" spans="1:15" s="117" customFormat="1" ht="24" customHeight="1">
      <c r="A4" s="113">
        <v>2</v>
      </c>
      <c r="B4" s="334"/>
      <c r="C4" s="114" t="s">
        <v>274</v>
      </c>
      <c r="D4" s="115"/>
      <c r="E4" s="334" t="s">
        <v>65</v>
      </c>
      <c r="F4" s="334"/>
      <c r="G4" s="334"/>
      <c r="H4" s="334"/>
      <c r="I4" s="334"/>
      <c r="J4" s="115" t="s">
        <v>275</v>
      </c>
      <c r="K4" s="115"/>
      <c r="L4" s="187"/>
      <c r="M4" s="116"/>
    </row>
    <row r="5" spans="1:15" ht="46.5" customHeight="1">
      <c r="A5" s="335" t="s">
        <v>276</v>
      </c>
      <c r="B5" s="335" t="s">
        <v>277</v>
      </c>
      <c r="C5" s="335" t="s">
        <v>278</v>
      </c>
      <c r="D5" s="335" t="s">
        <v>279</v>
      </c>
      <c r="E5" s="335" t="s">
        <v>280</v>
      </c>
      <c r="F5" s="335" t="s">
        <v>281</v>
      </c>
      <c r="G5" s="335" t="s">
        <v>282</v>
      </c>
      <c r="H5" s="335" t="s">
        <v>283</v>
      </c>
      <c r="I5" s="335" t="s">
        <v>284</v>
      </c>
      <c r="J5" s="335" t="s">
        <v>285</v>
      </c>
      <c r="K5" s="335" t="s">
        <v>286</v>
      </c>
      <c r="L5" s="187" t="s">
        <v>287</v>
      </c>
      <c r="M5" s="57"/>
    </row>
    <row r="6" spans="1:15" ht="15" customHeight="1">
      <c r="A6" s="538" t="s">
        <v>288</v>
      </c>
      <c r="B6" s="539"/>
      <c r="C6" s="539"/>
      <c r="D6" s="539"/>
      <c r="E6" s="539"/>
      <c r="F6" s="539"/>
      <c r="G6" s="539"/>
      <c r="H6" s="539"/>
      <c r="I6" s="539"/>
      <c r="J6" s="539"/>
      <c r="K6" s="539"/>
      <c r="L6" s="127"/>
      <c r="M6" s="57"/>
    </row>
    <row r="7" spans="1:15" ht="103.5" customHeight="1">
      <c r="A7" s="56" t="s">
        <v>289</v>
      </c>
      <c r="B7" s="56">
        <v>2019.1</v>
      </c>
      <c r="C7" s="56" t="s">
        <v>271</v>
      </c>
      <c r="D7" s="56" t="s">
        <v>290</v>
      </c>
      <c r="E7" s="56" t="s">
        <v>291</v>
      </c>
      <c r="F7" s="56"/>
      <c r="G7" s="56"/>
      <c r="H7" s="56"/>
      <c r="I7" s="56"/>
      <c r="J7" s="540" t="s">
        <v>292</v>
      </c>
      <c r="K7" s="540" t="s">
        <v>293</v>
      </c>
      <c r="L7" s="541">
        <v>44169</v>
      </c>
      <c r="M7" s="57"/>
    </row>
    <row r="8" spans="1:15" ht="133.5" customHeight="1">
      <c r="A8" s="56" t="s">
        <v>289</v>
      </c>
      <c r="B8" s="53">
        <v>2019.2</v>
      </c>
      <c r="C8" s="141" t="s">
        <v>271</v>
      </c>
      <c r="D8" s="141" t="s">
        <v>294</v>
      </c>
      <c r="E8" s="141" t="s">
        <v>295</v>
      </c>
      <c r="F8" s="141"/>
      <c r="G8" s="141"/>
      <c r="H8" s="141"/>
      <c r="I8" s="141"/>
      <c r="J8" s="542" t="s">
        <v>296</v>
      </c>
      <c r="K8" s="542" t="s">
        <v>293</v>
      </c>
      <c r="L8" s="541">
        <v>44169</v>
      </c>
    </row>
    <row r="9" spans="1:15" ht="120.75" customHeight="1">
      <c r="A9" s="56" t="s">
        <v>297</v>
      </c>
      <c r="B9" s="543">
        <v>2019.3</v>
      </c>
      <c r="C9" s="137" t="s">
        <v>272</v>
      </c>
      <c r="D9" s="137" t="s">
        <v>298</v>
      </c>
      <c r="E9" s="137" t="s">
        <v>299</v>
      </c>
      <c r="F9" s="137"/>
      <c r="G9" s="137"/>
      <c r="H9" s="137" t="s">
        <v>300</v>
      </c>
      <c r="I9" s="56" t="s">
        <v>301</v>
      </c>
      <c r="J9" s="544" t="s">
        <v>302</v>
      </c>
      <c r="K9" s="545" t="s">
        <v>293</v>
      </c>
      <c r="L9" s="546">
        <v>44169</v>
      </c>
    </row>
    <row r="10" spans="1:15" ht="111.75" customHeight="1">
      <c r="A10" s="56" t="s">
        <v>289</v>
      </c>
      <c r="B10" s="53">
        <v>2019.4</v>
      </c>
      <c r="C10" s="137" t="s">
        <v>271</v>
      </c>
      <c r="D10" s="137" t="s">
        <v>303</v>
      </c>
      <c r="E10" s="137" t="s">
        <v>304</v>
      </c>
      <c r="F10" s="137"/>
      <c r="G10" s="137"/>
      <c r="H10" s="137"/>
      <c r="I10" s="137"/>
      <c r="J10" s="547" t="s">
        <v>305</v>
      </c>
      <c r="K10" s="548" t="s">
        <v>306</v>
      </c>
      <c r="L10" s="549">
        <v>45194</v>
      </c>
    </row>
    <row r="11" spans="1:15" ht="102.75" customHeight="1">
      <c r="A11" s="56" t="s">
        <v>289</v>
      </c>
      <c r="B11" s="53">
        <v>2019.5</v>
      </c>
      <c r="C11" s="137" t="s">
        <v>271</v>
      </c>
      <c r="D11" s="137" t="s">
        <v>307</v>
      </c>
      <c r="E11" s="137" t="s">
        <v>308</v>
      </c>
      <c r="F11" s="137"/>
      <c r="G11" s="137"/>
      <c r="H11" s="137"/>
      <c r="I11" s="137"/>
      <c r="J11" s="544" t="s">
        <v>309</v>
      </c>
      <c r="K11" s="545" t="s">
        <v>293</v>
      </c>
      <c r="L11" s="546">
        <v>44169</v>
      </c>
    </row>
    <row r="12" spans="1:15" ht="56">
      <c r="A12" s="56" t="s">
        <v>297</v>
      </c>
      <c r="B12" s="543">
        <v>2019.6</v>
      </c>
      <c r="C12" s="56" t="s">
        <v>272</v>
      </c>
      <c r="D12" s="56" t="s">
        <v>310</v>
      </c>
      <c r="E12" s="56" t="s">
        <v>311</v>
      </c>
      <c r="F12" s="56"/>
      <c r="G12" s="56"/>
      <c r="H12" s="56" t="s">
        <v>312</v>
      </c>
      <c r="I12" s="56" t="s">
        <v>301</v>
      </c>
      <c r="J12" s="540" t="s">
        <v>313</v>
      </c>
      <c r="K12" s="550" t="s">
        <v>314</v>
      </c>
      <c r="L12" s="551">
        <v>43815</v>
      </c>
    </row>
    <row r="13" spans="1:15" ht="303.75" customHeight="1">
      <c r="A13" s="56" t="s">
        <v>289</v>
      </c>
      <c r="B13" s="137">
        <v>2019.7</v>
      </c>
      <c r="C13" s="137" t="s">
        <v>271</v>
      </c>
      <c r="D13" s="137" t="s">
        <v>315</v>
      </c>
      <c r="E13" s="137" t="s">
        <v>316</v>
      </c>
      <c r="F13" s="137"/>
      <c r="G13" s="137"/>
      <c r="H13" s="137"/>
      <c r="I13" s="137"/>
      <c r="J13" s="552" t="s">
        <v>317</v>
      </c>
      <c r="K13" s="552" t="s">
        <v>314</v>
      </c>
      <c r="L13" s="553">
        <v>44831</v>
      </c>
    </row>
    <row r="14" spans="1:15" ht="81.75" customHeight="1">
      <c r="A14" s="56" t="s">
        <v>297</v>
      </c>
      <c r="B14" s="56">
        <v>2019.8</v>
      </c>
      <c r="C14" s="56" t="s">
        <v>272</v>
      </c>
      <c r="D14" s="56" t="s">
        <v>318</v>
      </c>
      <c r="E14" s="56" t="s">
        <v>316</v>
      </c>
      <c r="F14" s="56"/>
      <c r="G14" s="56"/>
      <c r="H14" s="56" t="s">
        <v>312</v>
      </c>
      <c r="I14" s="56" t="s">
        <v>301</v>
      </c>
      <c r="J14" s="540" t="s">
        <v>319</v>
      </c>
      <c r="K14" s="550" t="s">
        <v>293</v>
      </c>
      <c r="L14" s="551">
        <v>44151</v>
      </c>
    </row>
    <row r="15" spans="1:15" ht="147" customHeight="1">
      <c r="A15" s="56" t="s">
        <v>289</v>
      </c>
      <c r="B15" s="56">
        <v>2019.9</v>
      </c>
      <c r="C15" s="554" t="s">
        <v>271</v>
      </c>
      <c r="D15" s="56" t="s">
        <v>320</v>
      </c>
      <c r="E15" s="56" t="s">
        <v>321</v>
      </c>
      <c r="F15" s="56"/>
      <c r="G15" s="56"/>
      <c r="H15" s="56"/>
      <c r="I15" s="56"/>
      <c r="J15" s="555" t="s">
        <v>322</v>
      </c>
      <c r="K15" s="555" t="s">
        <v>293</v>
      </c>
      <c r="L15" s="550" t="s">
        <v>323</v>
      </c>
      <c r="M15" s="60"/>
      <c r="O15"/>
    </row>
    <row r="16" spans="1:15" ht="108" customHeight="1">
      <c r="A16" s="56" t="s">
        <v>297</v>
      </c>
      <c r="B16" s="556">
        <v>2019.1</v>
      </c>
      <c r="C16" s="56" t="s">
        <v>272</v>
      </c>
      <c r="D16" s="56" t="s">
        <v>324</v>
      </c>
      <c r="E16" s="56" t="s">
        <v>325</v>
      </c>
      <c r="F16" s="56"/>
      <c r="G16" s="56"/>
      <c r="H16" s="56" t="s">
        <v>326</v>
      </c>
      <c r="I16" s="56" t="s">
        <v>301</v>
      </c>
      <c r="J16" s="540" t="s">
        <v>327</v>
      </c>
      <c r="K16" s="540" t="s">
        <v>293</v>
      </c>
      <c r="L16" s="557">
        <v>44169</v>
      </c>
    </row>
    <row r="17" spans="1:12" ht="93" customHeight="1">
      <c r="A17" s="56" t="s">
        <v>297</v>
      </c>
      <c r="B17" s="556">
        <v>2019.11</v>
      </c>
      <c r="C17" s="56" t="s">
        <v>272</v>
      </c>
      <c r="D17" s="56" t="s">
        <v>328</v>
      </c>
      <c r="E17" s="56" t="s">
        <v>329</v>
      </c>
      <c r="F17" s="56"/>
      <c r="G17" s="56"/>
      <c r="H17" s="56" t="s">
        <v>330</v>
      </c>
      <c r="I17" s="56" t="s">
        <v>301</v>
      </c>
      <c r="J17" s="540" t="s">
        <v>331</v>
      </c>
      <c r="K17" s="540" t="s">
        <v>293</v>
      </c>
      <c r="L17" s="557">
        <v>44169</v>
      </c>
    </row>
    <row r="18" spans="1:12" ht="110.25" customHeight="1">
      <c r="A18" s="56" t="s">
        <v>297</v>
      </c>
      <c r="B18" s="556">
        <v>2019.12</v>
      </c>
      <c r="C18" s="56" t="s">
        <v>272</v>
      </c>
      <c r="D18" s="56" t="s">
        <v>332</v>
      </c>
      <c r="E18" s="56" t="s">
        <v>333</v>
      </c>
      <c r="F18" s="56"/>
      <c r="G18" s="56"/>
      <c r="H18" s="56" t="s">
        <v>334</v>
      </c>
      <c r="I18" s="56" t="s">
        <v>301</v>
      </c>
      <c r="J18" s="558" t="s">
        <v>335</v>
      </c>
      <c r="K18" s="550" t="s">
        <v>293</v>
      </c>
      <c r="L18" s="551">
        <v>44175</v>
      </c>
    </row>
    <row r="19" spans="1:12" ht="194.25" customHeight="1">
      <c r="A19" s="56" t="s">
        <v>297</v>
      </c>
      <c r="B19" s="556">
        <v>2019.13</v>
      </c>
      <c r="C19" s="56" t="s">
        <v>273</v>
      </c>
      <c r="D19" s="56" t="s">
        <v>336</v>
      </c>
      <c r="E19" s="56" t="s">
        <v>337</v>
      </c>
      <c r="F19" s="56"/>
      <c r="G19" s="56"/>
      <c r="H19" s="56" t="s">
        <v>338</v>
      </c>
      <c r="I19" s="56" t="s">
        <v>339</v>
      </c>
      <c r="J19" s="540" t="s">
        <v>340</v>
      </c>
      <c r="K19" s="540" t="s">
        <v>293</v>
      </c>
      <c r="L19" s="559">
        <v>44169</v>
      </c>
    </row>
    <row r="20" spans="1:12" ht="78" customHeight="1">
      <c r="A20" s="56" t="s">
        <v>297</v>
      </c>
      <c r="B20" s="556">
        <v>2019.14</v>
      </c>
      <c r="C20" s="56" t="s">
        <v>272</v>
      </c>
      <c r="D20" s="56" t="s">
        <v>341</v>
      </c>
      <c r="E20" s="56" t="s">
        <v>337</v>
      </c>
      <c r="F20" s="56"/>
      <c r="G20" s="56"/>
      <c r="H20" s="56" t="s">
        <v>338</v>
      </c>
      <c r="I20" s="56" t="s">
        <v>301</v>
      </c>
      <c r="J20" s="540" t="s">
        <v>342</v>
      </c>
      <c r="K20" s="540" t="s">
        <v>293</v>
      </c>
      <c r="L20" s="557">
        <v>44169</v>
      </c>
    </row>
    <row r="21" spans="1:12" ht="77.25" customHeight="1">
      <c r="A21" s="56" t="s">
        <v>297</v>
      </c>
      <c r="B21" s="556">
        <v>2019.15</v>
      </c>
      <c r="C21" s="56" t="s">
        <v>272</v>
      </c>
      <c r="D21" s="56" t="s">
        <v>343</v>
      </c>
      <c r="E21" s="56" t="s">
        <v>337</v>
      </c>
      <c r="F21" s="56"/>
      <c r="G21" s="56"/>
      <c r="H21" s="56" t="s">
        <v>338</v>
      </c>
      <c r="I21" s="56" t="s">
        <v>301</v>
      </c>
      <c r="J21" s="540" t="s">
        <v>344</v>
      </c>
      <c r="K21" s="560" t="s">
        <v>293</v>
      </c>
      <c r="L21" s="561">
        <v>44169</v>
      </c>
    </row>
    <row r="22" spans="1:12" ht="102" customHeight="1">
      <c r="A22" s="56" t="s">
        <v>297</v>
      </c>
      <c r="B22" s="556">
        <v>2019.16</v>
      </c>
      <c r="C22" s="56" t="s">
        <v>272</v>
      </c>
      <c r="D22" s="56" t="s">
        <v>345</v>
      </c>
      <c r="E22" s="56" t="s">
        <v>337</v>
      </c>
      <c r="F22" s="56"/>
      <c r="G22" s="56"/>
      <c r="H22" s="56" t="s">
        <v>338</v>
      </c>
      <c r="I22" s="56" t="s">
        <v>301</v>
      </c>
      <c r="J22" s="560" t="s">
        <v>346</v>
      </c>
      <c r="K22" s="560" t="s">
        <v>293</v>
      </c>
      <c r="L22" s="561">
        <v>44169</v>
      </c>
    </row>
    <row r="23" spans="1:12" ht="102" customHeight="1">
      <c r="A23" s="56" t="s">
        <v>297</v>
      </c>
      <c r="B23" s="556">
        <v>2019.17</v>
      </c>
      <c r="C23" s="56" t="s">
        <v>272</v>
      </c>
      <c r="D23" s="56" t="s">
        <v>347</v>
      </c>
      <c r="E23" s="56" t="s">
        <v>337</v>
      </c>
      <c r="F23" s="56"/>
      <c r="G23" s="56"/>
      <c r="H23" s="56" t="s">
        <v>338</v>
      </c>
      <c r="I23" s="56" t="s">
        <v>301</v>
      </c>
      <c r="J23" s="560" t="s">
        <v>348</v>
      </c>
      <c r="K23" s="560" t="s">
        <v>293</v>
      </c>
      <c r="L23" s="561">
        <v>44169</v>
      </c>
    </row>
    <row r="24" spans="1:12" ht="162.75" customHeight="1">
      <c r="A24" s="56" t="s">
        <v>297</v>
      </c>
      <c r="B24" s="556">
        <v>2019.18</v>
      </c>
      <c r="C24" s="56" t="s">
        <v>272</v>
      </c>
      <c r="D24" s="56" t="s">
        <v>349</v>
      </c>
      <c r="E24" s="56" t="s">
        <v>350</v>
      </c>
      <c r="F24" s="56"/>
      <c r="G24" s="56"/>
      <c r="H24" s="56" t="s">
        <v>351</v>
      </c>
      <c r="I24" s="56" t="s">
        <v>301</v>
      </c>
      <c r="J24" s="562" t="s">
        <v>352</v>
      </c>
      <c r="K24" s="562" t="s">
        <v>293</v>
      </c>
      <c r="L24" s="563">
        <v>44169</v>
      </c>
    </row>
    <row r="25" spans="1:12" ht="172.5" customHeight="1">
      <c r="A25" s="56" t="s">
        <v>289</v>
      </c>
      <c r="B25" s="556">
        <v>2019.19</v>
      </c>
      <c r="C25" s="56" t="s">
        <v>271</v>
      </c>
      <c r="D25" s="56" t="s">
        <v>353</v>
      </c>
      <c r="E25" s="56" t="s">
        <v>350</v>
      </c>
      <c r="F25" s="56"/>
      <c r="G25" s="56"/>
      <c r="H25" s="56"/>
      <c r="I25" s="67"/>
      <c r="J25" s="540" t="s">
        <v>354</v>
      </c>
      <c r="K25" s="560" t="s">
        <v>293</v>
      </c>
      <c r="L25" s="561">
        <v>44169</v>
      </c>
    </row>
    <row r="26" spans="1:12" ht="77.25" customHeight="1">
      <c r="A26" s="56" t="s">
        <v>289</v>
      </c>
      <c r="B26" s="556">
        <v>2019.2</v>
      </c>
      <c r="C26" s="56" t="s">
        <v>271</v>
      </c>
      <c r="D26" s="56" t="s">
        <v>355</v>
      </c>
      <c r="E26" s="56" t="s">
        <v>350</v>
      </c>
      <c r="F26" s="56"/>
      <c r="G26" s="56"/>
      <c r="H26" s="56"/>
      <c r="I26" s="67"/>
      <c r="J26" s="540" t="s">
        <v>356</v>
      </c>
      <c r="K26" s="560" t="s">
        <v>293</v>
      </c>
      <c r="L26" s="561">
        <v>44154</v>
      </c>
    </row>
    <row r="27" spans="1:12" ht="171.75" customHeight="1">
      <c r="A27" s="56" t="s">
        <v>289</v>
      </c>
      <c r="B27" s="556">
        <v>2019.21</v>
      </c>
      <c r="C27" s="56" t="s">
        <v>271</v>
      </c>
      <c r="D27" s="56" t="s">
        <v>357</v>
      </c>
      <c r="E27" s="56" t="s">
        <v>358</v>
      </c>
      <c r="F27" s="56"/>
      <c r="G27" s="56"/>
      <c r="H27" s="56"/>
      <c r="I27" s="67"/>
      <c r="J27" s="540" t="s">
        <v>359</v>
      </c>
      <c r="K27" s="560" t="s">
        <v>293</v>
      </c>
      <c r="L27" s="561">
        <v>44169</v>
      </c>
    </row>
    <row r="28" spans="1:12" ht="15">
      <c r="A28" s="564" t="s">
        <v>360</v>
      </c>
      <c r="B28" s="334"/>
      <c r="C28" s="334"/>
      <c r="D28" s="334"/>
      <c r="E28" s="334"/>
      <c r="F28" s="334"/>
      <c r="G28" s="334"/>
      <c r="H28" s="334"/>
      <c r="I28" s="334"/>
      <c r="J28" s="334"/>
      <c r="K28" s="334"/>
      <c r="L28" s="334"/>
    </row>
    <row r="29" spans="1:12" ht="144" customHeight="1">
      <c r="A29" s="56" t="s">
        <v>289</v>
      </c>
      <c r="B29" s="56">
        <v>2020.1</v>
      </c>
      <c r="C29" s="56" t="s">
        <v>271</v>
      </c>
      <c r="D29" s="56" t="s">
        <v>361</v>
      </c>
      <c r="E29" s="56" t="s">
        <v>362</v>
      </c>
      <c r="F29" s="56"/>
      <c r="G29" s="56"/>
      <c r="H29" s="56"/>
      <c r="I29" s="56"/>
      <c r="J29" s="820" t="s">
        <v>363</v>
      </c>
      <c r="K29" s="56" t="s">
        <v>364</v>
      </c>
      <c r="L29" s="56"/>
    </row>
    <row r="30" spans="1:12" ht="122.25" customHeight="1">
      <c r="A30" s="56" t="s">
        <v>289</v>
      </c>
      <c r="B30" s="56">
        <v>2020.2</v>
      </c>
      <c r="C30" s="56" t="s">
        <v>271</v>
      </c>
      <c r="D30" s="56" t="s">
        <v>365</v>
      </c>
      <c r="E30" s="56" t="s">
        <v>366</v>
      </c>
      <c r="F30" s="56"/>
      <c r="G30" s="56"/>
      <c r="H30" s="56"/>
      <c r="I30" s="56"/>
      <c r="J30" s="56" t="s">
        <v>367</v>
      </c>
      <c r="K30" s="56" t="s">
        <v>314</v>
      </c>
      <c r="L30" s="559">
        <v>44831</v>
      </c>
    </row>
    <row r="31" spans="1:12" ht="162.75" customHeight="1">
      <c r="A31" s="56" t="s">
        <v>289</v>
      </c>
      <c r="B31" s="56">
        <v>2020.3</v>
      </c>
      <c r="C31" s="56" t="s">
        <v>271</v>
      </c>
      <c r="D31" s="56" t="s">
        <v>368</v>
      </c>
      <c r="E31" s="56" t="s">
        <v>369</v>
      </c>
      <c r="F31" s="56"/>
      <c r="G31" s="56"/>
      <c r="H31" s="56"/>
      <c r="I31" s="56"/>
      <c r="J31" s="56" t="s">
        <v>370</v>
      </c>
      <c r="K31" s="56" t="s">
        <v>314</v>
      </c>
      <c r="L31" s="559">
        <v>44831</v>
      </c>
    </row>
    <row r="32" spans="1:12" ht="107.25" customHeight="1">
      <c r="A32" s="56" t="s">
        <v>289</v>
      </c>
      <c r="B32" s="56">
        <v>2020.4</v>
      </c>
      <c r="C32" s="56" t="s">
        <v>271</v>
      </c>
      <c r="D32" s="56" t="s">
        <v>371</v>
      </c>
      <c r="E32" s="56" t="s">
        <v>372</v>
      </c>
      <c r="F32" s="56"/>
      <c r="G32" s="56"/>
      <c r="H32" s="56"/>
      <c r="I32" s="56"/>
      <c r="J32" s="820" t="s">
        <v>373</v>
      </c>
      <c r="K32" s="56" t="s">
        <v>293</v>
      </c>
      <c r="L32" s="559">
        <v>45538</v>
      </c>
    </row>
    <row r="33" spans="1:13" ht="248.25" customHeight="1">
      <c r="A33" s="56" t="s">
        <v>289</v>
      </c>
      <c r="B33" s="56">
        <v>2020.5</v>
      </c>
      <c r="C33" s="56" t="s">
        <v>271</v>
      </c>
      <c r="D33" s="56" t="s">
        <v>374</v>
      </c>
      <c r="E33" s="56" t="s">
        <v>350</v>
      </c>
      <c r="F33" s="56"/>
      <c r="G33" s="56"/>
      <c r="H33" s="56"/>
      <c r="I33" s="56"/>
      <c r="J33" s="56" t="s">
        <v>375</v>
      </c>
      <c r="K33" s="56" t="s">
        <v>314</v>
      </c>
      <c r="L33" s="559">
        <v>44831</v>
      </c>
    </row>
    <row r="34" spans="1:13" ht="91.5" customHeight="1">
      <c r="A34" s="56" t="s">
        <v>376</v>
      </c>
      <c r="B34" s="56">
        <v>2020.6</v>
      </c>
      <c r="C34" s="56" t="s">
        <v>272</v>
      </c>
      <c r="D34" s="565" t="s">
        <v>377</v>
      </c>
      <c r="E34" s="56" t="s">
        <v>378</v>
      </c>
      <c r="F34" s="56"/>
      <c r="G34" s="56"/>
      <c r="H34" s="56" t="s">
        <v>379</v>
      </c>
      <c r="I34" s="56" t="s">
        <v>301</v>
      </c>
      <c r="J34" s="56" t="s">
        <v>380</v>
      </c>
      <c r="K34" s="56" t="s">
        <v>293</v>
      </c>
      <c r="L34" s="559">
        <v>44831</v>
      </c>
    </row>
    <row r="35" spans="1:13" ht="132.75" customHeight="1">
      <c r="A35" s="56" t="s">
        <v>289</v>
      </c>
      <c r="B35" s="56">
        <v>2020.7</v>
      </c>
      <c r="C35" s="56" t="s">
        <v>271</v>
      </c>
      <c r="D35" s="56" t="s">
        <v>381</v>
      </c>
      <c r="E35" s="56" t="s">
        <v>382</v>
      </c>
      <c r="F35" s="56"/>
      <c r="G35" s="56"/>
      <c r="H35" s="56"/>
      <c r="I35" s="56"/>
      <c r="J35" s="56" t="s">
        <v>383</v>
      </c>
      <c r="K35" s="56" t="s">
        <v>314</v>
      </c>
      <c r="L35" s="559">
        <v>44831</v>
      </c>
    </row>
    <row r="36" spans="1:13" ht="15">
      <c r="B36" s="566" t="s">
        <v>384</v>
      </c>
      <c r="C36" s="567"/>
      <c r="D36" s="567"/>
      <c r="E36" s="567"/>
      <c r="F36" s="567"/>
      <c r="G36" s="567"/>
      <c r="H36" s="567"/>
      <c r="I36" s="567"/>
      <c r="J36" s="567"/>
      <c r="K36" s="567"/>
      <c r="L36" s="567"/>
    </row>
    <row r="37" spans="1:13" ht="219.75" customHeight="1">
      <c r="A37" s="56" t="s">
        <v>385</v>
      </c>
      <c r="B37" s="56">
        <v>2021.1</v>
      </c>
      <c r="C37" s="554" t="s">
        <v>273</v>
      </c>
      <c r="D37" s="56" t="s">
        <v>386</v>
      </c>
      <c r="E37" s="56" t="s">
        <v>387</v>
      </c>
      <c r="F37" s="56"/>
      <c r="G37" s="56"/>
      <c r="H37" s="56" t="s">
        <v>388</v>
      </c>
      <c r="I37" s="56" t="s">
        <v>339</v>
      </c>
      <c r="J37" s="56" t="s">
        <v>389</v>
      </c>
      <c r="K37" s="56" t="s">
        <v>293</v>
      </c>
      <c r="L37" s="559">
        <v>44987</v>
      </c>
      <c r="M37" s="56"/>
    </row>
    <row r="38" spans="1:13" ht="215.25" customHeight="1">
      <c r="A38" s="53" t="s">
        <v>289</v>
      </c>
      <c r="B38" s="56" t="s">
        <v>390</v>
      </c>
      <c r="C38" s="554" t="s">
        <v>271</v>
      </c>
      <c r="D38" s="56" t="s">
        <v>391</v>
      </c>
      <c r="E38" s="56" t="s">
        <v>392</v>
      </c>
      <c r="F38" s="56"/>
      <c r="G38" s="56"/>
      <c r="H38" s="568"/>
      <c r="I38" s="56"/>
      <c r="J38" s="56" t="s">
        <v>393</v>
      </c>
      <c r="K38" s="56" t="s">
        <v>314</v>
      </c>
      <c r="L38" s="559">
        <v>44831</v>
      </c>
      <c r="M38" s="56"/>
    </row>
    <row r="39" spans="1:13" ht="224">
      <c r="A39" s="53" t="s">
        <v>273</v>
      </c>
      <c r="B39" s="56">
        <v>2021.3</v>
      </c>
      <c r="C39" s="554" t="s">
        <v>273</v>
      </c>
      <c r="D39" s="569" t="s">
        <v>394</v>
      </c>
      <c r="E39" s="56" t="s">
        <v>392</v>
      </c>
      <c r="F39" s="56"/>
      <c r="G39" s="56"/>
      <c r="H39" s="56" t="s">
        <v>395</v>
      </c>
      <c r="I39" s="56" t="s">
        <v>396</v>
      </c>
      <c r="J39" s="56" t="s">
        <v>397</v>
      </c>
      <c r="K39" s="56" t="s">
        <v>314</v>
      </c>
      <c r="L39" s="559" t="s">
        <v>398</v>
      </c>
      <c r="M39" s="56"/>
    </row>
    <row r="40" spans="1:13" ht="108" customHeight="1">
      <c r="A40" s="56" t="s">
        <v>385</v>
      </c>
      <c r="B40" s="56">
        <v>2021.4</v>
      </c>
      <c r="C40" s="554" t="s">
        <v>272</v>
      </c>
      <c r="D40" s="570" t="s">
        <v>399</v>
      </c>
      <c r="E40" s="56" t="s">
        <v>400</v>
      </c>
      <c r="F40" s="56"/>
      <c r="G40" s="56"/>
      <c r="H40" s="56" t="s">
        <v>401</v>
      </c>
      <c r="I40" s="56" t="s">
        <v>402</v>
      </c>
      <c r="J40" s="56" t="s">
        <v>403</v>
      </c>
      <c r="K40" s="56" t="s">
        <v>314</v>
      </c>
      <c r="L40" s="559">
        <v>44830</v>
      </c>
      <c r="M40" s="56"/>
    </row>
    <row r="41" spans="1:13" ht="178.5" customHeight="1">
      <c r="A41" s="56" t="s">
        <v>271</v>
      </c>
      <c r="B41" s="56">
        <v>2021.5</v>
      </c>
      <c r="C41" s="554" t="s">
        <v>271</v>
      </c>
      <c r="D41" s="56" t="s">
        <v>404</v>
      </c>
      <c r="E41" s="56" t="s">
        <v>405</v>
      </c>
      <c r="F41" s="56"/>
      <c r="G41" s="56"/>
      <c r="H41" s="568"/>
      <c r="I41" s="56"/>
      <c r="J41" s="571" t="s">
        <v>406</v>
      </c>
      <c r="K41" s="572" t="s">
        <v>314</v>
      </c>
      <c r="L41" s="573">
        <v>45223</v>
      </c>
      <c r="M41" s="56"/>
    </row>
    <row r="42" spans="1:13" ht="336">
      <c r="A42" s="56" t="s">
        <v>407</v>
      </c>
      <c r="B42" s="56" t="s">
        <v>408</v>
      </c>
      <c r="C42" s="554" t="s">
        <v>273</v>
      </c>
      <c r="D42" s="56" t="s">
        <v>409</v>
      </c>
      <c r="E42" s="56" t="s">
        <v>410</v>
      </c>
      <c r="F42" s="56"/>
      <c r="G42" s="56"/>
      <c r="H42" s="56" t="s">
        <v>312</v>
      </c>
      <c r="I42" s="56" t="s">
        <v>396</v>
      </c>
      <c r="J42" s="56" t="s">
        <v>411</v>
      </c>
      <c r="K42" s="56" t="s">
        <v>314</v>
      </c>
      <c r="L42" s="56"/>
      <c r="M42" s="56"/>
    </row>
    <row r="43" spans="1:13" ht="135" customHeight="1">
      <c r="A43" s="56" t="s">
        <v>289</v>
      </c>
      <c r="B43" s="56">
        <v>2021.7</v>
      </c>
      <c r="C43" s="554" t="s">
        <v>271</v>
      </c>
      <c r="D43" s="56" t="s">
        <v>412</v>
      </c>
      <c r="E43" s="56" t="s">
        <v>413</v>
      </c>
      <c r="F43" s="56"/>
      <c r="G43" s="56"/>
      <c r="H43" s="56" t="s">
        <v>414</v>
      </c>
      <c r="I43" s="56"/>
      <c r="J43" s="56" t="s">
        <v>415</v>
      </c>
      <c r="K43" s="56" t="s">
        <v>314</v>
      </c>
      <c r="L43" s="559">
        <v>44831</v>
      </c>
      <c r="M43" s="56"/>
    </row>
    <row r="44" spans="1:13" ht="308">
      <c r="A44" s="56" t="s">
        <v>376</v>
      </c>
      <c r="B44" s="56">
        <v>2021.8</v>
      </c>
      <c r="C44" s="554" t="s">
        <v>272</v>
      </c>
      <c r="D44" s="56" t="s">
        <v>416</v>
      </c>
      <c r="E44" s="56" t="s">
        <v>417</v>
      </c>
      <c r="F44" s="56"/>
      <c r="G44" s="56"/>
      <c r="H44" s="56" t="s">
        <v>418</v>
      </c>
      <c r="I44" s="56" t="s">
        <v>402</v>
      </c>
      <c r="J44" s="56" t="s">
        <v>419</v>
      </c>
      <c r="K44" s="56" t="s">
        <v>314</v>
      </c>
      <c r="L44" s="559">
        <v>45204</v>
      </c>
      <c r="M44" s="56"/>
    </row>
    <row r="45" spans="1:13" ht="117" customHeight="1">
      <c r="A45" s="56" t="s">
        <v>297</v>
      </c>
      <c r="B45" s="56">
        <v>2021.9</v>
      </c>
      <c r="C45" s="554" t="s">
        <v>272</v>
      </c>
      <c r="D45" s="56" t="s">
        <v>420</v>
      </c>
      <c r="E45" s="56" t="s">
        <v>421</v>
      </c>
      <c r="F45" s="56"/>
      <c r="G45" s="56"/>
      <c r="H45" s="56" t="s">
        <v>422</v>
      </c>
      <c r="I45" s="56" t="s">
        <v>402</v>
      </c>
      <c r="J45" s="56" t="s">
        <v>423</v>
      </c>
      <c r="K45" s="56" t="s">
        <v>314</v>
      </c>
      <c r="L45" s="559">
        <v>44830</v>
      </c>
      <c r="M45" s="56"/>
    </row>
    <row r="46" spans="1:13" ht="115.5" customHeight="1">
      <c r="A46" s="56" t="s">
        <v>297</v>
      </c>
      <c r="B46" s="556">
        <v>2021.1</v>
      </c>
      <c r="C46" s="554" t="s">
        <v>272</v>
      </c>
      <c r="D46" s="574" t="s">
        <v>424</v>
      </c>
      <c r="E46" s="56" t="s">
        <v>425</v>
      </c>
      <c r="F46" s="56"/>
      <c r="G46" s="56"/>
      <c r="H46" s="56" t="s">
        <v>426</v>
      </c>
      <c r="I46" s="56" t="s">
        <v>402</v>
      </c>
      <c r="J46" s="56" t="s">
        <v>427</v>
      </c>
      <c r="K46" s="56" t="s">
        <v>314</v>
      </c>
      <c r="L46" s="559">
        <v>44830</v>
      </c>
      <c r="M46" s="56"/>
    </row>
    <row r="47" spans="1:13" ht="317.25" customHeight="1">
      <c r="A47" s="56" t="s">
        <v>407</v>
      </c>
      <c r="B47" s="556">
        <v>2021.11</v>
      </c>
      <c r="C47" s="554" t="s">
        <v>273</v>
      </c>
      <c r="D47" s="572" t="s">
        <v>428</v>
      </c>
      <c r="E47" s="56" t="s">
        <v>429</v>
      </c>
      <c r="F47" s="56"/>
      <c r="G47" s="56"/>
      <c r="H47" s="56" t="s">
        <v>351</v>
      </c>
      <c r="I47" s="56" t="s">
        <v>396</v>
      </c>
      <c r="J47" s="56" t="s">
        <v>430</v>
      </c>
      <c r="K47" s="56" t="s">
        <v>293</v>
      </c>
      <c r="L47" s="56" t="s">
        <v>431</v>
      </c>
      <c r="M47" s="56"/>
    </row>
    <row r="48" spans="1:13" ht="191.25" customHeight="1">
      <c r="A48" s="56" t="s">
        <v>407</v>
      </c>
      <c r="B48" s="556">
        <v>2021.12</v>
      </c>
      <c r="C48" s="554" t="s">
        <v>273</v>
      </c>
      <c r="D48" s="56" t="s">
        <v>432</v>
      </c>
      <c r="E48" s="56" t="s">
        <v>433</v>
      </c>
      <c r="F48" s="56"/>
      <c r="G48" s="56"/>
      <c r="H48" s="56" t="s">
        <v>338</v>
      </c>
      <c r="I48" s="56" t="s">
        <v>396</v>
      </c>
      <c r="J48" s="56" t="s">
        <v>434</v>
      </c>
      <c r="K48" s="56" t="s">
        <v>293</v>
      </c>
      <c r="L48" s="56" t="s">
        <v>431</v>
      </c>
      <c r="M48" s="56"/>
    </row>
    <row r="49" spans="1:14" s="579" customFormat="1" ht="180.75" customHeight="1">
      <c r="A49" s="575" t="s">
        <v>376</v>
      </c>
      <c r="B49" s="576">
        <v>2021.13</v>
      </c>
      <c r="C49" s="577" t="s">
        <v>273</v>
      </c>
      <c r="D49" s="575" t="s">
        <v>435</v>
      </c>
      <c r="E49" s="575" t="s">
        <v>433</v>
      </c>
      <c r="F49" s="575"/>
      <c r="G49" s="575"/>
      <c r="H49" s="575" t="s">
        <v>338</v>
      </c>
      <c r="I49" s="575" t="s">
        <v>339</v>
      </c>
      <c r="J49" s="575" t="s">
        <v>436</v>
      </c>
      <c r="K49" s="575" t="s">
        <v>293</v>
      </c>
      <c r="L49" s="578">
        <v>44987</v>
      </c>
      <c r="M49" s="575"/>
    </row>
    <row r="50" spans="1:14" ht="105.75" customHeight="1">
      <c r="A50" s="56" t="s">
        <v>376</v>
      </c>
      <c r="B50" s="556">
        <v>2021.14</v>
      </c>
      <c r="C50" s="554" t="s">
        <v>272</v>
      </c>
      <c r="D50" s="570" t="s">
        <v>437</v>
      </c>
      <c r="E50" s="570" t="s">
        <v>438</v>
      </c>
      <c r="F50" s="570"/>
      <c r="G50" s="570"/>
      <c r="H50" s="56" t="s">
        <v>439</v>
      </c>
      <c r="I50" s="56" t="s">
        <v>402</v>
      </c>
      <c r="J50" s="56" t="s">
        <v>440</v>
      </c>
      <c r="K50" s="56" t="s">
        <v>314</v>
      </c>
      <c r="L50" s="559">
        <v>44830</v>
      </c>
      <c r="M50" s="56"/>
    </row>
    <row r="51" spans="1:14" ht="93.75" customHeight="1">
      <c r="A51" s="56" t="s">
        <v>271</v>
      </c>
      <c r="B51" s="556">
        <v>2021.15</v>
      </c>
      <c r="C51" s="554" t="s">
        <v>271</v>
      </c>
      <c r="D51" s="570" t="s">
        <v>441</v>
      </c>
      <c r="E51" s="570" t="s">
        <v>442</v>
      </c>
      <c r="F51" s="570"/>
      <c r="G51" s="570"/>
      <c r="H51" s="56"/>
      <c r="I51" s="56"/>
      <c r="J51" s="56" t="s">
        <v>443</v>
      </c>
      <c r="K51" s="56" t="s">
        <v>314</v>
      </c>
      <c r="L51" s="559">
        <v>45204</v>
      </c>
      <c r="M51" s="56"/>
    </row>
    <row r="52" spans="1:14" ht="159.75" customHeight="1">
      <c r="A52" s="56" t="s">
        <v>271</v>
      </c>
      <c r="B52" s="556">
        <v>2021.16</v>
      </c>
      <c r="C52" s="554" t="s">
        <v>271</v>
      </c>
      <c r="D52" s="570" t="s">
        <v>444</v>
      </c>
      <c r="E52" s="570" t="s">
        <v>445</v>
      </c>
      <c r="F52" s="570"/>
      <c r="G52" s="570"/>
      <c r="H52" s="56"/>
      <c r="I52" s="56"/>
      <c r="J52" s="56" t="s">
        <v>446</v>
      </c>
      <c r="K52" s="56" t="s">
        <v>306</v>
      </c>
      <c r="L52" s="559">
        <v>45194</v>
      </c>
      <c r="M52" s="56"/>
    </row>
    <row r="53" spans="1:14" ht="90.75" customHeight="1">
      <c r="A53" s="56" t="s">
        <v>376</v>
      </c>
      <c r="B53" s="556">
        <v>2021.17</v>
      </c>
      <c r="C53" s="554" t="s">
        <v>272</v>
      </c>
      <c r="D53" s="570" t="s">
        <v>447</v>
      </c>
      <c r="E53" s="570" t="s">
        <v>448</v>
      </c>
      <c r="F53" s="570"/>
      <c r="G53" s="570"/>
      <c r="H53" s="56" t="s">
        <v>449</v>
      </c>
      <c r="I53" s="56" t="s">
        <v>402</v>
      </c>
      <c r="J53" s="56" t="s">
        <v>450</v>
      </c>
      <c r="K53" s="56" t="s">
        <v>314</v>
      </c>
      <c r="L53" s="559">
        <v>44830</v>
      </c>
      <c r="M53" s="56"/>
    </row>
    <row r="54" spans="1:14" ht="168">
      <c r="A54" s="56" t="s">
        <v>376</v>
      </c>
      <c r="B54" s="556">
        <v>2021.18</v>
      </c>
      <c r="C54" s="554" t="s">
        <v>272</v>
      </c>
      <c r="D54" s="56" t="s">
        <v>451</v>
      </c>
      <c r="E54" s="56" t="s">
        <v>452</v>
      </c>
      <c r="F54" s="56"/>
      <c r="G54" s="56"/>
      <c r="H54" s="56" t="s">
        <v>453</v>
      </c>
      <c r="I54" s="56" t="s">
        <v>402</v>
      </c>
      <c r="J54" s="56" t="s">
        <v>454</v>
      </c>
      <c r="K54" s="56" t="s">
        <v>314</v>
      </c>
      <c r="L54" s="559">
        <v>44831</v>
      </c>
      <c r="M54" s="56"/>
    </row>
    <row r="55" spans="1:14" ht="251.25" customHeight="1">
      <c r="A55" s="56" t="s">
        <v>376</v>
      </c>
      <c r="B55" s="556">
        <v>2021.19</v>
      </c>
      <c r="C55" s="554" t="s">
        <v>272</v>
      </c>
      <c r="D55" s="56" t="s">
        <v>455</v>
      </c>
      <c r="E55" s="56" t="s">
        <v>456</v>
      </c>
      <c r="F55" s="56"/>
      <c r="G55" s="56"/>
      <c r="H55" s="56" t="s">
        <v>457</v>
      </c>
      <c r="I55" s="56" t="s">
        <v>402</v>
      </c>
      <c r="J55" s="56" t="s">
        <v>458</v>
      </c>
      <c r="K55" s="56" t="s">
        <v>314</v>
      </c>
      <c r="L55" s="559">
        <v>44831</v>
      </c>
      <c r="M55" s="56"/>
    </row>
    <row r="56" spans="1:14" ht="83.25" customHeight="1">
      <c r="A56" s="56" t="s">
        <v>376</v>
      </c>
      <c r="B56" s="556">
        <v>2021.2</v>
      </c>
      <c r="C56" s="554" t="s">
        <v>272</v>
      </c>
      <c r="D56" s="56" t="s">
        <v>459</v>
      </c>
      <c r="E56" s="56" t="s">
        <v>460</v>
      </c>
      <c r="F56" s="56"/>
      <c r="G56" s="56"/>
      <c r="H56" s="56" t="s">
        <v>461</v>
      </c>
      <c r="I56" s="56" t="s">
        <v>402</v>
      </c>
      <c r="J56" s="56" t="s">
        <v>462</v>
      </c>
      <c r="K56" s="56" t="s">
        <v>314</v>
      </c>
      <c r="L56" s="559">
        <v>44830</v>
      </c>
      <c r="M56" s="56"/>
    </row>
    <row r="57" spans="1:14" ht="108" customHeight="1">
      <c r="A57" s="56" t="s">
        <v>271</v>
      </c>
      <c r="B57" s="556">
        <v>2021.21</v>
      </c>
      <c r="C57" s="554" t="s">
        <v>271</v>
      </c>
      <c r="D57" s="56" t="s">
        <v>463</v>
      </c>
      <c r="E57" s="56" t="s">
        <v>464</v>
      </c>
      <c r="F57" s="56"/>
      <c r="G57" s="56"/>
      <c r="H57" s="56"/>
      <c r="I57" s="56"/>
      <c r="J57" s="56" t="s">
        <v>465</v>
      </c>
      <c r="K57" s="56" t="s">
        <v>314</v>
      </c>
      <c r="L57" s="559">
        <v>45195</v>
      </c>
      <c r="M57" s="56"/>
    </row>
    <row r="58" spans="1:14" ht="75.75" customHeight="1">
      <c r="A58" s="56" t="s">
        <v>271</v>
      </c>
      <c r="B58" s="556">
        <v>2021.22</v>
      </c>
      <c r="C58" s="554" t="s">
        <v>271</v>
      </c>
      <c r="D58" s="56" t="s">
        <v>466</v>
      </c>
      <c r="E58" s="56" t="s">
        <v>433</v>
      </c>
      <c r="F58" s="56"/>
      <c r="G58" s="56"/>
      <c r="H58" s="56"/>
      <c r="I58" s="56"/>
      <c r="J58" s="56" t="s">
        <v>467</v>
      </c>
      <c r="K58" s="56" t="s">
        <v>314</v>
      </c>
      <c r="L58" s="559">
        <v>44831</v>
      </c>
      <c r="M58" s="56"/>
      <c r="N58" s="580"/>
    </row>
    <row r="59" spans="1:14" ht="80.25" customHeight="1">
      <c r="A59" s="56" t="s">
        <v>376</v>
      </c>
      <c r="B59" s="56">
        <v>2021.23</v>
      </c>
      <c r="C59" s="56" t="s">
        <v>272</v>
      </c>
      <c r="D59" s="56" t="s">
        <v>468</v>
      </c>
      <c r="E59" s="56" t="s">
        <v>433</v>
      </c>
      <c r="F59" s="56"/>
      <c r="G59" s="56"/>
      <c r="H59" s="56" t="s">
        <v>338</v>
      </c>
      <c r="I59" s="569" t="s">
        <v>402</v>
      </c>
      <c r="J59" s="56" t="s">
        <v>469</v>
      </c>
      <c r="K59" s="569" t="s">
        <v>314</v>
      </c>
      <c r="L59" s="581">
        <v>44831</v>
      </c>
      <c r="M59" s="56"/>
      <c r="N59" s="580"/>
    </row>
    <row r="60" spans="1:14" ht="207" customHeight="1">
      <c r="A60" s="56" t="s">
        <v>376</v>
      </c>
      <c r="B60" s="56">
        <v>2021.24</v>
      </c>
      <c r="C60" s="56" t="s">
        <v>273</v>
      </c>
      <c r="D60" s="56" t="s">
        <v>470</v>
      </c>
      <c r="E60" s="56" t="s">
        <v>433</v>
      </c>
      <c r="F60" s="56"/>
      <c r="G60" s="56"/>
      <c r="H60" s="56" t="s">
        <v>338</v>
      </c>
      <c r="I60" s="56" t="s">
        <v>339</v>
      </c>
      <c r="J60" s="572" t="s">
        <v>471</v>
      </c>
      <c r="K60" s="125" t="s">
        <v>293</v>
      </c>
      <c r="L60" s="582">
        <v>44987</v>
      </c>
    </row>
    <row r="61" spans="1:14" ht="15">
      <c r="A61" s="567"/>
      <c r="B61" s="566" t="s">
        <v>472</v>
      </c>
      <c r="C61" s="567"/>
      <c r="D61" s="567"/>
      <c r="E61" s="567"/>
      <c r="F61" s="567"/>
      <c r="G61" s="567"/>
      <c r="H61" s="567"/>
      <c r="I61" s="567"/>
      <c r="J61" s="567"/>
      <c r="K61" s="567"/>
      <c r="L61" s="567"/>
    </row>
    <row r="62" spans="1:14" ht="177" customHeight="1">
      <c r="A62" s="56" t="s">
        <v>271</v>
      </c>
      <c r="B62" s="56">
        <v>2022.01</v>
      </c>
      <c r="C62" s="554" t="s">
        <v>271</v>
      </c>
      <c r="D62" s="56" t="s">
        <v>473</v>
      </c>
      <c r="E62" s="56" t="s">
        <v>474</v>
      </c>
      <c r="F62" s="56"/>
      <c r="G62" s="56"/>
      <c r="H62" s="56"/>
      <c r="I62" s="56"/>
      <c r="J62" s="572" t="s">
        <v>475</v>
      </c>
      <c r="K62" s="56" t="s">
        <v>314</v>
      </c>
      <c r="L62" s="559">
        <v>45204</v>
      </c>
    </row>
    <row r="63" spans="1:14" ht="103.5" customHeight="1">
      <c r="A63" s="56" t="s">
        <v>376</v>
      </c>
      <c r="B63" s="56">
        <v>2022.02</v>
      </c>
      <c r="C63" s="554" t="s">
        <v>272</v>
      </c>
      <c r="D63" s="56" t="s">
        <v>476</v>
      </c>
      <c r="E63" s="56" t="s">
        <v>477</v>
      </c>
      <c r="F63" s="56"/>
      <c r="G63" s="56"/>
      <c r="H63" s="56" t="s">
        <v>478</v>
      </c>
      <c r="I63" s="56" t="s">
        <v>402</v>
      </c>
      <c r="J63" s="572" t="s">
        <v>479</v>
      </c>
      <c r="K63" s="56" t="s">
        <v>314</v>
      </c>
      <c r="L63" s="559">
        <v>45204</v>
      </c>
    </row>
    <row r="64" spans="1:14" ht="108.75" customHeight="1">
      <c r="A64" s="56" t="s">
        <v>376</v>
      </c>
      <c r="B64" s="56">
        <v>2022.03</v>
      </c>
      <c r="C64" s="554" t="s">
        <v>272</v>
      </c>
      <c r="D64" s="56" t="s">
        <v>480</v>
      </c>
      <c r="E64" s="56" t="s">
        <v>481</v>
      </c>
      <c r="F64" s="56"/>
      <c r="G64" s="56"/>
      <c r="H64" s="56" t="s">
        <v>482</v>
      </c>
      <c r="I64" s="56" t="s">
        <v>402</v>
      </c>
      <c r="J64" s="572" t="s">
        <v>479</v>
      </c>
      <c r="K64" s="56" t="s">
        <v>314</v>
      </c>
      <c r="L64" s="559">
        <v>45204</v>
      </c>
    </row>
    <row r="65" spans="1:12" ht="320.25" customHeight="1">
      <c r="A65" s="56" t="s">
        <v>376</v>
      </c>
      <c r="B65" s="56">
        <v>2022.04</v>
      </c>
      <c r="C65" s="554" t="s">
        <v>272</v>
      </c>
      <c r="D65" s="56" t="s">
        <v>483</v>
      </c>
      <c r="E65" s="56" t="s">
        <v>484</v>
      </c>
      <c r="F65" s="56"/>
      <c r="G65" s="56"/>
      <c r="H65" s="56" t="s">
        <v>485</v>
      </c>
      <c r="I65" s="56" t="s">
        <v>402</v>
      </c>
      <c r="J65" s="56" t="s">
        <v>486</v>
      </c>
      <c r="K65" s="56" t="s">
        <v>314</v>
      </c>
      <c r="L65" s="559">
        <v>45204</v>
      </c>
    </row>
    <row r="66" spans="1:12" ht="107.25" customHeight="1">
      <c r="A66" s="56" t="s">
        <v>376</v>
      </c>
      <c r="B66" s="56">
        <v>2022.05</v>
      </c>
      <c r="C66" s="554" t="s">
        <v>272</v>
      </c>
      <c r="D66" s="56" t="s">
        <v>487</v>
      </c>
      <c r="E66" s="56" t="s">
        <v>488</v>
      </c>
      <c r="F66" s="56"/>
      <c r="G66" s="56"/>
      <c r="H66" s="56" t="s">
        <v>489</v>
      </c>
      <c r="I66" s="56" t="s">
        <v>402</v>
      </c>
      <c r="J66" s="56" t="s">
        <v>490</v>
      </c>
      <c r="K66" s="56" t="s">
        <v>314</v>
      </c>
      <c r="L66" s="559">
        <v>45223</v>
      </c>
    </row>
    <row r="67" spans="1:12" ht="143.25" customHeight="1">
      <c r="A67" s="56" t="s">
        <v>376</v>
      </c>
      <c r="B67" s="56">
        <v>2021.08</v>
      </c>
      <c r="C67" s="554" t="s">
        <v>272</v>
      </c>
      <c r="D67" s="56" t="s">
        <v>491</v>
      </c>
      <c r="E67" s="56" t="s">
        <v>417</v>
      </c>
      <c r="F67" s="56"/>
      <c r="G67" s="56"/>
      <c r="H67" s="56" t="s">
        <v>418</v>
      </c>
      <c r="I67" s="56" t="s">
        <v>402</v>
      </c>
      <c r="J67" s="56" t="s">
        <v>492</v>
      </c>
      <c r="K67" s="56" t="s">
        <v>314</v>
      </c>
      <c r="L67" s="559">
        <v>45204</v>
      </c>
    </row>
    <row r="68" spans="1:12" ht="284.25" customHeight="1">
      <c r="A68" s="56" t="s">
        <v>407</v>
      </c>
      <c r="B68" s="56">
        <v>2019.13</v>
      </c>
      <c r="C68" s="554" t="s">
        <v>273</v>
      </c>
      <c r="D68" s="56" t="s">
        <v>493</v>
      </c>
      <c r="E68" s="56" t="s">
        <v>433</v>
      </c>
      <c r="F68" s="56"/>
      <c r="G68" s="56"/>
      <c r="H68" s="56" t="s">
        <v>494</v>
      </c>
      <c r="I68" s="56" t="s">
        <v>339</v>
      </c>
      <c r="J68" s="56" t="s">
        <v>495</v>
      </c>
      <c r="K68" s="56" t="s">
        <v>293</v>
      </c>
      <c r="L68" s="559">
        <v>44987</v>
      </c>
    </row>
    <row r="69" spans="1:12" ht="114.75" customHeight="1">
      <c r="A69" s="56" t="s">
        <v>289</v>
      </c>
      <c r="B69" s="556">
        <v>2022.06</v>
      </c>
      <c r="C69" s="554" t="s">
        <v>271</v>
      </c>
      <c r="D69" s="56" t="s">
        <v>496</v>
      </c>
      <c r="E69" s="56" t="s">
        <v>433</v>
      </c>
      <c r="F69" s="56"/>
      <c r="G69" s="56"/>
      <c r="H69" s="56" t="s">
        <v>494</v>
      </c>
      <c r="I69" s="56"/>
      <c r="J69" s="572" t="s">
        <v>497</v>
      </c>
      <c r="K69" s="56" t="s">
        <v>314</v>
      </c>
      <c r="L69" s="559">
        <v>45204</v>
      </c>
    </row>
    <row r="70" spans="1:12" ht="135" customHeight="1">
      <c r="A70" s="56" t="s">
        <v>289</v>
      </c>
      <c r="B70" s="556">
        <v>2022.07</v>
      </c>
      <c r="C70" s="554" t="s">
        <v>271</v>
      </c>
      <c r="D70" s="56" t="s">
        <v>498</v>
      </c>
      <c r="E70" s="56" t="s">
        <v>433</v>
      </c>
      <c r="F70" s="56"/>
      <c r="G70" s="56"/>
      <c r="H70" s="56" t="s">
        <v>494</v>
      </c>
      <c r="I70" s="56"/>
      <c r="J70" s="56" t="s">
        <v>499</v>
      </c>
      <c r="K70" s="56" t="s">
        <v>314</v>
      </c>
      <c r="L70" s="559">
        <v>45204</v>
      </c>
    </row>
    <row r="71" spans="1:12" ht="91.5" customHeight="1">
      <c r="A71" s="56" t="s">
        <v>289</v>
      </c>
      <c r="B71" s="556">
        <v>2022.08</v>
      </c>
      <c r="C71" s="554" t="s">
        <v>271</v>
      </c>
      <c r="D71" s="137" t="s">
        <v>500</v>
      </c>
      <c r="E71" s="137" t="s">
        <v>464</v>
      </c>
      <c r="F71" s="137"/>
      <c r="G71" s="137"/>
      <c r="H71" s="137" t="s">
        <v>501</v>
      </c>
      <c r="I71" s="56"/>
      <c r="J71" s="56" t="s">
        <v>499</v>
      </c>
      <c r="K71" s="56" t="s">
        <v>314</v>
      </c>
      <c r="L71" s="559">
        <v>45204</v>
      </c>
    </row>
    <row r="72" spans="1:12" ht="280">
      <c r="A72" s="56" t="s">
        <v>376</v>
      </c>
      <c r="B72" s="556">
        <v>2022.09</v>
      </c>
      <c r="C72" s="554" t="s">
        <v>272</v>
      </c>
      <c r="D72" s="583" t="s">
        <v>502</v>
      </c>
      <c r="E72" s="584" t="s">
        <v>503</v>
      </c>
      <c r="F72" s="584"/>
      <c r="G72" s="584"/>
      <c r="H72" s="585" t="s">
        <v>504</v>
      </c>
      <c r="I72" s="56" t="s">
        <v>505</v>
      </c>
      <c r="J72" s="56" t="s">
        <v>506</v>
      </c>
      <c r="K72" s="56" t="s">
        <v>314</v>
      </c>
      <c r="L72" s="559">
        <v>45223</v>
      </c>
    </row>
    <row r="73" spans="1:12" ht="90.75" customHeight="1">
      <c r="A73" s="56" t="s">
        <v>271</v>
      </c>
      <c r="B73" s="556">
        <v>2022.1</v>
      </c>
      <c r="C73" s="554" t="s">
        <v>271</v>
      </c>
      <c r="D73" s="583" t="s">
        <v>507</v>
      </c>
      <c r="E73" s="56" t="s">
        <v>508</v>
      </c>
      <c r="F73" s="56"/>
      <c r="G73" s="56"/>
      <c r="H73" s="56"/>
      <c r="I73" s="56"/>
      <c r="J73" s="56" t="s">
        <v>509</v>
      </c>
      <c r="K73" s="56" t="s">
        <v>314</v>
      </c>
      <c r="L73" s="559">
        <v>45204</v>
      </c>
    </row>
    <row r="74" spans="1:12" ht="119.25" customHeight="1">
      <c r="A74" s="56" t="s">
        <v>376</v>
      </c>
      <c r="B74" s="56">
        <v>2022.11</v>
      </c>
      <c r="C74" s="554" t="s">
        <v>272</v>
      </c>
      <c r="D74" s="56" t="s">
        <v>510</v>
      </c>
      <c r="E74" s="56" t="s">
        <v>511</v>
      </c>
      <c r="F74" s="56"/>
      <c r="G74" s="56"/>
      <c r="H74" s="56" t="s">
        <v>512</v>
      </c>
      <c r="I74" s="56" t="s">
        <v>505</v>
      </c>
      <c r="J74" s="56" t="s">
        <v>513</v>
      </c>
      <c r="K74" s="56" t="s">
        <v>314</v>
      </c>
      <c r="L74" s="559">
        <v>45204</v>
      </c>
    </row>
    <row r="75" spans="1:12" ht="129.75" customHeight="1">
      <c r="A75" s="56" t="s">
        <v>376</v>
      </c>
      <c r="B75" s="56">
        <v>2022.12</v>
      </c>
      <c r="C75" s="554" t="s">
        <v>272</v>
      </c>
      <c r="D75" s="56" t="s">
        <v>514</v>
      </c>
      <c r="E75" s="56" t="s">
        <v>515</v>
      </c>
      <c r="F75" s="56"/>
      <c r="G75" s="56"/>
      <c r="H75" s="56" t="s">
        <v>516</v>
      </c>
      <c r="I75" s="56" t="s">
        <v>505</v>
      </c>
      <c r="J75" s="56" t="s">
        <v>517</v>
      </c>
      <c r="K75" s="56" t="s">
        <v>314</v>
      </c>
      <c r="L75" s="559">
        <v>45204</v>
      </c>
    </row>
    <row r="76" spans="1:12" ht="409.5">
      <c r="A76" s="56" t="s">
        <v>407</v>
      </c>
      <c r="B76" s="56">
        <v>2022.13</v>
      </c>
      <c r="C76" s="554" t="s">
        <v>273</v>
      </c>
      <c r="D76" s="56" t="s">
        <v>518</v>
      </c>
      <c r="E76" s="56" t="s">
        <v>433</v>
      </c>
      <c r="F76" s="56"/>
      <c r="G76" s="56"/>
      <c r="H76" s="56" t="s">
        <v>494</v>
      </c>
      <c r="I76" s="56" t="s">
        <v>519</v>
      </c>
      <c r="J76" s="572" t="s">
        <v>520</v>
      </c>
      <c r="K76" s="56" t="s">
        <v>314</v>
      </c>
      <c r="L76" s="559">
        <v>45401</v>
      </c>
    </row>
    <row r="77" spans="1:12" ht="87.75" customHeight="1">
      <c r="A77" s="56" t="s">
        <v>376</v>
      </c>
      <c r="B77" s="56">
        <v>2022.14</v>
      </c>
      <c r="C77" s="554" t="s">
        <v>272</v>
      </c>
      <c r="D77" s="56" t="s">
        <v>521</v>
      </c>
      <c r="E77" s="56" t="s">
        <v>425</v>
      </c>
      <c r="F77" s="56"/>
      <c r="G77" s="56"/>
      <c r="H77" s="56" t="s">
        <v>426</v>
      </c>
      <c r="I77" s="56" t="s">
        <v>505</v>
      </c>
      <c r="J77" s="56" t="s">
        <v>499</v>
      </c>
      <c r="K77" s="56" t="s">
        <v>314</v>
      </c>
      <c r="L77" s="559">
        <v>45204</v>
      </c>
    </row>
    <row r="78" spans="1:12" ht="75" customHeight="1">
      <c r="A78" s="56" t="s">
        <v>376</v>
      </c>
      <c r="B78" s="56">
        <v>2022.15</v>
      </c>
      <c r="C78" s="554" t="s">
        <v>272</v>
      </c>
      <c r="D78" s="56" t="s">
        <v>522</v>
      </c>
      <c r="E78" s="56" t="s">
        <v>523</v>
      </c>
      <c r="F78" s="56"/>
      <c r="G78" s="56"/>
      <c r="H78" s="56" t="s">
        <v>524</v>
      </c>
      <c r="I78" s="56" t="s">
        <v>505</v>
      </c>
      <c r="J78" s="56" t="s">
        <v>525</v>
      </c>
      <c r="K78" s="56" t="s">
        <v>314</v>
      </c>
      <c r="L78" s="559">
        <v>45204</v>
      </c>
    </row>
    <row r="79" spans="1:12" ht="78.75" customHeight="1">
      <c r="A79" s="56" t="s">
        <v>376</v>
      </c>
      <c r="B79" s="56">
        <v>2022.16</v>
      </c>
      <c r="C79" s="554" t="s">
        <v>272</v>
      </c>
      <c r="D79" s="56" t="s">
        <v>526</v>
      </c>
      <c r="E79" s="56" t="s">
        <v>527</v>
      </c>
      <c r="F79" s="56"/>
      <c r="G79" s="56"/>
      <c r="H79" s="56" t="s">
        <v>528</v>
      </c>
      <c r="I79" s="56" t="s">
        <v>505</v>
      </c>
      <c r="J79" s="56" t="s">
        <v>525</v>
      </c>
      <c r="K79" s="56" t="s">
        <v>314</v>
      </c>
      <c r="L79" s="559">
        <v>45204</v>
      </c>
    </row>
    <row r="80" spans="1:12" ht="328.5" customHeight="1">
      <c r="A80" s="56" t="s">
        <v>376</v>
      </c>
      <c r="B80" s="56">
        <v>2022.17</v>
      </c>
      <c r="C80" s="554" t="s">
        <v>272</v>
      </c>
      <c r="D80" s="584" t="s">
        <v>529</v>
      </c>
      <c r="E80" s="584" t="s">
        <v>530</v>
      </c>
      <c r="F80" s="584"/>
      <c r="G80" s="584"/>
      <c r="H80" s="584" t="s">
        <v>531</v>
      </c>
      <c r="I80" s="56" t="s">
        <v>505</v>
      </c>
      <c r="J80" s="586" t="s">
        <v>532</v>
      </c>
      <c r="K80" s="56" t="s">
        <v>314</v>
      </c>
      <c r="L80" s="559">
        <v>45223</v>
      </c>
    </row>
    <row r="81" spans="1:12" ht="156.75" customHeight="1">
      <c r="A81" s="56" t="s">
        <v>376</v>
      </c>
      <c r="B81" s="56">
        <v>2022.18</v>
      </c>
      <c r="C81" s="554" t="s">
        <v>272</v>
      </c>
      <c r="D81" s="56" t="s">
        <v>533</v>
      </c>
      <c r="E81" s="56" t="s">
        <v>534</v>
      </c>
      <c r="F81" s="56"/>
      <c r="G81" s="56"/>
      <c r="H81" s="56" t="s">
        <v>535</v>
      </c>
      <c r="I81" s="56" t="s">
        <v>505</v>
      </c>
      <c r="J81" s="56" t="s">
        <v>536</v>
      </c>
      <c r="K81" s="56" t="s">
        <v>314</v>
      </c>
      <c r="L81" s="559">
        <v>45204</v>
      </c>
    </row>
    <row r="82" spans="1:12" ht="138.75" customHeight="1">
      <c r="A82" s="56" t="s">
        <v>376</v>
      </c>
      <c r="B82" s="56">
        <v>2022.19</v>
      </c>
      <c r="C82" s="554" t="s">
        <v>272</v>
      </c>
      <c r="D82" s="56" t="s">
        <v>537</v>
      </c>
      <c r="E82" s="56" t="s">
        <v>538</v>
      </c>
      <c r="F82" s="56"/>
      <c r="G82" s="56"/>
      <c r="H82" s="56" t="s">
        <v>539</v>
      </c>
      <c r="I82" s="56" t="s">
        <v>505</v>
      </c>
      <c r="J82" s="56" t="s">
        <v>536</v>
      </c>
      <c r="K82" s="56" t="s">
        <v>314</v>
      </c>
      <c r="L82" s="559">
        <v>45204</v>
      </c>
    </row>
    <row r="83" spans="1:12" ht="15">
      <c r="A83" s="567"/>
      <c r="B83" s="566" t="s">
        <v>540</v>
      </c>
      <c r="C83" s="567"/>
      <c r="D83" s="567"/>
      <c r="E83" s="567"/>
      <c r="F83" s="567"/>
      <c r="G83" s="567"/>
      <c r="H83" s="567"/>
      <c r="I83" s="567"/>
      <c r="J83" s="567"/>
      <c r="K83" s="567"/>
      <c r="L83" s="567"/>
    </row>
    <row r="84" spans="1:12" ht="224">
      <c r="A84" s="56" t="s">
        <v>407</v>
      </c>
      <c r="B84" s="56" t="s">
        <v>541</v>
      </c>
      <c r="C84" s="554" t="s">
        <v>273</v>
      </c>
      <c r="D84" s="56" t="s">
        <v>394</v>
      </c>
      <c r="E84" s="56" t="s">
        <v>392</v>
      </c>
      <c r="F84" s="56"/>
      <c r="G84" s="56"/>
      <c r="H84" s="56" t="s">
        <v>395</v>
      </c>
      <c r="I84" s="56" t="s">
        <v>339</v>
      </c>
      <c r="J84" s="56" t="s">
        <v>542</v>
      </c>
      <c r="K84" s="53" t="s">
        <v>314</v>
      </c>
      <c r="L84" s="559" t="s">
        <v>398</v>
      </c>
    </row>
    <row r="85" spans="1:12" ht="182">
      <c r="A85" s="56" t="s">
        <v>407</v>
      </c>
      <c r="B85" s="56" t="s">
        <v>408</v>
      </c>
      <c r="C85" s="554" t="s">
        <v>273</v>
      </c>
      <c r="D85" s="56" t="s">
        <v>409</v>
      </c>
      <c r="E85" s="56" t="s">
        <v>410</v>
      </c>
      <c r="F85" s="56"/>
      <c r="G85" s="56"/>
      <c r="H85" s="56" t="s">
        <v>312</v>
      </c>
      <c r="I85" s="56" t="s">
        <v>396</v>
      </c>
      <c r="J85" s="56" t="s">
        <v>543</v>
      </c>
      <c r="K85" s="56" t="s">
        <v>314</v>
      </c>
      <c r="L85" s="587">
        <v>44624</v>
      </c>
    </row>
    <row r="86" spans="1:12" ht="409.5">
      <c r="A86" s="53" t="s">
        <v>273</v>
      </c>
      <c r="B86" s="56" t="s">
        <v>544</v>
      </c>
      <c r="C86" s="554" t="s">
        <v>273</v>
      </c>
      <c r="D86" s="56" t="s">
        <v>518</v>
      </c>
      <c r="E86" s="56" t="s">
        <v>433</v>
      </c>
      <c r="F86" s="56"/>
      <c r="G86" s="56"/>
      <c r="H86" s="56" t="s">
        <v>338</v>
      </c>
      <c r="I86" s="56" t="s">
        <v>519</v>
      </c>
      <c r="J86" s="572" t="s">
        <v>545</v>
      </c>
      <c r="K86" s="56" t="s">
        <v>314</v>
      </c>
      <c r="L86" s="587">
        <v>45401</v>
      </c>
    </row>
    <row r="87" spans="1:12" ht="196">
      <c r="A87" s="56" t="s">
        <v>376</v>
      </c>
      <c r="B87" s="53">
        <v>2023.1</v>
      </c>
      <c r="C87" s="55" t="s">
        <v>272</v>
      </c>
      <c r="D87" s="53" t="s">
        <v>546</v>
      </c>
      <c r="E87" s="53" t="s">
        <v>547</v>
      </c>
      <c r="H87" s="56" t="s">
        <v>548</v>
      </c>
      <c r="I87" s="56" t="s">
        <v>505</v>
      </c>
      <c r="J87" s="53" t="s">
        <v>549</v>
      </c>
      <c r="K87" s="53" t="s">
        <v>314</v>
      </c>
      <c r="L87" s="587">
        <v>45223</v>
      </c>
    </row>
    <row r="88" spans="1:12" ht="84">
      <c r="A88" s="56" t="s">
        <v>376</v>
      </c>
      <c r="B88" s="53">
        <v>2023.2</v>
      </c>
      <c r="C88" s="55" t="s">
        <v>272</v>
      </c>
      <c r="D88" s="53" t="s">
        <v>550</v>
      </c>
      <c r="E88" s="53" t="s">
        <v>551</v>
      </c>
      <c r="H88" s="56" t="s">
        <v>552</v>
      </c>
      <c r="I88" s="56" t="s">
        <v>505</v>
      </c>
      <c r="J88" s="53" t="s">
        <v>553</v>
      </c>
      <c r="K88" s="53" t="s">
        <v>293</v>
      </c>
      <c r="L88" s="587">
        <v>45538</v>
      </c>
    </row>
    <row r="89" spans="1:12" ht="98">
      <c r="A89" s="56" t="s">
        <v>376</v>
      </c>
      <c r="B89" s="53">
        <v>2023.3</v>
      </c>
      <c r="C89" s="55" t="s">
        <v>272</v>
      </c>
      <c r="D89" s="53" t="s">
        <v>554</v>
      </c>
      <c r="E89" s="53" t="s">
        <v>555</v>
      </c>
      <c r="H89" s="56" t="s">
        <v>556</v>
      </c>
      <c r="I89" s="56" t="s">
        <v>505</v>
      </c>
      <c r="J89" s="53" t="s">
        <v>557</v>
      </c>
      <c r="K89" s="53" t="s">
        <v>314</v>
      </c>
      <c r="L89" s="587">
        <v>45224</v>
      </c>
    </row>
    <row r="90" spans="1:12" ht="210">
      <c r="A90" s="56" t="s">
        <v>376</v>
      </c>
      <c r="B90" s="53">
        <v>2023.4</v>
      </c>
      <c r="C90" s="55" t="s">
        <v>272</v>
      </c>
      <c r="D90" s="53" t="s">
        <v>558</v>
      </c>
      <c r="E90" s="53" t="s">
        <v>559</v>
      </c>
      <c r="H90" s="53" t="s">
        <v>560</v>
      </c>
      <c r="I90" s="56" t="s">
        <v>505</v>
      </c>
      <c r="J90" s="53" t="s">
        <v>561</v>
      </c>
      <c r="K90" s="53" t="s">
        <v>293</v>
      </c>
      <c r="L90" s="587">
        <v>45538</v>
      </c>
    </row>
    <row r="91" spans="1:12" ht="168">
      <c r="A91" s="56" t="s">
        <v>376</v>
      </c>
      <c r="B91" s="53">
        <v>2013.5</v>
      </c>
      <c r="C91" s="55" t="s">
        <v>272</v>
      </c>
      <c r="D91" s="53" t="s">
        <v>562</v>
      </c>
      <c r="E91" s="53" t="s">
        <v>337</v>
      </c>
      <c r="H91" s="53" t="s">
        <v>563</v>
      </c>
      <c r="I91" s="56" t="s">
        <v>505</v>
      </c>
      <c r="J91" s="53" t="s">
        <v>564</v>
      </c>
      <c r="K91" s="53" t="s">
        <v>314</v>
      </c>
      <c r="L91" s="587">
        <v>45223</v>
      </c>
    </row>
    <row r="92" spans="1:12" ht="28">
      <c r="A92" s="54" t="s">
        <v>565</v>
      </c>
      <c r="B92" s="565">
        <v>2023.6</v>
      </c>
      <c r="C92" s="821"/>
      <c r="D92" s="565"/>
      <c r="E92" s="565" t="s">
        <v>566</v>
      </c>
      <c r="F92" s="565"/>
      <c r="G92" s="565"/>
      <c r="H92" s="565"/>
      <c r="I92" s="822"/>
      <c r="J92" s="823" t="s">
        <v>565</v>
      </c>
      <c r="K92" s="565"/>
      <c r="L92" s="565"/>
    </row>
    <row r="93" spans="1:12" ht="56">
      <c r="A93" s="56" t="s">
        <v>376</v>
      </c>
      <c r="B93" s="53">
        <v>2023.7</v>
      </c>
      <c r="C93" s="55" t="s">
        <v>272</v>
      </c>
      <c r="D93" s="53" t="s">
        <v>567</v>
      </c>
      <c r="E93" s="53" t="s">
        <v>568</v>
      </c>
      <c r="H93" s="53" t="s">
        <v>569</v>
      </c>
      <c r="I93" s="56" t="s">
        <v>505</v>
      </c>
      <c r="J93" s="53" t="s">
        <v>570</v>
      </c>
      <c r="K93" s="53" t="s">
        <v>293</v>
      </c>
      <c r="L93" s="587">
        <v>45538</v>
      </c>
    </row>
    <row r="94" spans="1:12" ht="126">
      <c r="A94" s="53" t="s">
        <v>271</v>
      </c>
      <c r="B94" s="53">
        <v>2023.8</v>
      </c>
      <c r="C94" s="55" t="s">
        <v>271</v>
      </c>
      <c r="D94" s="53" t="s">
        <v>571</v>
      </c>
      <c r="E94" s="56" t="s">
        <v>392</v>
      </c>
      <c r="H94" s="53" t="s">
        <v>572</v>
      </c>
      <c r="J94" s="824" t="s">
        <v>573</v>
      </c>
      <c r="K94" s="53" t="s">
        <v>364</v>
      </c>
    </row>
    <row r="95" spans="1:12" ht="140">
      <c r="A95" s="53" t="s">
        <v>271</v>
      </c>
      <c r="B95" s="53">
        <v>2023.9</v>
      </c>
      <c r="C95" s="55" t="s">
        <v>271</v>
      </c>
      <c r="D95" s="53" t="s">
        <v>574</v>
      </c>
      <c r="E95" s="53" t="s">
        <v>575</v>
      </c>
      <c r="H95" s="53" t="s">
        <v>576</v>
      </c>
      <c r="J95" s="824" t="s">
        <v>577</v>
      </c>
      <c r="K95" s="53" t="s">
        <v>364</v>
      </c>
    </row>
    <row r="96" spans="1:12" ht="182">
      <c r="A96" s="53" t="s">
        <v>271</v>
      </c>
      <c r="B96" s="588">
        <v>2023.1</v>
      </c>
      <c r="C96" s="55" t="s">
        <v>271</v>
      </c>
      <c r="D96" s="53" t="s">
        <v>578</v>
      </c>
      <c r="E96" s="53" t="s">
        <v>547</v>
      </c>
      <c r="H96" s="56" t="s">
        <v>579</v>
      </c>
      <c r="J96" s="825" t="s">
        <v>580</v>
      </c>
      <c r="K96" s="53" t="s">
        <v>293</v>
      </c>
      <c r="L96" s="587">
        <v>45538</v>
      </c>
    </row>
    <row r="97" spans="1:15" ht="84">
      <c r="A97" s="53" t="s">
        <v>271</v>
      </c>
      <c r="B97" s="53">
        <v>2023.11</v>
      </c>
      <c r="C97" s="55" t="s">
        <v>271</v>
      </c>
      <c r="D97" s="53" t="s">
        <v>581</v>
      </c>
      <c r="E97" s="53" t="s">
        <v>582</v>
      </c>
      <c r="H97" s="53" t="s">
        <v>583</v>
      </c>
      <c r="J97" s="824" t="s">
        <v>584</v>
      </c>
      <c r="K97" s="53" t="s">
        <v>364</v>
      </c>
    </row>
    <row r="98" spans="1:15" ht="70">
      <c r="A98" s="53" t="s">
        <v>271</v>
      </c>
      <c r="B98" s="588">
        <v>2023.12</v>
      </c>
      <c r="C98" s="55" t="s">
        <v>271</v>
      </c>
      <c r="D98" s="53" t="s">
        <v>585</v>
      </c>
      <c r="E98" s="53" t="s">
        <v>586</v>
      </c>
      <c r="H98" s="53" t="s">
        <v>587</v>
      </c>
      <c r="J98" s="825" t="s">
        <v>588</v>
      </c>
      <c r="K98" s="53" t="s">
        <v>293</v>
      </c>
      <c r="L98" s="587">
        <v>45385</v>
      </c>
    </row>
    <row r="99" spans="1:15" ht="112">
      <c r="A99" s="53" t="s">
        <v>271</v>
      </c>
      <c r="B99" s="588">
        <v>2023.13</v>
      </c>
      <c r="C99" s="55" t="s">
        <v>271</v>
      </c>
      <c r="D99" s="53" t="s">
        <v>589</v>
      </c>
      <c r="E99" s="53" t="s">
        <v>590</v>
      </c>
      <c r="H99" s="53" t="s">
        <v>591</v>
      </c>
      <c r="J99" s="825" t="s">
        <v>592</v>
      </c>
      <c r="K99" s="53" t="s">
        <v>293</v>
      </c>
      <c r="L99" s="587">
        <v>45538</v>
      </c>
    </row>
    <row r="100" spans="1:15" ht="210">
      <c r="A100" s="53" t="s">
        <v>271</v>
      </c>
      <c r="B100" s="56" t="s">
        <v>593</v>
      </c>
      <c r="C100" s="554" t="s">
        <v>271</v>
      </c>
      <c r="D100" s="56" t="s">
        <v>320</v>
      </c>
      <c r="E100" s="56" t="s">
        <v>321</v>
      </c>
      <c r="F100" s="56"/>
      <c r="G100" s="56"/>
      <c r="H100" s="56"/>
      <c r="I100" s="56"/>
      <c r="J100" s="555" t="s">
        <v>594</v>
      </c>
      <c r="K100" s="555" t="s">
        <v>293</v>
      </c>
      <c r="L100" s="587">
        <v>45538</v>
      </c>
    </row>
    <row r="101" spans="1:15" ht="168">
      <c r="A101" s="56" t="s">
        <v>407</v>
      </c>
      <c r="B101" s="53">
        <v>2023.14</v>
      </c>
      <c r="C101" s="55" t="s">
        <v>273</v>
      </c>
      <c r="D101" s="53" t="s">
        <v>595</v>
      </c>
      <c r="E101" s="56" t="s">
        <v>410</v>
      </c>
      <c r="F101" s="56"/>
      <c r="G101" s="56"/>
      <c r="H101" s="56" t="s">
        <v>312</v>
      </c>
      <c r="I101" s="56" t="s">
        <v>396</v>
      </c>
      <c r="J101" s="53" t="s">
        <v>596</v>
      </c>
      <c r="K101" s="53" t="s">
        <v>293</v>
      </c>
      <c r="L101" s="587">
        <v>45401</v>
      </c>
    </row>
    <row r="102" spans="1:15" ht="98">
      <c r="A102" s="53" t="s">
        <v>271</v>
      </c>
      <c r="B102" s="53">
        <v>2024.01</v>
      </c>
      <c r="C102" s="55" t="s">
        <v>271</v>
      </c>
      <c r="D102" s="53" t="s">
        <v>597</v>
      </c>
      <c r="E102" s="53" t="s">
        <v>337</v>
      </c>
      <c r="J102" s="825" t="s">
        <v>598</v>
      </c>
      <c r="K102" s="53" t="s">
        <v>293</v>
      </c>
      <c r="L102" s="587">
        <v>45538</v>
      </c>
    </row>
    <row r="103" spans="1:15">
      <c r="A103" s="826"/>
      <c r="B103" s="828" t="s">
        <v>599</v>
      </c>
      <c r="C103" s="827"/>
      <c r="D103" s="826"/>
      <c r="E103" s="829"/>
      <c r="F103" s="826"/>
      <c r="G103" s="826"/>
      <c r="H103" s="826"/>
      <c r="I103" s="826"/>
      <c r="J103" s="826"/>
      <c r="K103" s="826"/>
      <c r="L103" s="826"/>
      <c r="M103" s="826"/>
      <c r="N103" s="579"/>
    </row>
    <row r="104" spans="1:15" ht="70">
      <c r="A104" s="56"/>
      <c r="B104" s="56">
        <v>2024.2</v>
      </c>
      <c r="C104" s="831" t="s">
        <v>271</v>
      </c>
      <c r="D104" s="831" t="s">
        <v>600</v>
      </c>
      <c r="E104" s="831" t="s">
        <v>601</v>
      </c>
      <c r="F104" s="56"/>
      <c r="G104" s="56"/>
      <c r="H104" s="56" t="s">
        <v>602</v>
      </c>
      <c r="I104" s="56"/>
      <c r="J104" s="56"/>
      <c r="K104" s="56" t="s">
        <v>364</v>
      </c>
      <c r="L104" s="56"/>
      <c r="M104" s="56"/>
      <c r="N104" s="76"/>
      <c r="O104" s="76"/>
    </row>
    <row r="105" spans="1:15" ht="98">
      <c r="A105" s="56" t="s">
        <v>271</v>
      </c>
      <c r="B105" s="56">
        <v>2024.3</v>
      </c>
      <c r="C105" s="831" t="s">
        <v>271</v>
      </c>
      <c r="D105" s="831" t="s">
        <v>603</v>
      </c>
      <c r="E105" s="831" t="s">
        <v>604</v>
      </c>
      <c r="F105" s="56"/>
      <c r="G105" s="56"/>
      <c r="H105" s="56" t="s">
        <v>605</v>
      </c>
      <c r="I105" s="56"/>
      <c r="J105" s="56"/>
      <c r="K105" s="56" t="s">
        <v>364</v>
      </c>
      <c r="L105" s="56"/>
      <c r="M105" s="56"/>
      <c r="N105" s="76"/>
      <c r="O105" s="76"/>
    </row>
    <row r="106" spans="1:15" ht="98">
      <c r="A106" s="56" t="s">
        <v>271</v>
      </c>
      <c r="B106" s="56">
        <v>2024.4</v>
      </c>
      <c r="C106" s="831" t="s">
        <v>271</v>
      </c>
      <c r="D106" s="831" t="s">
        <v>606</v>
      </c>
      <c r="E106" s="831" t="s">
        <v>607</v>
      </c>
      <c r="F106" s="56"/>
      <c r="G106" s="56"/>
      <c r="H106" s="56" t="s">
        <v>608</v>
      </c>
      <c r="I106" s="56"/>
      <c r="J106" s="56"/>
      <c r="K106" s="56" t="s">
        <v>364</v>
      </c>
      <c r="L106" s="56"/>
      <c r="M106" s="56"/>
      <c r="N106" s="76"/>
      <c r="O106" s="76"/>
    </row>
    <row r="107" spans="1:15" ht="98">
      <c r="A107" s="56" t="s">
        <v>272</v>
      </c>
      <c r="B107" s="56">
        <v>2024.5</v>
      </c>
      <c r="C107" s="832" t="s">
        <v>272</v>
      </c>
      <c r="D107" s="832" t="s">
        <v>609</v>
      </c>
      <c r="E107" s="832" t="s">
        <v>610</v>
      </c>
      <c r="F107" s="56" t="s">
        <v>611</v>
      </c>
      <c r="G107" s="56" t="s">
        <v>612</v>
      </c>
      <c r="H107" s="56" t="s">
        <v>613</v>
      </c>
      <c r="I107" s="56" t="s">
        <v>614</v>
      </c>
      <c r="J107" s="56"/>
      <c r="K107" s="56" t="s">
        <v>364</v>
      </c>
      <c r="L107" s="56"/>
      <c r="M107" s="56"/>
      <c r="N107" s="76"/>
      <c r="O107" s="76"/>
    </row>
    <row r="108" spans="1:15" ht="42">
      <c r="A108" s="56" t="s">
        <v>271</v>
      </c>
      <c r="B108" s="56">
        <v>2024.6</v>
      </c>
      <c r="C108" s="831" t="s">
        <v>271</v>
      </c>
      <c r="D108" s="831" t="s">
        <v>615</v>
      </c>
      <c r="E108" s="831" t="s">
        <v>547</v>
      </c>
      <c r="F108" s="56"/>
      <c r="G108" s="56"/>
      <c r="H108" s="831" t="s">
        <v>579</v>
      </c>
      <c r="I108" s="56"/>
      <c r="J108" s="56"/>
      <c r="K108" s="56" t="s">
        <v>364</v>
      </c>
      <c r="L108" s="56"/>
      <c r="M108" s="56"/>
      <c r="N108" s="76"/>
      <c r="O108" s="76"/>
    </row>
    <row r="109" spans="1:15" ht="56">
      <c r="A109" s="56" t="s">
        <v>271</v>
      </c>
      <c r="B109" s="56">
        <v>2024.7</v>
      </c>
      <c r="C109" s="831" t="s">
        <v>271</v>
      </c>
      <c r="D109" s="824" t="s">
        <v>616</v>
      </c>
      <c r="E109" s="831" t="s">
        <v>617</v>
      </c>
      <c r="F109" s="56"/>
      <c r="G109" s="56"/>
      <c r="H109" s="831" t="s">
        <v>618</v>
      </c>
      <c r="I109" s="56"/>
      <c r="J109" s="56"/>
      <c r="K109" s="56" t="s">
        <v>364</v>
      </c>
      <c r="L109" s="56"/>
      <c r="M109" s="56"/>
      <c r="N109" s="76"/>
      <c r="O109" s="76"/>
    </row>
    <row r="110" spans="1:15" ht="84">
      <c r="A110" s="56" t="s">
        <v>272</v>
      </c>
      <c r="B110" s="56">
        <v>2024.8</v>
      </c>
      <c r="C110" s="832" t="s">
        <v>272</v>
      </c>
      <c r="D110" s="832" t="s">
        <v>619</v>
      </c>
      <c r="E110" s="832" t="s">
        <v>620</v>
      </c>
      <c r="F110" s="56" t="s">
        <v>621</v>
      </c>
      <c r="G110" s="56" t="s">
        <v>622</v>
      </c>
      <c r="H110" s="832" t="s">
        <v>623</v>
      </c>
      <c r="I110" s="56" t="s">
        <v>614</v>
      </c>
      <c r="J110" s="56"/>
      <c r="K110" s="56" t="s">
        <v>364</v>
      </c>
      <c r="L110" s="56"/>
      <c r="M110" s="56"/>
      <c r="N110" s="76"/>
      <c r="O110" s="76"/>
    </row>
    <row r="111" spans="1:15" ht="126">
      <c r="A111" s="56" t="s">
        <v>272</v>
      </c>
      <c r="B111" s="56">
        <v>2024.9</v>
      </c>
      <c r="C111" s="832" t="s">
        <v>272</v>
      </c>
      <c r="D111" s="832" t="s">
        <v>624</v>
      </c>
      <c r="E111" s="832" t="s">
        <v>625</v>
      </c>
      <c r="F111" s="56" t="s">
        <v>626</v>
      </c>
      <c r="G111" s="56" t="s">
        <v>627</v>
      </c>
      <c r="H111" s="832" t="s">
        <v>628</v>
      </c>
      <c r="I111" s="56" t="s">
        <v>614</v>
      </c>
      <c r="J111" s="56"/>
      <c r="K111" s="56" t="s">
        <v>364</v>
      </c>
      <c r="L111" s="56"/>
      <c r="M111" s="56"/>
      <c r="N111" s="76"/>
      <c r="O111" s="76"/>
    </row>
    <row r="112" spans="1:15" ht="126">
      <c r="A112" s="56" t="s">
        <v>272</v>
      </c>
      <c r="B112" s="556">
        <v>2024.1</v>
      </c>
      <c r="C112" s="832" t="s">
        <v>272</v>
      </c>
      <c r="D112" s="832" t="s">
        <v>629</v>
      </c>
      <c r="E112" s="832" t="s">
        <v>630</v>
      </c>
      <c r="F112" s="56" t="s">
        <v>631</v>
      </c>
      <c r="G112" s="56" t="s">
        <v>632</v>
      </c>
      <c r="H112" s="56" t="s">
        <v>633</v>
      </c>
      <c r="I112" s="56" t="s">
        <v>614</v>
      </c>
      <c r="J112" s="56"/>
      <c r="K112" s="56" t="s">
        <v>364</v>
      </c>
      <c r="L112" s="56"/>
      <c r="M112" s="56"/>
      <c r="N112" s="76"/>
      <c r="O112" s="76"/>
    </row>
    <row r="113" spans="1:15">
      <c r="A113" s="56"/>
      <c r="B113" s="56"/>
      <c r="C113" s="831"/>
      <c r="D113" s="831"/>
      <c r="E113" s="831"/>
      <c r="F113" s="56"/>
      <c r="G113" s="56"/>
      <c r="H113" s="831"/>
      <c r="I113" s="56"/>
      <c r="J113" s="56"/>
      <c r="K113" s="56" t="s">
        <v>364</v>
      </c>
      <c r="L113" s="56"/>
      <c r="M113" s="56"/>
      <c r="N113" s="76"/>
      <c r="O113" s="76"/>
    </row>
    <row r="114" spans="1:15" ht="112">
      <c r="A114" s="56" t="s">
        <v>273</v>
      </c>
      <c r="B114" s="56">
        <v>2024.12</v>
      </c>
      <c r="C114" s="935" t="s">
        <v>273</v>
      </c>
      <c r="D114" s="935" t="s">
        <v>634</v>
      </c>
      <c r="E114" s="935" t="s">
        <v>630</v>
      </c>
      <c r="F114" s="56" t="s">
        <v>635</v>
      </c>
      <c r="G114" s="56" t="s">
        <v>636</v>
      </c>
      <c r="H114" s="56" t="s">
        <v>633</v>
      </c>
      <c r="I114" s="56" t="s">
        <v>637</v>
      </c>
      <c r="J114" s="56" t="s">
        <v>638</v>
      </c>
      <c r="K114" s="56" t="s">
        <v>293</v>
      </c>
      <c r="L114" s="559">
        <v>45638</v>
      </c>
      <c r="M114" s="56"/>
      <c r="N114" s="76"/>
      <c r="O114" s="76"/>
    </row>
    <row r="115" spans="1:15" ht="168">
      <c r="A115" s="56"/>
      <c r="B115" s="56">
        <v>2024.13</v>
      </c>
      <c r="C115" s="832" t="s">
        <v>272</v>
      </c>
      <c r="D115" s="832" t="s">
        <v>639</v>
      </c>
      <c r="E115" s="832" t="s">
        <v>350</v>
      </c>
      <c r="F115" s="56" t="s">
        <v>640</v>
      </c>
      <c r="G115" s="56" t="s">
        <v>641</v>
      </c>
      <c r="H115" s="927" t="s">
        <v>642</v>
      </c>
      <c r="I115" s="56" t="s">
        <v>614</v>
      </c>
      <c r="J115" s="56"/>
      <c r="K115" s="56" t="s">
        <v>364</v>
      </c>
      <c r="L115" s="56"/>
      <c r="M115" s="56"/>
      <c r="N115" s="76"/>
      <c r="O115" s="76"/>
    </row>
    <row r="116" spans="1:15" ht="70">
      <c r="A116" s="56"/>
      <c r="B116" s="56">
        <v>2024.14</v>
      </c>
      <c r="C116" s="832" t="s">
        <v>272</v>
      </c>
      <c r="D116" s="832" t="s">
        <v>643</v>
      </c>
      <c r="E116" s="832" t="s">
        <v>337</v>
      </c>
      <c r="F116" s="56" t="s">
        <v>644</v>
      </c>
      <c r="G116" s="56" t="s">
        <v>645</v>
      </c>
      <c r="H116" s="832" t="s">
        <v>646</v>
      </c>
      <c r="I116" s="56" t="s">
        <v>614</v>
      </c>
      <c r="J116" s="56"/>
      <c r="K116" s="56" t="s">
        <v>364</v>
      </c>
      <c r="L116" s="56"/>
      <c r="M116" s="56"/>
      <c r="N116" s="76"/>
      <c r="O116" s="76"/>
    </row>
    <row r="117" spans="1:15" ht="112">
      <c r="A117" s="56"/>
      <c r="B117" s="56">
        <v>2024.15</v>
      </c>
      <c r="C117" s="831" t="s">
        <v>271</v>
      </c>
      <c r="D117" s="831" t="s">
        <v>647</v>
      </c>
      <c r="E117" s="831" t="s">
        <v>648</v>
      </c>
      <c r="F117" s="56"/>
      <c r="G117" s="56"/>
      <c r="H117" s="56" t="s">
        <v>649</v>
      </c>
      <c r="I117" s="56"/>
      <c r="J117" s="56"/>
      <c r="K117" s="56" t="s">
        <v>364</v>
      </c>
      <c r="L117" s="56"/>
      <c r="M117" s="56"/>
      <c r="N117" s="76"/>
      <c r="O117" s="76"/>
    </row>
    <row r="118" spans="1:15">
      <c r="A118" s="56"/>
      <c r="B118" s="56">
        <v>2024.16</v>
      </c>
      <c r="C118" s="831"/>
      <c r="D118" s="831" t="s">
        <v>650</v>
      </c>
      <c r="E118" s="56"/>
      <c r="F118" s="56"/>
      <c r="G118" s="56"/>
      <c r="H118" s="56"/>
      <c r="I118" s="56"/>
      <c r="J118" s="56"/>
      <c r="K118" s="56" t="s">
        <v>651</v>
      </c>
      <c r="L118" s="56"/>
      <c r="M118" s="56"/>
      <c r="N118" s="76"/>
      <c r="O118" s="76"/>
    </row>
    <row r="119" spans="1:15">
      <c r="A119" s="56"/>
      <c r="B119" s="56">
        <v>2024.17</v>
      </c>
      <c r="C119" s="831"/>
      <c r="D119" s="831" t="s">
        <v>650</v>
      </c>
      <c r="E119" s="56"/>
      <c r="F119" s="56"/>
      <c r="G119" s="56"/>
      <c r="H119" s="56"/>
      <c r="I119" s="56"/>
      <c r="J119" s="56"/>
      <c r="K119" s="56" t="s">
        <v>651</v>
      </c>
      <c r="L119" s="56"/>
      <c r="M119" s="56"/>
      <c r="N119" s="76"/>
      <c r="O119" s="76"/>
    </row>
    <row r="120" spans="1:15">
      <c r="A120" s="56"/>
      <c r="B120" s="56">
        <v>2024.18</v>
      </c>
      <c r="C120" s="831"/>
      <c r="D120" s="831" t="s">
        <v>650</v>
      </c>
      <c r="E120" s="56"/>
      <c r="F120" s="56"/>
      <c r="G120" s="56"/>
      <c r="H120" s="56"/>
      <c r="I120" s="56"/>
      <c r="J120" s="56"/>
      <c r="K120" s="56" t="s">
        <v>651</v>
      </c>
      <c r="L120" s="56"/>
      <c r="M120" s="56"/>
      <c r="N120" s="76"/>
      <c r="O120" s="76"/>
    </row>
    <row r="121" spans="1:15" ht="58">
      <c r="A121" s="56"/>
      <c r="B121" s="56">
        <v>2024.19</v>
      </c>
      <c r="C121" s="832" t="s">
        <v>272</v>
      </c>
      <c r="D121" s="56" t="s">
        <v>652</v>
      </c>
      <c r="E121" s="833" t="s">
        <v>653</v>
      </c>
      <c r="F121" s="56" t="s">
        <v>654</v>
      </c>
      <c r="G121" s="56" t="s">
        <v>655</v>
      </c>
      <c r="H121" s="834" t="s">
        <v>656</v>
      </c>
      <c r="I121" s="56" t="s">
        <v>614</v>
      </c>
      <c r="J121" s="56"/>
      <c r="K121" s="56" t="s">
        <v>364</v>
      </c>
      <c r="L121" s="56"/>
      <c r="M121" s="56"/>
      <c r="N121" s="76"/>
      <c r="O121" s="76"/>
    </row>
    <row r="122" spans="1:15">
      <c r="A122" s="56"/>
      <c r="B122" s="56"/>
      <c r="C122" s="554"/>
      <c r="D122" s="56"/>
      <c r="E122" s="56"/>
      <c r="F122" s="56"/>
      <c r="G122" s="56"/>
      <c r="H122" s="56"/>
      <c r="I122" s="56"/>
      <c r="J122" s="56"/>
      <c r="K122" s="56"/>
      <c r="L122" s="56"/>
      <c r="M122" s="56"/>
      <c r="N122" s="76"/>
      <c r="O122" s="76"/>
    </row>
    <row r="123" spans="1:15">
      <c r="A123" s="56"/>
      <c r="B123" s="56"/>
      <c r="C123" s="554"/>
      <c r="D123" s="56"/>
      <c r="E123" s="56"/>
      <c r="F123" s="56"/>
      <c r="G123" s="56"/>
      <c r="H123" s="56"/>
      <c r="I123" s="56"/>
      <c r="J123" s="56"/>
      <c r="K123" s="56"/>
      <c r="L123" s="56"/>
      <c r="M123" s="56"/>
      <c r="N123" s="76"/>
      <c r="O123" s="76"/>
    </row>
    <row r="124" spans="1:15">
      <c r="A124" s="56"/>
      <c r="B124" s="56"/>
      <c r="C124" s="554"/>
      <c r="D124" s="56"/>
      <c r="E124" s="56"/>
      <c r="F124" s="56"/>
      <c r="G124" s="56"/>
      <c r="H124" s="56"/>
      <c r="I124" s="56"/>
      <c r="J124" s="56"/>
      <c r="K124" s="56"/>
      <c r="L124" s="56"/>
      <c r="M124" s="56"/>
      <c r="N124" s="76"/>
      <c r="O124" s="76"/>
    </row>
    <row r="125" spans="1:15">
      <c r="A125" s="56"/>
      <c r="B125" s="56"/>
      <c r="C125" s="554"/>
      <c r="D125" s="56"/>
      <c r="E125" s="56"/>
      <c r="F125" s="56"/>
      <c r="G125" s="56"/>
      <c r="H125" s="56"/>
      <c r="I125" s="56"/>
      <c r="J125" s="56"/>
      <c r="K125" s="56"/>
      <c r="L125" s="56"/>
      <c r="M125" s="56"/>
      <c r="N125" s="76"/>
      <c r="O125" s="76"/>
    </row>
    <row r="126" spans="1:15">
      <c r="A126" s="56"/>
      <c r="B126" s="56"/>
      <c r="C126" s="554"/>
      <c r="D126" s="56"/>
      <c r="E126" s="56"/>
      <c r="F126" s="56"/>
      <c r="G126" s="56"/>
      <c r="H126" s="56"/>
      <c r="I126" s="56"/>
      <c r="J126" s="56"/>
      <c r="K126" s="56"/>
      <c r="L126" s="56"/>
      <c r="M126" s="56"/>
      <c r="N126" s="76"/>
      <c r="O126" s="76"/>
    </row>
    <row r="127" spans="1:15">
      <c r="A127" s="56"/>
      <c r="B127" s="56"/>
      <c r="C127" s="554"/>
      <c r="D127" s="56"/>
      <c r="E127" s="56"/>
      <c r="F127" s="56"/>
      <c r="G127" s="56"/>
      <c r="H127" s="56"/>
      <c r="I127" s="56"/>
      <c r="J127" s="56"/>
      <c r="K127" s="56"/>
      <c r="L127" s="56"/>
      <c r="M127" s="56"/>
      <c r="N127" s="76"/>
      <c r="O127" s="76"/>
    </row>
    <row r="128" spans="1:15">
      <c r="A128" s="56"/>
      <c r="B128" s="56"/>
      <c r="C128" s="554"/>
      <c r="D128" s="56"/>
      <c r="E128" s="56"/>
      <c r="F128" s="56"/>
      <c r="G128" s="56"/>
      <c r="H128" s="56"/>
      <c r="I128" s="56"/>
      <c r="J128" s="56"/>
      <c r="K128" s="56"/>
      <c r="L128" s="56"/>
      <c r="M128" s="56"/>
      <c r="N128" s="76"/>
      <c r="O128" s="76"/>
    </row>
    <row r="129" spans="1:15">
      <c r="A129" s="56"/>
      <c r="B129" s="56"/>
      <c r="C129" s="554"/>
      <c r="D129" s="56"/>
      <c r="E129" s="56"/>
      <c r="F129" s="56"/>
      <c r="G129" s="56"/>
      <c r="H129" s="56"/>
      <c r="I129" s="56"/>
      <c r="J129" s="56"/>
      <c r="K129" s="56"/>
      <c r="L129" s="56"/>
      <c r="M129" s="56"/>
      <c r="N129" s="76"/>
      <c r="O129" s="76"/>
    </row>
    <row r="130" spans="1:15">
      <c r="A130" s="56"/>
      <c r="B130" s="56"/>
      <c r="C130" s="554"/>
      <c r="D130" s="56"/>
      <c r="E130" s="56"/>
      <c r="F130" s="56"/>
      <c r="G130" s="56"/>
      <c r="H130" s="56"/>
      <c r="I130" s="56"/>
      <c r="J130" s="56"/>
      <c r="K130" s="56"/>
      <c r="L130" s="56"/>
      <c r="M130" s="56"/>
      <c r="N130" s="76"/>
      <c r="O130" s="76"/>
    </row>
    <row r="131" spans="1:15">
      <c r="C131" s="55"/>
    </row>
    <row r="132" spans="1:15">
      <c r="C132" s="55"/>
    </row>
    <row r="133" spans="1:15">
      <c r="C133" s="55"/>
    </row>
    <row r="134" spans="1:15">
      <c r="C134" s="55"/>
    </row>
    <row r="135" spans="1:15">
      <c r="C135" s="55"/>
    </row>
    <row r="136" spans="1:15">
      <c r="C136" s="55"/>
    </row>
    <row r="137" spans="1:15">
      <c r="C137" s="55"/>
    </row>
    <row r="138" spans="1:15">
      <c r="C138" s="55"/>
    </row>
    <row r="139" spans="1:15">
      <c r="C139" s="55"/>
    </row>
    <row r="140" spans="1:15">
      <c r="C140" s="55"/>
    </row>
    <row r="141" spans="1:15">
      <c r="C141" s="55"/>
    </row>
    <row r="142" spans="1:15">
      <c r="C142" s="55"/>
    </row>
    <row r="143" spans="1:15">
      <c r="C143" s="55"/>
    </row>
    <row r="144" spans="1:15">
      <c r="C144" s="55"/>
    </row>
    <row r="145" spans="1:3">
      <c r="C145" s="55"/>
    </row>
    <row r="146" spans="1:3">
      <c r="C146" s="55"/>
    </row>
    <row r="147" spans="1:3">
      <c r="C147" s="55"/>
    </row>
    <row r="148" spans="1:3">
      <c r="A148" s="589"/>
      <c r="C148" s="188"/>
    </row>
    <row r="149" spans="1:3">
      <c r="A149" s="589"/>
      <c r="C149" s="189"/>
    </row>
    <row r="150" spans="1:3">
      <c r="A150" s="589"/>
      <c r="C150" s="189"/>
    </row>
    <row r="151" spans="1:3">
      <c r="A151" s="589"/>
      <c r="C151" s="189"/>
    </row>
    <row r="152" spans="1:3">
      <c r="A152" s="589"/>
      <c r="C152" s="189"/>
    </row>
    <row r="153" spans="1:3">
      <c r="A153" s="589"/>
      <c r="C153" s="189"/>
    </row>
    <row r="154" spans="1:3">
      <c r="A154" s="589"/>
      <c r="C154" s="189"/>
    </row>
    <row r="155" spans="1:3">
      <c r="A155" s="589"/>
      <c r="C155" s="189"/>
    </row>
    <row r="156" spans="1:3">
      <c r="A156" s="589"/>
      <c r="C156" s="189"/>
    </row>
    <row r="157" spans="1:3">
      <c r="A157" s="589"/>
      <c r="C157" s="189"/>
    </row>
    <row r="158" spans="1:3">
      <c r="A158" s="589"/>
      <c r="C158" s="189"/>
    </row>
    <row r="159" spans="1:3">
      <c r="A159" s="589"/>
      <c r="C159" s="189"/>
    </row>
    <row r="160" spans="1:3">
      <c r="A160" s="589"/>
      <c r="C160" s="189"/>
    </row>
    <row r="161" spans="1:3">
      <c r="A161" s="589"/>
      <c r="C161" s="189"/>
    </row>
    <row r="162" spans="1:3">
      <c r="A162" s="589"/>
      <c r="C162" s="189"/>
    </row>
    <row r="163" spans="1:3">
      <c r="A163" s="589"/>
      <c r="C163" s="189"/>
    </row>
    <row r="164" spans="1:3">
      <c r="A164" s="589"/>
      <c r="C164" s="189"/>
    </row>
    <row r="165" spans="1:3">
      <c r="A165" s="589"/>
      <c r="C165" s="189"/>
    </row>
    <row r="166" spans="1:3">
      <c r="A166" s="589"/>
      <c r="C166" s="189"/>
    </row>
    <row r="167" spans="1:3">
      <c r="A167" s="589"/>
      <c r="C167" s="189"/>
    </row>
    <row r="168" spans="1:3">
      <c r="A168" s="589"/>
      <c r="C168" s="189"/>
    </row>
    <row r="169" spans="1:3">
      <c r="A169" s="589"/>
      <c r="C169" s="189"/>
    </row>
    <row r="170" spans="1:3">
      <c r="A170" s="589"/>
      <c r="C170" s="189"/>
    </row>
    <row r="171" spans="1:3">
      <c r="A171" s="589"/>
      <c r="C171" s="189"/>
    </row>
    <row r="172" spans="1:3">
      <c r="A172" s="589"/>
      <c r="C172" s="189"/>
    </row>
    <row r="173" spans="1:3">
      <c r="A173" s="589"/>
      <c r="C173" s="189"/>
    </row>
    <row r="174" spans="1:3">
      <c r="A174" s="589"/>
      <c r="C174" s="189"/>
    </row>
    <row r="175" spans="1:3">
      <c r="A175" s="589"/>
      <c r="C175" s="189"/>
    </row>
    <row r="176" spans="1:3">
      <c r="A176" s="589"/>
      <c r="C176" s="189"/>
    </row>
    <row r="177" spans="1:3">
      <c r="A177" s="589"/>
      <c r="C177" s="189"/>
    </row>
    <row r="178" spans="1:3">
      <c r="A178" s="589"/>
      <c r="C178" s="189"/>
    </row>
    <row r="179" spans="1:3">
      <c r="A179" s="589"/>
      <c r="C179" s="189"/>
    </row>
    <row r="180" spans="1:3">
      <c r="A180" s="589"/>
      <c r="C180" s="189"/>
    </row>
    <row r="181" spans="1:3">
      <c r="A181" s="589"/>
      <c r="C181" s="189"/>
    </row>
    <row r="182" spans="1:3">
      <c r="A182" s="589"/>
      <c r="C182" s="189"/>
    </row>
    <row r="183" spans="1:3">
      <c r="A183" s="589"/>
      <c r="C183" s="189"/>
    </row>
    <row r="184" spans="1:3">
      <c r="A184" s="589"/>
      <c r="C184" s="189"/>
    </row>
    <row r="185" spans="1:3">
      <c r="A185" s="589"/>
      <c r="C185" s="189"/>
    </row>
    <row r="186" spans="1:3">
      <c r="A186" s="589"/>
      <c r="C186" s="189"/>
    </row>
    <row r="187" spans="1:3">
      <c r="A187" s="589"/>
      <c r="C187" s="189"/>
    </row>
    <row r="188" spans="1:3">
      <c r="A188" s="589"/>
      <c r="C188" s="189"/>
    </row>
    <row r="189" spans="1:3">
      <c r="A189" s="589"/>
      <c r="C189" s="189"/>
    </row>
    <row r="190" spans="1:3">
      <c r="A190" s="589"/>
      <c r="C190" s="189"/>
    </row>
    <row r="191" spans="1:3">
      <c r="A191" s="589"/>
      <c r="C191" s="189"/>
    </row>
    <row r="192" spans="1:3">
      <c r="A192" s="589"/>
      <c r="C192" s="189"/>
    </row>
    <row r="193" spans="1:3">
      <c r="A193" s="589"/>
      <c r="C193" s="189"/>
    </row>
    <row r="194" spans="1:3">
      <c r="A194" s="589"/>
      <c r="C194" s="189"/>
    </row>
    <row r="195" spans="1:3">
      <c r="A195" s="589"/>
      <c r="C195" s="189"/>
    </row>
    <row r="196" spans="1:3">
      <c r="A196" s="589"/>
      <c r="C196" s="189"/>
    </row>
    <row r="197" spans="1:3">
      <c r="A197" s="589"/>
      <c r="C197" s="189"/>
    </row>
    <row r="198" spans="1:3">
      <c r="A198" s="589"/>
      <c r="C198" s="189"/>
    </row>
    <row r="199" spans="1:3">
      <c r="A199" s="589"/>
      <c r="C199" s="189"/>
    </row>
    <row r="200" spans="1:3">
      <c r="A200" s="589"/>
      <c r="C200" s="189"/>
    </row>
    <row r="201" spans="1:3">
      <c r="A201" s="589"/>
      <c r="C201" s="189"/>
    </row>
    <row r="202" spans="1:3">
      <c r="A202" s="589"/>
      <c r="C202" s="189"/>
    </row>
    <row r="203" spans="1:3">
      <c r="A203" s="589"/>
      <c r="C203" s="189"/>
    </row>
    <row r="204" spans="1:3">
      <c r="A204" s="589"/>
      <c r="C204" s="189"/>
    </row>
    <row r="205" spans="1:3">
      <c r="A205" s="589"/>
      <c r="C205" s="189"/>
    </row>
    <row r="206" spans="1:3">
      <c r="A206" s="589"/>
      <c r="C206" s="189"/>
    </row>
    <row r="207" spans="1:3">
      <c r="A207" s="589"/>
      <c r="C207" s="189"/>
    </row>
    <row r="208" spans="1:3">
      <c r="A208" s="589"/>
      <c r="C208" s="189"/>
    </row>
    <row r="209" spans="1:3">
      <c r="A209" s="589"/>
      <c r="C209" s="189"/>
    </row>
    <row r="210" spans="1:3">
      <c r="A210" s="589"/>
      <c r="C210" s="189"/>
    </row>
    <row r="211" spans="1:3">
      <c r="A211" s="589"/>
      <c r="C211" s="189"/>
    </row>
    <row r="212" spans="1:3">
      <c r="A212" s="589"/>
      <c r="C212" s="189"/>
    </row>
    <row r="213" spans="1:3">
      <c r="A213" s="589"/>
      <c r="C213" s="189"/>
    </row>
    <row r="214" spans="1:3">
      <c r="A214" s="589"/>
      <c r="C214" s="189"/>
    </row>
    <row r="215" spans="1:3">
      <c r="A215" s="589"/>
      <c r="C215" s="189"/>
    </row>
    <row r="216" spans="1:3">
      <c r="A216" s="589"/>
      <c r="C216" s="189"/>
    </row>
    <row r="217" spans="1:3">
      <c r="A217" s="589"/>
      <c r="C217" s="189"/>
    </row>
    <row r="218" spans="1:3">
      <c r="A218" s="589"/>
      <c r="C218" s="189"/>
    </row>
    <row r="219" spans="1:3">
      <c r="A219" s="589"/>
      <c r="C219" s="189"/>
    </row>
    <row r="220" spans="1:3">
      <c r="A220" s="589"/>
      <c r="C220" s="189"/>
    </row>
    <row r="221" spans="1:3">
      <c r="A221" s="589"/>
      <c r="C221" s="189"/>
    </row>
    <row r="222" spans="1:3">
      <c r="A222" s="589"/>
      <c r="C222" s="189"/>
    </row>
    <row r="223" spans="1:3">
      <c r="A223" s="589"/>
      <c r="C223" s="189"/>
    </row>
    <row r="224" spans="1:3">
      <c r="A224" s="589"/>
      <c r="C224" s="189"/>
    </row>
    <row r="225" spans="1:29">
      <c r="A225" s="589"/>
      <c r="C225" s="189"/>
    </row>
    <row r="226" spans="1:29">
      <c r="A226" s="589"/>
      <c r="C226" s="189"/>
    </row>
    <row r="227" spans="1:29">
      <c r="A227" s="589"/>
      <c r="C227" s="189"/>
    </row>
    <row r="228" spans="1:29">
      <c r="A228" s="589"/>
      <c r="C228" s="189"/>
    </row>
    <row r="229" spans="1:29">
      <c r="A229" s="589"/>
      <c r="C229" s="189"/>
    </row>
    <row r="230" spans="1:29">
      <c r="A230" s="589"/>
      <c r="C230" s="189"/>
    </row>
    <row r="231" spans="1:29">
      <c r="A231" s="589"/>
      <c r="C231" s="189"/>
    </row>
    <row r="232" spans="1:29">
      <c r="A232" s="589"/>
      <c r="C232" s="189"/>
    </row>
    <row r="233" spans="1:29">
      <c r="A233" s="589"/>
      <c r="C233" s="189"/>
    </row>
    <row r="234" spans="1:29">
      <c r="A234" s="589"/>
      <c r="C234" s="189"/>
      <c r="AC234" s="35" t="s">
        <v>657</v>
      </c>
    </row>
    <row r="235" spans="1:29">
      <c r="A235" s="589"/>
      <c r="C235" s="189"/>
      <c r="AC235" s="35" t="s">
        <v>289</v>
      </c>
    </row>
    <row r="236" spans="1:29">
      <c r="A236" s="589"/>
      <c r="C236" s="189"/>
      <c r="AC236" s="35" t="s">
        <v>376</v>
      </c>
    </row>
    <row r="237" spans="1:29">
      <c r="A237" s="589"/>
      <c r="C237" s="189"/>
      <c r="AC237" s="35" t="s">
        <v>297</v>
      </c>
    </row>
    <row r="238" spans="1:29" ht="98">
      <c r="A238" s="589"/>
      <c r="C238" s="189"/>
      <c r="AC238" s="159" t="s">
        <v>385</v>
      </c>
    </row>
    <row r="239" spans="1:29">
      <c r="A239" s="589"/>
      <c r="C239" s="189"/>
      <c r="AC239" s="35" t="s">
        <v>658</v>
      </c>
    </row>
    <row r="240" spans="1:29">
      <c r="A240" s="589"/>
      <c r="C240" s="189"/>
      <c r="AC240" s="35" t="s">
        <v>407</v>
      </c>
    </row>
    <row r="241" spans="1:29">
      <c r="A241" s="589"/>
      <c r="C241" s="189"/>
      <c r="AC241" s="35" t="s">
        <v>659</v>
      </c>
    </row>
    <row r="242" spans="1:29">
      <c r="A242" s="589"/>
      <c r="C242" s="189"/>
      <c r="AC242" s="35" t="s">
        <v>660</v>
      </c>
    </row>
    <row r="243" spans="1:29">
      <c r="A243" s="589"/>
      <c r="C243" s="189"/>
      <c r="AC243" s="35" t="s">
        <v>661</v>
      </c>
    </row>
    <row r="244" spans="1:29">
      <c r="A244" s="589"/>
      <c r="C244" s="189"/>
      <c r="AC244" s="159"/>
    </row>
    <row r="245" spans="1:29">
      <c r="A245" s="589"/>
      <c r="C245" s="189"/>
    </row>
    <row r="246" spans="1:29">
      <c r="A246" s="589"/>
      <c r="C246" s="189"/>
    </row>
    <row r="247" spans="1:29">
      <c r="A247" s="589"/>
      <c r="C247" s="189"/>
    </row>
    <row r="248" spans="1:29">
      <c r="A248" s="589"/>
      <c r="C248" s="189"/>
    </row>
    <row r="249" spans="1:29">
      <c r="A249" s="589"/>
      <c r="C249" s="189"/>
    </row>
    <row r="250" spans="1:29">
      <c r="A250" s="589"/>
      <c r="C250" s="189"/>
    </row>
    <row r="251" spans="1:29">
      <c r="A251" s="589"/>
      <c r="C251" s="189"/>
    </row>
    <row r="252" spans="1:29">
      <c r="A252" s="589"/>
      <c r="C252" s="189"/>
    </row>
    <row r="253" spans="1:29">
      <c r="A253" s="589"/>
      <c r="C253" s="189"/>
    </row>
    <row r="254" spans="1:29">
      <c r="A254" s="589"/>
      <c r="C254" s="189"/>
    </row>
    <row r="255" spans="1:29">
      <c r="A255" s="589"/>
      <c r="C255" s="189"/>
    </row>
    <row r="256" spans="1:29">
      <c r="A256" s="589"/>
      <c r="C256" s="189"/>
    </row>
    <row r="257" spans="1:3">
      <c r="A257" s="589"/>
      <c r="C257" s="189"/>
    </row>
    <row r="258" spans="1:3">
      <c r="A258" s="589"/>
      <c r="C258" s="189"/>
    </row>
    <row r="259" spans="1:3">
      <c r="A259" s="589"/>
      <c r="C259" s="189"/>
    </row>
    <row r="260" spans="1:3">
      <c r="A260" s="589"/>
      <c r="C260" s="189"/>
    </row>
    <row r="261" spans="1:3">
      <c r="A261" s="589"/>
      <c r="C261" s="189"/>
    </row>
    <row r="262" spans="1:3">
      <c r="A262" s="589"/>
      <c r="C262" s="189"/>
    </row>
    <row r="263" spans="1:3">
      <c r="A263" s="589"/>
      <c r="C263" s="189"/>
    </row>
    <row r="264" spans="1:3">
      <c r="A264" s="589"/>
      <c r="C264" s="189"/>
    </row>
    <row r="265" spans="1:3">
      <c r="A265" s="589"/>
      <c r="C265" s="189"/>
    </row>
    <row r="266" spans="1:3">
      <c r="A266" s="589"/>
      <c r="C266" s="189"/>
    </row>
    <row r="267" spans="1:3">
      <c r="A267" s="589"/>
      <c r="C267" s="189"/>
    </row>
    <row r="268" spans="1:3">
      <c r="A268" s="589"/>
      <c r="C268" s="189"/>
    </row>
    <row r="269" spans="1:3">
      <c r="A269" s="589"/>
      <c r="C269" s="189"/>
    </row>
    <row r="270" spans="1:3">
      <c r="A270" s="589"/>
      <c r="C270" s="189"/>
    </row>
    <row r="271" spans="1:3">
      <c r="A271" s="589"/>
      <c r="C271" s="189"/>
    </row>
    <row r="272" spans="1:3">
      <c r="A272" s="589"/>
      <c r="C272" s="189"/>
    </row>
    <row r="273" spans="1:3">
      <c r="A273" s="589"/>
      <c r="C273" s="189"/>
    </row>
    <row r="274" spans="1:3">
      <c r="A274" s="589"/>
      <c r="C274" s="189"/>
    </row>
    <row r="275" spans="1:3">
      <c r="A275" s="589"/>
      <c r="C275" s="189"/>
    </row>
    <row r="276" spans="1:3">
      <c r="A276" s="589"/>
      <c r="C276" s="189"/>
    </row>
    <row r="277" spans="1:3">
      <c r="A277" s="589"/>
      <c r="C277" s="189"/>
    </row>
    <row r="278" spans="1:3">
      <c r="A278" s="589"/>
      <c r="C278" s="189"/>
    </row>
    <row r="279" spans="1:3">
      <c r="A279" s="589"/>
      <c r="C279" s="189"/>
    </row>
    <row r="280" spans="1:3">
      <c r="A280" s="589"/>
      <c r="C280" s="189"/>
    </row>
    <row r="281" spans="1:3">
      <c r="A281" s="589"/>
      <c r="C281" s="189"/>
    </row>
    <row r="282" spans="1:3">
      <c r="A282" s="589"/>
      <c r="C282" s="189"/>
    </row>
    <row r="283" spans="1:3">
      <c r="A283" s="589"/>
      <c r="C283" s="189"/>
    </row>
    <row r="284" spans="1:3">
      <c r="A284" s="589"/>
      <c r="C284" s="189"/>
    </row>
    <row r="285" spans="1:3">
      <c r="A285" s="589"/>
      <c r="C285" s="189"/>
    </row>
    <row r="286" spans="1:3">
      <c r="A286" s="589"/>
      <c r="C286" s="189"/>
    </row>
    <row r="287" spans="1:3">
      <c r="A287" s="589"/>
      <c r="C287" s="189"/>
    </row>
    <row r="288" spans="1:3">
      <c r="A288" s="589"/>
      <c r="C288" s="189"/>
    </row>
    <row r="289" spans="1:3">
      <c r="A289" s="589"/>
      <c r="C289" s="189"/>
    </row>
    <row r="290" spans="1:3">
      <c r="A290" s="589"/>
      <c r="C290" s="189"/>
    </row>
    <row r="291" spans="1:3">
      <c r="A291" s="589"/>
      <c r="C291" s="189"/>
    </row>
    <row r="292" spans="1:3">
      <c r="A292" s="589"/>
      <c r="C292" s="189"/>
    </row>
    <row r="293" spans="1:3">
      <c r="A293" s="589"/>
      <c r="C293" s="189"/>
    </row>
    <row r="294" spans="1:3">
      <c r="A294" s="589"/>
      <c r="C294" s="189"/>
    </row>
    <row r="295" spans="1:3">
      <c r="A295" s="589"/>
      <c r="C295" s="189"/>
    </row>
    <row r="296" spans="1:3">
      <c r="A296" s="589"/>
      <c r="C296" s="189"/>
    </row>
    <row r="297" spans="1:3">
      <c r="A297" s="589"/>
      <c r="C297" s="189"/>
    </row>
    <row r="298" spans="1:3">
      <c r="A298" s="589"/>
      <c r="C298" s="189"/>
    </row>
    <row r="299" spans="1:3">
      <c r="A299" s="589"/>
      <c r="C299" s="189"/>
    </row>
    <row r="300" spans="1:3">
      <c r="A300" s="589"/>
      <c r="C300" s="189"/>
    </row>
    <row r="301" spans="1:3">
      <c r="A301" s="589"/>
      <c r="C301" s="189"/>
    </row>
    <row r="302" spans="1:3">
      <c r="A302" s="589"/>
      <c r="C302" s="189"/>
    </row>
    <row r="303" spans="1:3">
      <c r="A303" s="589"/>
      <c r="C303" s="189"/>
    </row>
    <row r="304" spans="1:3">
      <c r="A304" s="589"/>
      <c r="C304" s="189"/>
    </row>
    <row r="305" spans="1:3">
      <c r="A305" s="589"/>
      <c r="C305" s="189"/>
    </row>
    <row r="306" spans="1:3">
      <c r="A306" s="589"/>
      <c r="C306" s="189"/>
    </row>
    <row r="307" spans="1:3">
      <c r="A307" s="589"/>
      <c r="C307" s="189"/>
    </row>
    <row r="308" spans="1:3">
      <c r="A308" s="589"/>
      <c r="C308" s="189"/>
    </row>
    <row r="309" spans="1:3">
      <c r="A309" s="589"/>
      <c r="C309" s="189"/>
    </row>
    <row r="310" spans="1:3">
      <c r="A310" s="589"/>
      <c r="C310" s="189"/>
    </row>
    <row r="311" spans="1:3">
      <c r="A311" s="589"/>
      <c r="C311" s="189"/>
    </row>
    <row r="312" spans="1:3">
      <c r="A312" s="589"/>
      <c r="C312" s="189"/>
    </row>
    <row r="313" spans="1:3">
      <c r="A313" s="589"/>
      <c r="C313" s="189"/>
    </row>
    <row r="314" spans="1:3">
      <c r="A314" s="589"/>
      <c r="C314" s="189"/>
    </row>
    <row r="315" spans="1:3">
      <c r="A315" s="589"/>
      <c r="C315" s="189"/>
    </row>
    <row r="316" spans="1:3">
      <c r="A316" s="589"/>
      <c r="C316" s="189"/>
    </row>
    <row r="317" spans="1:3">
      <c r="A317" s="589"/>
      <c r="C317" s="189"/>
    </row>
    <row r="318" spans="1:3">
      <c r="A318" s="589"/>
      <c r="C318" s="189"/>
    </row>
    <row r="319" spans="1:3">
      <c r="A319" s="589"/>
      <c r="C319" s="189"/>
    </row>
    <row r="320" spans="1:3">
      <c r="A320" s="589"/>
      <c r="C320" s="189"/>
    </row>
    <row r="321" spans="1:3">
      <c r="A321" s="589"/>
      <c r="C321" s="189"/>
    </row>
    <row r="322" spans="1:3">
      <c r="A322" s="589"/>
      <c r="C322" s="189"/>
    </row>
    <row r="323" spans="1:3">
      <c r="A323" s="589"/>
      <c r="C323" s="189"/>
    </row>
    <row r="324" spans="1:3">
      <c r="A324" s="589"/>
      <c r="C324" s="189"/>
    </row>
    <row r="325" spans="1:3">
      <c r="A325" s="589"/>
      <c r="C325" s="189"/>
    </row>
    <row r="326" spans="1:3">
      <c r="A326" s="589"/>
      <c r="C326" s="189"/>
    </row>
    <row r="327" spans="1:3">
      <c r="A327" s="589"/>
      <c r="C327" s="189"/>
    </row>
    <row r="328" spans="1:3">
      <c r="A328" s="589"/>
      <c r="C328" s="189"/>
    </row>
    <row r="329" spans="1:3">
      <c r="A329" s="589"/>
      <c r="C329" s="189"/>
    </row>
    <row r="330" spans="1:3">
      <c r="A330" s="589"/>
      <c r="C330" s="189"/>
    </row>
    <row r="331" spans="1:3">
      <c r="A331" s="589"/>
      <c r="C331" s="189"/>
    </row>
    <row r="332" spans="1:3">
      <c r="A332" s="589"/>
      <c r="C332" s="189"/>
    </row>
    <row r="333" spans="1:3">
      <c r="A333" s="589"/>
      <c r="C333" s="189"/>
    </row>
    <row r="334" spans="1:3">
      <c r="A334" s="589"/>
      <c r="C334" s="189"/>
    </row>
    <row r="335" spans="1:3">
      <c r="A335" s="589"/>
      <c r="C335" s="189"/>
    </row>
    <row r="336" spans="1:3">
      <c r="A336" s="589"/>
      <c r="C336" s="189"/>
    </row>
    <row r="337" spans="1:3">
      <c r="A337" s="589"/>
      <c r="C337" s="189"/>
    </row>
    <row r="338" spans="1:3">
      <c r="A338" s="589"/>
      <c r="C338" s="189"/>
    </row>
    <row r="339" spans="1:3">
      <c r="A339" s="589"/>
      <c r="C339" s="189"/>
    </row>
    <row r="340" spans="1:3">
      <c r="A340" s="589"/>
      <c r="C340" s="189"/>
    </row>
    <row r="341" spans="1:3">
      <c r="A341" s="589"/>
      <c r="C341" s="189"/>
    </row>
    <row r="342" spans="1:3">
      <c r="A342" s="589"/>
      <c r="C342" s="189"/>
    </row>
    <row r="343" spans="1:3">
      <c r="A343" s="589"/>
      <c r="C343" s="189"/>
    </row>
    <row r="344" spans="1:3">
      <c r="A344" s="589"/>
      <c r="C344" s="189"/>
    </row>
    <row r="345" spans="1:3">
      <c r="A345" s="589"/>
      <c r="C345" s="189"/>
    </row>
    <row r="346" spans="1:3">
      <c r="A346" s="589"/>
      <c r="C346" s="189"/>
    </row>
    <row r="347" spans="1:3">
      <c r="A347" s="589"/>
      <c r="C347" s="189"/>
    </row>
    <row r="348" spans="1:3">
      <c r="A348" s="589"/>
      <c r="C348" s="189"/>
    </row>
    <row r="349" spans="1:3">
      <c r="A349" s="589"/>
      <c r="C349" s="189"/>
    </row>
    <row r="350" spans="1:3">
      <c r="A350" s="589"/>
      <c r="C350" s="189"/>
    </row>
    <row r="351" spans="1:3">
      <c r="A351" s="589"/>
      <c r="C351" s="189"/>
    </row>
    <row r="352" spans="1:3">
      <c r="A352" s="589"/>
      <c r="C352" s="189"/>
    </row>
    <row r="353" spans="1:3">
      <c r="A353" s="589"/>
      <c r="C353" s="189"/>
    </row>
    <row r="354" spans="1:3">
      <c r="A354" s="589"/>
      <c r="C354" s="189"/>
    </row>
    <row r="355" spans="1:3">
      <c r="A355" s="589"/>
      <c r="C355" s="189"/>
    </row>
    <row r="356" spans="1:3">
      <c r="A356" s="589"/>
      <c r="C356" s="189"/>
    </row>
    <row r="357" spans="1:3">
      <c r="A357" s="589"/>
      <c r="C357" s="189"/>
    </row>
    <row r="358" spans="1:3">
      <c r="A358" s="589"/>
      <c r="C358" s="189"/>
    </row>
    <row r="359" spans="1:3">
      <c r="A359" s="589"/>
      <c r="C359" s="189"/>
    </row>
    <row r="360" spans="1:3">
      <c r="A360" s="589"/>
      <c r="C360" s="189"/>
    </row>
    <row r="361" spans="1:3">
      <c r="A361" s="589"/>
      <c r="C361" s="189"/>
    </row>
    <row r="362" spans="1:3">
      <c r="A362" s="589"/>
      <c r="C362" s="189"/>
    </row>
    <row r="363" spans="1:3">
      <c r="A363" s="589"/>
      <c r="C363" s="189"/>
    </row>
    <row r="364" spans="1:3">
      <c r="A364" s="589"/>
      <c r="C364" s="189"/>
    </row>
    <row r="365" spans="1:3">
      <c r="A365" s="589"/>
      <c r="C365" s="189"/>
    </row>
    <row r="366" spans="1:3">
      <c r="A366" s="589"/>
      <c r="C366" s="189"/>
    </row>
    <row r="367" spans="1:3">
      <c r="A367" s="589"/>
      <c r="C367" s="189"/>
    </row>
    <row r="368" spans="1:3">
      <c r="A368" s="589"/>
      <c r="C368" s="189"/>
    </row>
    <row r="369" spans="1:3">
      <c r="A369" s="589"/>
      <c r="C369" s="189"/>
    </row>
    <row r="370" spans="1:3">
      <c r="A370" s="589"/>
      <c r="C370" s="189"/>
    </row>
    <row r="371" spans="1:3">
      <c r="A371" s="589"/>
      <c r="C371" s="189"/>
    </row>
    <row r="372" spans="1:3">
      <c r="A372" s="589"/>
      <c r="C372" s="189"/>
    </row>
    <row r="373" spans="1:3">
      <c r="A373" s="589"/>
      <c r="C373" s="189"/>
    </row>
  </sheetData>
  <conditionalFormatting sqref="A7:A60 E34:L34 A67 B87:L93 C94:I99 K94:L99 B100:I100 D102:I102 K102:L102 D103:L103 F104:L107 F108:G111 I108:L111 F112:L112 F113:G116 I113:L116 F117:L117 E118:L120 D121 F121:G121 I121:L121 D122:L323">
    <cfRule type="expression" dxfId="180" priority="123" stopIfTrue="1">
      <formula>IF($C7="Minor", TRUE, FALSE)</formula>
    </cfRule>
    <cfRule type="expression" dxfId="179" priority="124" stopIfTrue="1">
      <formula>IF(OR($C7="Major",$C7="Pre-Condition"), TRUE, FALSE)</formula>
    </cfRule>
  </conditionalFormatting>
  <conditionalFormatting sqref="A44">
    <cfRule type="expression" dxfId="178" priority="87" stopIfTrue="1">
      <formula>ISNUMBER(SEARCH("Closed",$K44))</formula>
    </cfRule>
    <cfRule type="expression" dxfId="177" priority="88" stopIfTrue="1">
      <formula>IF($C44="Minor", TRUE, FALSE)</formula>
    </cfRule>
    <cfRule type="expression" dxfId="176" priority="89" stopIfTrue="1">
      <formula>IF(OR($C44="Major",$C44="Pre-Condition"), TRUE, FALSE)</formula>
    </cfRule>
    <cfRule type="expression" dxfId="175" priority="90" stopIfTrue="1">
      <formula>ISNUMBER(SEARCH("Closed",$K44))</formula>
    </cfRule>
    <cfRule type="expression" dxfId="174" priority="91" stopIfTrue="1">
      <formula>IF($C44="Minor", TRUE, FALSE)</formula>
    </cfRule>
    <cfRule type="expression" dxfId="173" priority="92" stopIfTrue="1">
      <formula>IF(OR($C44="Major",$C44="Pre-Condition"), TRUE, FALSE)</formula>
    </cfRule>
  </conditionalFormatting>
  <conditionalFormatting sqref="A63:A67">
    <cfRule type="expression" dxfId="172" priority="93" stopIfTrue="1">
      <formula>ISNUMBER(SEARCH("Closed",$K63))</formula>
    </cfRule>
    <cfRule type="expression" dxfId="171" priority="94" stopIfTrue="1">
      <formula>IF($C63="Minor", TRUE, FALSE)</formula>
    </cfRule>
    <cfRule type="expression" dxfId="170" priority="95" stopIfTrue="1">
      <formula>IF(OR($C63="Major",$C63="Pre-Condition"), TRUE, FALSE)</formula>
    </cfRule>
  </conditionalFormatting>
  <conditionalFormatting sqref="A67 A7:A60 E34:L34 B87:L93 C94:I99 K94:L99 B100:I100 D102:I102 K102:L102 D103:L103 F104:L107 F108:G111 I108:L111 F112:L112 F113:G116 I113:L116 F117:L117 E118:L120 D121 F121:G121 I121:L121 D122:L323">
    <cfRule type="expression" dxfId="169" priority="122" stopIfTrue="1">
      <formula>ISNUMBER(SEARCH("Closed",$K7))</formula>
    </cfRule>
  </conditionalFormatting>
  <conditionalFormatting sqref="A62:I66">
    <cfRule type="expression" dxfId="168" priority="102" stopIfTrue="1">
      <formula>ISNUMBER(SEARCH("Closed",$K62))</formula>
    </cfRule>
    <cfRule type="expression" dxfId="167" priority="103" stopIfTrue="1">
      <formula>IF($C62="Minor", TRUE, FALSE)</formula>
    </cfRule>
    <cfRule type="expression" dxfId="166" priority="104" stopIfTrue="1">
      <formula>IF(OR($C62="Major",$C62="Pre-Condition"), TRUE, FALSE)</formula>
    </cfRule>
  </conditionalFormatting>
  <conditionalFormatting sqref="A67:I68 B37:C58 D58:L58 D72:I72 A72:C73 E73:I73 D73:D74 E74:H74 B74:C75 A74:A77 D75:H75 A78:C82 D81:I81 A84:A373 B96:B99 L100 C101:C103 B101:B323 C122:C373">
    <cfRule type="expression" dxfId="165" priority="137" stopIfTrue="1">
      <formula>ISNUMBER(SEARCH("Closed",$K37))</formula>
    </cfRule>
  </conditionalFormatting>
  <conditionalFormatting sqref="A69:I71">
    <cfRule type="expression" dxfId="164" priority="51" stopIfTrue="1">
      <formula>ISNUMBER(SEARCH("Closed",$K69))</formula>
    </cfRule>
    <cfRule type="expression" dxfId="163" priority="52" stopIfTrue="1">
      <formula>IF($C69="Minor", TRUE, FALSE)</formula>
    </cfRule>
    <cfRule type="expression" dxfId="162" priority="53" stopIfTrue="1">
      <formula>IF(OR($C69="Major",$C69="Pre-Condition"), TRUE, FALSE)</formula>
    </cfRule>
  </conditionalFormatting>
  <conditionalFormatting sqref="A84:K84">
    <cfRule type="expression" dxfId="161" priority="63" stopIfTrue="1">
      <formula>ISNUMBER(SEARCH("Closed",$K84))</formula>
    </cfRule>
  </conditionalFormatting>
  <conditionalFormatting sqref="B94">
    <cfRule type="expression" dxfId="160" priority="160" stopIfTrue="1">
      <formula>ISNUMBER(SEARCH("Closed",#REF!))</formula>
    </cfRule>
    <cfRule type="expression" dxfId="159" priority="161" stopIfTrue="1">
      <formula>IF(#REF!="Minor", TRUE, FALSE)</formula>
    </cfRule>
    <cfRule type="expression" dxfId="158" priority="162" stopIfTrue="1">
      <formula>IF(OR(#REF!="Major",#REF!="Pre-Condition"), TRUE, FALSE)</formula>
    </cfRule>
  </conditionalFormatting>
  <conditionalFormatting sqref="B95">
    <cfRule type="expression" dxfId="157" priority="157" stopIfTrue="1">
      <formula>ISNUMBER(SEARCH("Closed",$K94))</formula>
    </cfRule>
    <cfRule type="expression" dxfId="156" priority="158" stopIfTrue="1">
      <formula>IF($C94="Minor", TRUE, FALSE)</formula>
    </cfRule>
    <cfRule type="expression" dxfId="155" priority="159" stopIfTrue="1">
      <formula>IF(OR($C94="Major",$C94="Pre-Condition"), TRUE, FALSE)</formula>
    </cfRule>
  </conditionalFormatting>
  <conditionalFormatting sqref="B29:C35">
    <cfRule type="expression" dxfId="154" priority="146" stopIfTrue="1">
      <formula>ISNUMBER(SEARCH("Closed",$K29))</formula>
    </cfRule>
    <cfRule type="expression" dxfId="153" priority="147" stopIfTrue="1">
      <formula>IF($C29="Minor", TRUE, FALSE)</formula>
    </cfRule>
    <cfRule type="expression" dxfId="152" priority="148" stopIfTrue="1">
      <formula>IF(OR($C29="Major",$C29="Pre-Condition"), TRUE, FALSE)</formula>
    </cfRule>
  </conditionalFormatting>
  <conditionalFormatting sqref="B37:C58 D58:L58 A67:I68 D72:I72 A72:C73 E73:I73 D73:D74 E74:H74 B74:C75 A74:A77 D75:H75 A78:C82 D81:I81 A84:C84 A85:A373 B96:B99 L100 C101:C103 B101:B323 C122:C373">
    <cfRule type="expression" dxfId="151" priority="138" stopIfTrue="1">
      <formula>IF($C37="Minor", TRUE, FALSE)</formula>
    </cfRule>
    <cfRule type="expression" dxfId="150" priority="139" stopIfTrue="1">
      <formula>IF(OR($C37="Major",$C37="Pre-Condition"), TRUE, FALSE)</formula>
    </cfRule>
  </conditionalFormatting>
  <conditionalFormatting sqref="B76:H77">
    <cfRule type="expression" dxfId="149" priority="114" stopIfTrue="1">
      <formula>ISNUMBER(SEARCH("Closed",$K76))</formula>
    </cfRule>
    <cfRule type="expression" dxfId="148" priority="115" stopIfTrue="1">
      <formula>IF($C76="Minor", TRUE, FALSE)</formula>
    </cfRule>
    <cfRule type="expression" dxfId="147" priority="116" stopIfTrue="1">
      <formula>IF(OR($C76="Major",$C76="Pre-Condition"), TRUE, FALSE)</formula>
    </cfRule>
  </conditionalFormatting>
  <conditionalFormatting sqref="B7:I27">
    <cfRule type="expression" dxfId="146" priority="99" stopIfTrue="1">
      <formula>ISNUMBER(SEARCH("Closed",$K7))</formula>
    </cfRule>
    <cfRule type="expression" dxfId="145" priority="100" stopIfTrue="1">
      <formula>IF($C7="Minor", TRUE, FALSE)</formula>
    </cfRule>
    <cfRule type="expression" dxfId="144" priority="101" stopIfTrue="1">
      <formula>IF(OR($C7="Major",$C7="Pre-Condition"), TRUE, FALSE)</formula>
    </cfRule>
  </conditionalFormatting>
  <conditionalFormatting sqref="B60:I60">
    <cfRule type="expression" dxfId="143" priority="76" stopIfTrue="1">
      <formula>IF($C60="Minor", TRUE, FALSE)</formula>
    </cfRule>
    <cfRule type="expression" dxfId="142" priority="77" stopIfTrue="1">
      <formula>IF(OR($C60="Major",$C60="Pre-Condition"), TRUE, FALSE)</formula>
    </cfRule>
  </conditionalFormatting>
  <conditionalFormatting sqref="B85:K86">
    <cfRule type="expression" dxfId="141" priority="33" stopIfTrue="1">
      <formula>ISNUMBER(SEARCH("Closed",$K85))</formula>
    </cfRule>
    <cfRule type="expression" dxfId="140" priority="34" stopIfTrue="1">
      <formula>IF($C85="Minor", TRUE, FALSE)</formula>
    </cfRule>
    <cfRule type="expression" dxfId="139" priority="35" stopIfTrue="1">
      <formula>IF(OR($C85="Major",$C85="Pre-Condition"), TRUE, FALSE)</formula>
    </cfRule>
  </conditionalFormatting>
  <conditionalFormatting sqref="B59:L59">
    <cfRule type="expression" dxfId="138" priority="117" stopIfTrue="1">
      <formula>IF($C59="Minor", TRUE, FALSE)</formula>
    </cfRule>
    <cfRule type="expression" dxfId="137" priority="118" stopIfTrue="1">
      <formula>IF(OR($C59="Major",$C59="Pre-Condition"), TRUE, FALSE)</formula>
    </cfRule>
  </conditionalFormatting>
  <conditionalFormatting sqref="B59:L60">
    <cfRule type="expression" dxfId="136" priority="75" stopIfTrue="1">
      <formula>ISNUMBER(SEARCH("Closed",$K59))</formula>
    </cfRule>
  </conditionalFormatting>
  <conditionalFormatting sqref="C104:C121">
    <cfRule type="cellIs" dxfId="135" priority="13" operator="equal">
      <formula>refCarGradeMajor</formula>
    </cfRule>
    <cfRule type="cellIs" dxfId="134" priority="14" operator="equal">
      <formula>refCarGradeMinor</formula>
    </cfRule>
    <cfRule type="expression" dxfId="133" priority="15">
      <formula>AND($R104, NOT($V104), OR(C$4 = TRUE, AND(C$4 = "Conditional1", $T104), AND(C$4 = "Conditional2", $U104)), ISBLANK(C104))</formula>
    </cfRule>
  </conditionalFormatting>
  <conditionalFormatting sqref="C82:I82">
    <cfRule type="expression" dxfId="132" priority="84" stopIfTrue="1">
      <formula>ISNUMBER(SEARCH("Closed",$K82))</formula>
    </cfRule>
  </conditionalFormatting>
  <conditionalFormatting sqref="D39:D40">
    <cfRule type="expression" dxfId="131" priority="152" stopIfTrue="1">
      <formula>ISNUMBER(SEARCH("Closed",$K40))</formula>
    </cfRule>
    <cfRule type="expression" dxfId="130" priority="153" stopIfTrue="1">
      <formula>IF($C40="Minor", TRUE, FALSE)</formula>
    </cfRule>
    <cfRule type="expression" dxfId="129" priority="154" stopIfTrue="1">
      <formula>IF(OR($C40="Major",$C40="Pre-Condition"), TRUE, FALSE)</formula>
    </cfRule>
  </conditionalFormatting>
  <conditionalFormatting sqref="D47">
    <cfRule type="expression" dxfId="128" priority="149" stopIfTrue="1">
      <formula>ISNUMBER(SEARCH("Closed",$K48))</formula>
    </cfRule>
    <cfRule type="expression" dxfId="127" priority="150" stopIfTrue="1">
      <formula>IF($C48="Minor", TRUE, FALSE)</formula>
    </cfRule>
    <cfRule type="expression" dxfId="126" priority="151" stopIfTrue="1">
      <formula>IF(OR($C48="Major",$C48="Pre-Condition"), TRUE, FALSE)</formula>
    </cfRule>
  </conditionalFormatting>
  <conditionalFormatting sqref="D78">
    <cfRule type="expression" dxfId="125" priority="105" stopIfTrue="1">
      <formula>ISNUMBER(SEARCH("Closed",$K78))</formula>
    </cfRule>
    <cfRule type="expression" dxfId="124" priority="106" stopIfTrue="1">
      <formula>IF($C78="Minor", TRUE, FALSE)</formula>
    </cfRule>
    <cfRule type="expression" dxfId="123" priority="107" stopIfTrue="1">
      <formula>IF(OR($C78="Major",$C78="Pre-Condition"), TRUE, FALSE)</formula>
    </cfRule>
  </conditionalFormatting>
  <conditionalFormatting sqref="D79">
    <cfRule type="expression" dxfId="122" priority="111" stopIfTrue="1">
      <formula>ISNUMBER(SEARCH("Closed",$K78))</formula>
    </cfRule>
    <cfRule type="expression" dxfId="121" priority="112" stopIfTrue="1">
      <formula>IF($C78="Minor", TRUE, FALSE)</formula>
    </cfRule>
    <cfRule type="expression" dxfId="120" priority="113" stopIfTrue="1">
      <formula>IF(OR($C78="Major",$C78="Pre-Condition"), TRUE, FALSE)</formula>
    </cfRule>
  </conditionalFormatting>
  <conditionalFormatting sqref="D80">
    <cfRule type="expression" dxfId="119" priority="45" stopIfTrue="1">
      <formula>ISNUMBER(SEARCH("Closed",$K80))</formula>
    </cfRule>
    <cfRule type="expression" dxfId="118" priority="46" stopIfTrue="1">
      <formula>IF($C80="Minor", TRUE, FALSE)</formula>
    </cfRule>
    <cfRule type="expression" dxfId="117" priority="47" stopIfTrue="1">
      <formula>IF(OR($C80="Major",$C80="Pre-Condition"), TRUE, FALSE)</formula>
    </cfRule>
  </conditionalFormatting>
  <conditionalFormatting sqref="D104:D120">
    <cfRule type="expression" dxfId="116" priority="1">
      <formula>AND($R104, NOT($V104), OR(D$4 = TRUE, AND(D$4 = "Conditional1", $T104), AND(D$4 = "Conditional2", $U104)), ISBLANK(D104))</formula>
    </cfRule>
  </conditionalFormatting>
  <conditionalFormatting sqref="D49:G49">
    <cfRule type="expression" dxfId="115" priority="81" stopIfTrue="1">
      <formula>ISNUMBER(SEARCH("Closed",$K49))</formula>
    </cfRule>
    <cfRule type="expression" dxfId="114" priority="82" stopIfTrue="1">
      <formula>IF($C49="Minor", TRUE, FALSE)</formula>
    </cfRule>
    <cfRule type="expression" dxfId="113" priority="83" stopIfTrue="1">
      <formula>IF(OR($C49="Major",$C49="Pre-Condition"), TRUE, FALSE)</formula>
    </cfRule>
  </conditionalFormatting>
  <conditionalFormatting sqref="D54:I57">
    <cfRule type="expression" dxfId="112" priority="119" stopIfTrue="1">
      <formula>ISNUMBER(SEARCH("Closed",$K54))</formula>
    </cfRule>
    <cfRule type="expression" dxfId="111" priority="120" stopIfTrue="1">
      <formula>IF($C54="Minor", TRUE, FALSE)</formula>
    </cfRule>
    <cfRule type="expression" dxfId="110" priority="121" stopIfTrue="1">
      <formula>IF(OR($C54="Major",$C54="Pre-Condition"), TRUE, FALSE)</formula>
    </cfRule>
  </conditionalFormatting>
  <conditionalFormatting sqref="D82:I82">
    <cfRule type="expression" dxfId="109" priority="85" stopIfTrue="1">
      <formula>IF($C82="Minor", TRUE, FALSE)</formula>
    </cfRule>
    <cfRule type="expression" dxfId="108" priority="86" stopIfTrue="1">
      <formula>IF(OR($C82="Major",$C82="Pre-Condition"), TRUE, FALSE)</formula>
    </cfRule>
  </conditionalFormatting>
  <conditionalFormatting sqref="D84:K84">
    <cfRule type="expression" dxfId="107" priority="64" stopIfTrue="1">
      <formula>IF($C84="Minor", TRUE, FALSE)</formula>
    </cfRule>
    <cfRule type="expression" dxfId="106" priority="65" stopIfTrue="1">
      <formula>IF(OR($C84="Major",$C84="Pre-Condition"), TRUE, FALSE)</formula>
    </cfRule>
  </conditionalFormatting>
  <conditionalFormatting sqref="D29:L33">
    <cfRule type="expression" dxfId="105" priority="69" stopIfTrue="1">
      <formula>ISNUMBER(SEARCH("Closed",$K29))</formula>
    </cfRule>
    <cfRule type="expression" dxfId="104" priority="70" stopIfTrue="1">
      <formula>IF($C29="Minor", TRUE, FALSE)</formula>
    </cfRule>
    <cfRule type="expression" dxfId="103" priority="71" stopIfTrue="1">
      <formula>IF(OR($C29="Major",$C29="Pre-Condition"), TRUE, FALSE)</formula>
    </cfRule>
  </conditionalFormatting>
  <conditionalFormatting sqref="D35:L35">
    <cfRule type="expression" dxfId="102" priority="140" stopIfTrue="1">
      <formula>ISNUMBER(SEARCH("Closed",$K35))</formula>
    </cfRule>
    <cfRule type="expression" dxfId="101" priority="141" stopIfTrue="1">
      <formula>IF($C35="Minor", TRUE, FALSE)</formula>
    </cfRule>
    <cfRule type="expression" dxfId="100" priority="142" stopIfTrue="1">
      <formula>IF(OR($C35="Major",$C35="Pre-Condition"), TRUE, FALSE)</formula>
    </cfRule>
  </conditionalFormatting>
  <conditionalFormatting sqref="D37:L38">
    <cfRule type="expression" dxfId="99" priority="96" stopIfTrue="1">
      <formula>ISNUMBER(SEARCH("Closed",$K37))</formula>
    </cfRule>
    <cfRule type="expression" dxfId="98" priority="97" stopIfTrue="1">
      <formula>IF($C37="Minor", TRUE, FALSE)</formula>
    </cfRule>
    <cfRule type="expression" dxfId="97" priority="98" stopIfTrue="1">
      <formula>IF(OR($C37="Major",$C37="Pre-Condition"), TRUE, FALSE)</formula>
    </cfRule>
  </conditionalFormatting>
  <conditionalFormatting sqref="D41:L46">
    <cfRule type="expression" dxfId="96" priority="57" stopIfTrue="1">
      <formula>ISNUMBER(SEARCH("Closed",$K41))</formula>
    </cfRule>
    <cfRule type="expression" dxfId="95" priority="58" stopIfTrue="1">
      <formula>IF($C41="Minor", TRUE, FALSE)</formula>
    </cfRule>
    <cfRule type="expression" dxfId="94" priority="59" stopIfTrue="1">
      <formula>IF(OR($C41="Major",$C41="Pre-Condition"), TRUE, FALSE)</formula>
    </cfRule>
  </conditionalFormatting>
  <conditionalFormatting sqref="D48:L48">
    <cfRule type="expression" dxfId="93" priority="131" stopIfTrue="1">
      <formula>ISNUMBER(SEARCH("Closed",$K48))</formula>
    </cfRule>
    <cfRule type="expression" dxfId="92" priority="132" stopIfTrue="1">
      <formula>IF($C48="Minor", TRUE, FALSE)</formula>
    </cfRule>
    <cfRule type="expression" dxfId="91" priority="133" stopIfTrue="1">
      <formula>IF(OR($C48="Major",$C48="Pre-Condition"), TRUE, FALSE)</formula>
    </cfRule>
  </conditionalFormatting>
  <conditionalFormatting sqref="D101:L101">
    <cfRule type="expression" dxfId="90" priority="30" stopIfTrue="1">
      <formula>ISNUMBER(SEARCH("Closed",$K101))</formula>
    </cfRule>
    <cfRule type="expression" dxfId="89" priority="31" stopIfTrue="1">
      <formula>IF($C101="Minor", TRUE, FALSE)</formula>
    </cfRule>
    <cfRule type="expression" dxfId="88" priority="32" stopIfTrue="1">
      <formula>IF(OR($C101="Major",$C101="Pre-Condition"), TRUE, FALSE)</formula>
    </cfRule>
  </conditionalFormatting>
  <conditionalFormatting sqref="E104:E117">
    <cfRule type="expression" dxfId="87" priority="11">
      <formula>AND($R104, NOT($V104), OR(E$4 = TRUE, AND(E$4 = "Conditional1", $T104), AND(E$4 = "Conditional2", $U104)), ISBLANK(E104))</formula>
    </cfRule>
  </conditionalFormatting>
  <conditionalFormatting sqref="E78:H80">
    <cfRule type="expression" dxfId="86" priority="108" stopIfTrue="1">
      <formula>ISNUMBER(SEARCH("Closed",$K78))</formula>
    </cfRule>
    <cfRule type="expression" dxfId="85" priority="109" stopIfTrue="1">
      <formula>IF($C78="Minor", TRUE, FALSE)</formula>
    </cfRule>
    <cfRule type="expression" dxfId="84" priority="110" stopIfTrue="1">
      <formula>IF(OR($C78="Major",$C78="Pre-Condition"), TRUE, FALSE)</formula>
    </cfRule>
  </conditionalFormatting>
  <conditionalFormatting sqref="E39:L40">
    <cfRule type="expression" dxfId="83" priority="66" stopIfTrue="1">
      <formula>ISNUMBER(SEARCH("Closed",$K39))</formula>
    </cfRule>
    <cfRule type="expression" dxfId="82" priority="67" stopIfTrue="1">
      <formula>IF($C39="Minor", TRUE, FALSE)</formula>
    </cfRule>
    <cfRule type="expression" dxfId="81" priority="68" stopIfTrue="1">
      <formula>IF(OR($C39="Major",$C39="Pre-Condition"), TRUE, FALSE)</formula>
    </cfRule>
  </conditionalFormatting>
  <conditionalFormatting sqref="E47:L47">
    <cfRule type="expression" dxfId="80" priority="134" stopIfTrue="1">
      <formula>ISNUMBER(SEARCH("Closed",$K47))</formula>
    </cfRule>
    <cfRule type="expression" dxfId="79" priority="135" stopIfTrue="1">
      <formula>IF($C47="Minor", TRUE, FALSE)</formula>
    </cfRule>
    <cfRule type="expression" dxfId="78" priority="136" stopIfTrue="1">
      <formula>IF(OR($C47="Major",$C47="Pre-Condition"), TRUE, FALSE)</formula>
    </cfRule>
  </conditionalFormatting>
  <conditionalFormatting sqref="H108:H111">
    <cfRule type="expression" dxfId="77" priority="7">
      <formula>AND($R108, NOT($V108), OR(H$4 = TRUE, AND(H$4 = "Conditional1", $T108), AND(H$4 = "Conditional2", $U108)), ISBLANK(H108))</formula>
    </cfRule>
  </conditionalFormatting>
  <conditionalFormatting sqref="H113">
    <cfRule type="expression" dxfId="76" priority="6">
      <formula>AND($R113, NOT($V113), OR(H$4 = TRUE, AND(H$4 = "Conditional1", $T113), AND(H$4 = "Conditional2", $U113)), ISBLANK(H113))</formula>
    </cfRule>
  </conditionalFormatting>
  <conditionalFormatting sqref="H114">
    <cfRule type="expression" dxfId="75" priority="3" stopIfTrue="1">
      <formula>ISNUMBER(SEARCH("Closed",$K114))</formula>
    </cfRule>
    <cfRule type="expression" dxfId="74" priority="4" stopIfTrue="1">
      <formula>IF($C114="Minor", TRUE, FALSE)</formula>
    </cfRule>
    <cfRule type="expression" dxfId="73" priority="5" stopIfTrue="1">
      <formula>IF(OR($C114="Major",$C114="Pre-Condition"), TRUE, FALSE)</formula>
    </cfRule>
  </conditionalFormatting>
  <conditionalFormatting sqref="H115:H116">
    <cfRule type="expression" dxfId="72" priority="2">
      <formula>AND($R115, NOT($V115), OR(H$4 = TRUE, AND(H$4 = "Conditional1", $T115), AND(H$4 = "Conditional2", $U115)), ISBLANK(H115))</formula>
    </cfRule>
  </conditionalFormatting>
  <conditionalFormatting sqref="H51:I53">
    <cfRule type="expression" dxfId="71" priority="125" stopIfTrue="1">
      <formula>ISNUMBER(SEARCH("Closed",$K51))</formula>
    </cfRule>
    <cfRule type="expression" dxfId="70" priority="126" stopIfTrue="1">
      <formula>IF($C51="Minor", TRUE, FALSE)</formula>
    </cfRule>
    <cfRule type="expression" dxfId="69" priority="127" stopIfTrue="1">
      <formula>IF(OR($C51="Major",$C51="Pre-Condition"), TRUE, FALSE)</formula>
    </cfRule>
  </conditionalFormatting>
  <conditionalFormatting sqref="H49:L50">
    <cfRule type="expression" dxfId="68" priority="128" stopIfTrue="1">
      <formula>ISNUMBER(SEARCH("Closed",$K49))</formula>
    </cfRule>
    <cfRule type="expression" dxfId="67" priority="129" stopIfTrue="1">
      <formula>IF($C49="Minor", TRUE, FALSE)</formula>
    </cfRule>
    <cfRule type="expression" dxfId="66" priority="130" stopIfTrue="1">
      <formula>IF(OR($C49="Major",$C49="Pre-Condition"), TRUE, FALSE)</formula>
    </cfRule>
  </conditionalFormatting>
  <conditionalFormatting sqref="I74:I80">
    <cfRule type="expression" dxfId="65" priority="48" stopIfTrue="1">
      <formula>ISNUMBER(SEARCH("Closed",$K74))</formula>
    </cfRule>
    <cfRule type="expression" dxfId="64" priority="49" stopIfTrue="1">
      <formula>IF($C74="Minor", TRUE, FALSE)</formula>
    </cfRule>
    <cfRule type="expression" dxfId="63" priority="50" stopIfTrue="1">
      <formula>IF(OR($C74="Major",$C74="Pre-Condition"), TRUE, FALSE)</formula>
    </cfRule>
  </conditionalFormatting>
  <conditionalFormatting sqref="J94:J99">
    <cfRule type="expression" dxfId="62" priority="20">
      <formula>AND($T94, NOT($X94), OR(J$4 = TRUE, AND(J$4 = "Conditional1", $V94), AND(J$4 = "Conditional2", $W94)), ISBLANK(J94))</formula>
    </cfRule>
  </conditionalFormatting>
  <conditionalFormatting sqref="J102">
    <cfRule type="expression" dxfId="61" priority="19">
      <formula>AND($T102, NOT($X102), OR(J$4 = TRUE, AND(J$4 = "Conditional1", $V102), AND(J$4 = "Conditional2", $W102)), ISBLANK(J102))</formula>
    </cfRule>
  </conditionalFormatting>
  <conditionalFormatting sqref="J19:K19 J20:L27">
    <cfRule type="expression" dxfId="60" priority="143" stopIfTrue="1">
      <formula>ISNUMBER(SEARCH("Closed",$K19))</formula>
    </cfRule>
    <cfRule type="expression" dxfId="59" priority="144" stopIfTrue="1">
      <formula>IF($C19="Minor", TRUE, FALSE)</formula>
    </cfRule>
    <cfRule type="expression" dxfId="58" priority="145" stopIfTrue="1">
      <formula>IF(OR($C19="Major",$C19="Pre-Condition"), TRUE, FALSE)</formula>
    </cfRule>
  </conditionalFormatting>
  <conditionalFormatting sqref="J100:K100">
    <cfRule type="expression" dxfId="57" priority="42" stopIfTrue="1">
      <formula>ISNUMBER(SEARCH("Closed",$K100))</formula>
    </cfRule>
    <cfRule type="expression" dxfId="56" priority="43" stopIfTrue="1">
      <formula>IF($C100="Minor", TRUE, FALSE)</formula>
    </cfRule>
    <cfRule type="expression" dxfId="55" priority="44" stopIfTrue="1">
      <formula>IF(OR($C100="Major",$C100="Pre-Condition"), TRUE, FALSE)</formula>
    </cfRule>
  </conditionalFormatting>
  <conditionalFormatting sqref="J7:L18">
    <cfRule type="expression" dxfId="54" priority="72" stopIfTrue="1">
      <formula>ISNUMBER(SEARCH("Closed",$K7))</formula>
    </cfRule>
    <cfRule type="expression" dxfId="53" priority="73" stopIfTrue="1">
      <formula>IF($C7="Minor", TRUE, FALSE)</formula>
    </cfRule>
    <cfRule type="expression" dxfId="52" priority="74" stopIfTrue="1">
      <formula>IF(OR($C7="Major",$C7="Pre-Condition"), TRUE, FALSE)</formula>
    </cfRule>
  </conditionalFormatting>
  <conditionalFormatting sqref="J51:L57">
    <cfRule type="expression" dxfId="51" priority="54" stopIfTrue="1">
      <formula>ISNUMBER(SEARCH("Closed",$K51))</formula>
    </cfRule>
    <cfRule type="expression" dxfId="50" priority="55" stopIfTrue="1">
      <formula>IF($C51="Minor", TRUE, FALSE)</formula>
    </cfRule>
    <cfRule type="expression" dxfId="49" priority="56" stopIfTrue="1">
      <formula>IF(OR($C51="Major",$C51="Pre-Condition"), TRUE, FALSE)</formula>
    </cfRule>
  </conditionalFormatting>
  <conditionalFormatting sqref="J60:L60">
    <cfRule type="expression" dxfId="48" priority="155" stopIfTrue="1">
      <formula>IF(#REF!="Minor", TRUE, FALSE)</formula>
    </cfRule>
    <cfRule type="expression" dxfId="47" priority="156" stopIfTrue="1">
      <formula>IF(OR(#REF!="Major",#REF!="Pre-Condition"), TRUE, FALSE)</formula>
    </cfRule>
  </conditionalFormatting>
  <conditionalFormatting sqref="J62:L82">
    <cfRule type="expression" dxfId="46" priority="27" stopIfTrue="1">
      <formula>ISNUMBER(SEARCH("Closed",$K62))</formula>
    </cfRule>
    <cfRule type="expression" dxfId="45" priority="28" stopIfTrue="1">
      <formula>IF($C62="Minor", TRUE, FALSE)</formula>
    </cfRule>
    <cfRule type="expression" dxfId="44" priority="29" stopIfTrue="1">
      <formula>IF(OR($C62="Major",$C62="Pre-Condition"), TRUE, FALSE)</formula>
    </cfRule>
  </conditionalFormatting>
  <conditionalFormatting sqref="L19">
    <cfRule type="expression" dxfId="43" priority="78" stopIfTrue="1">
      <formula>ISNUMBER(SEARCH("Closed",$K19))</formula>
    </cfRule>
    <cfRule type="expression" dxfId="42" priority="79" stopIfTrue="1">
      <formula>IF($C19="Minor", TRUE, FALSE)</formula>
    </cfRule>
    <cfRule type="expression" dxfId="41" priority="80" stopIfTrue="1">
      <formula>IF(OR($C19="Major",$C19="Pre-Condition"), TRUE, FALSE)</formula>
    </cfRule>
  </conditionalFormatting>
  <conditionalFormatting sqref="L84:L86">
    <cfRule type="expression" dxfId="40" priority="60" stopIfTrue="1">
      <formula>ISNUMBER(SEARCH("Closed",$K84))</formula>
    </cfRule>
    <cfRule type="expression" dxfId="39" priority="61" stopIfTrue="1">
      <formula>IF($C84="Minor", TRUE, FALSE)</formula>
    </cfRule>
    <cfRule type="expression" dxfId="38" priority="62" stopIfTrue="1">
      <formula>IF(OR($C84="Major",$C84="Pre-Condition"), TRUE, FALSE)</formula>
    </cfRule>
  </conditionalFormatting>
  <dataValidations count="3">
    <dataValidation type="list" allowBlank="1" showInputMessage="1" showErrorMessage="1" sqref="C59:C60" xr:uid="{FCEC4CFC-C315-4207-AD86-AEC7C59FEFCE}">
      <formula1>$P$1:$P$3</formula1>
    </dataValidation>
    <dataValidation type="list" allowBlank="1" showInputMessage="1" showErrorMessage="1" sqref="A29:A35 A93 A87:A91 A37 A53:A56 A40 A49:A50 A59:A60 A44:A46 A74:A82 A7:A27 A69:A72 A63:A67" xr:uid="{E0B90597-3307-4270-B999-9A3AB6FC11DA}">
      <formula1>$AC$234:$AC$243</formula1>
    </dataValidation>
    <dataValidation type="list" allowBlank="1" showInputMessage="1" showErrorMessage="1" sqref="A28 C29:C35 A36 A47:A48 A51:A52 A73 A57:A58 C7:C27 C60 C37:C58 A38:A39 A41:A43 A61:A62 A68 C62:C82 A83:A86 A94:A373 C84:C103 C122:C373" xr:uid="{1AEF1ED5-7745-424B-B7CD-1D23F7DDD8C8}">
      <formula1>$O$1:$O$3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rowBreaks count="1" manualBreakCount="1">
    <brk id="12" max="13" man="1"/>
  </rowBreaks>
  <colBreaks count="1" manualBreakCount="1">
    <brk id="13"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D851C-1A13-4EF5-8569-9D96DF53FFDE}">
  <sheetPr>
    <tabColor rgb="FF92D050"/>
  </sheetPr>
  <dimension ref="A1:D146"/>
  <sheetViews>
    <sheetView zoomScaleNormal="100" zoomScaleSheetLayoutView="90" workbookViewId="0"/>
  </sheetViews>
  <sheetFormatPr defaultColWidth="9" defaultRowHeight="14"/>
  <cols>
    <col min="1" max="1" width="8.1796875" style="123" customWidth="1"/>
    <col min="2" max="2" width="78.81640625" style="53" customWidth="1"/>
    <col min="3" max="3" width="3" style="125" customWidth="1"/>
    <col min="4" max="4" width="19" style="58" customWidth="1"/>
    <col min="5" max="16384" width="9" style="35"/>
  </cols>
  <sheetData>
    <row r="1" spans="1:4" ht="28">
      <c r="A1" s="118">
        <v>3</v>
      </c>
      <c r="B1" s="119" t="s">
        <v>662</v>
      </c>
      <c r="C1" s="120"/>
      <c r="D1" s="57"/>
    </row>
    <row r="2" spans="1:4">
      <c r="A2" s="121">
        <v>3.1</v>
      </c>
      <c r="B2" s="122" t="s">
        <v>663</v>
      </c>
      <c r="C2" s="120"/>
      <c r="D2" s="57"/>
    </row>
    <row r="3" spans="1:4">
      <c r="B3" s="124" t="s">
        <v>664</v>
      </c>
      <c r="C3" s="120"/>
      <c r="D3" s="57"/>
    </row>
    <row r="4" spans="1:4">
      <c r="B4" s="98"/>
    </row>
    <row r="5" spans="1:4">
      <c r="B5" s="124" t="s">
        <v>665</v>
      </c>
      <c r="C5" s="120"/>
      <c r="D5" s="57"/>
    </row>
    <row r="6" spans="1:4">
      <c r="B6" s="124" t="s">
        <v>666</v>
      </c>
      <c r="C6" s="120"/>
      <c r="D6" s="57"/>
    </row>
    <row r="7" spans="1:4">
      <c r="B7" s="124" t="s">
        <v>667</v>
      </c>
    </row>
    <row r="8" spans="1:4" ht="70">
      <c r="B8" s="98" t="s">
        <v>668</v>
      </c>
    </row>
    <row r="9" spans="1:4">
      <c r="B9" s="98" t="s">
        <v>669</v>
      </c>
    </row>
    <row r="10" spans="1:4">
      <c r="B10" s="98" t="s">
        <v>670</v>
      </c>
    </row>
    <row r="11" spans="1:4">
      <c r="B11" s="98" t="s">
        <v>671</v>
      </c>
    </row>
    <row r="12" spans="1:4">
      <c r="B12" s="98" t="s">
        <v>672</v>
      </c>
    </row>
    <row r="13" spans="1:4">
      <c r="B13" s="98" t="s">
        <v>673</v>
      </c>
    </row>
    <row r="14" spans="1:4">
      <c r="B14" s="98" t="s">
        <v>674</v>
      </c>
    </row>
    <row r="15" spans="1:4">
      <c r="B15" s="98" t="s">
        <v>675</v>
      </c>
    </row>
    <row r="16" spans="1:4">
      <c r="B16" s="98" t="s">
        <v>676</v>
      </c>
    </row>
    <row r="17" spans="2:2">
      <c r="B17" s="98" t="s">
        <v>677</v>
      </c>
    </row>
    <row r="18" spans="2:2">
      <c r="B18" s="814" t="s">
        <v>678</v>
      </c>
    </row>
    <row r="19" spans="2:2">
      <c r="B19" s="98" t="s">
        <v>679</v>
      </c>
    </row>
    <row r="20" spans="2:2">
      <c r="B20" s="98" t="s">
        <v>680</v>
      </c>
    </row>
    <row r="21" spans="2:2">
      <c r="B21" s="814" t="s">
        <v>681</v>
      </c>
    </row>
    <row r="22" spans="2:2">
      <c r="B22" s="814" t="s">
        <v>682</v>
      </c>
    </row>
    <row r="23" spans="2:2">
      <c r="B23" s="814" t="s">
        <v>683</v>
      </c>
    </row>
    <row r="24" spans="2:2">
      <c r="B24" s="98" t="s">
        <v>684</v>
      </c>
    </row>
    <row r="25" spans="2:2">
      <c r="B25" s="98" t="s">
        <v>685</v>
      </c>
    </row>
    <row r="26" spans="2:2">
      <c r="B26" s="98" t="s">
        <v>686</v>
      </c>
    </row>
    <row r="27" spans="2:2">
      <c r="B27" s="98" t="s">
        <v>687</v>
      </c>
    </row>
    <row r="28" spans="2:2">
      <c r="B28" s="98" t="s">
        <v>688</v>
      </c>
    </row>
    <row r="29" spans="2:2">
      <c r="B29" s="98" t="s">
        <v>689</v>
      </c>
    </row>
    <row r="30" spans="2:2">
      <c r="B30" s="98" t="s">
        <v>690</v>
      </c>
    </row>
    <row r="31" spans="2:2">
      <c r="B31" s="126" t="s">
        <v>691</v>
      </c>
    </row>
    <row r="32" spans="2:2">
      <c r="B32" s="126"/>
    </row>
    <row r="33" spans="1:4">
      <c r="B33" s="126"/>
    </row>
    <row r="34" spans="1:4">
      <c r="B34" s="35"/>
    </row>
    <row r="35" spans="1:4" ht="70">
      <c r="B35" s="98" t="s">
        <v>692</v>
      </c>
    </row>
    <row r="36" spans="1:4">
      <c r="B36" s="126"/>
    </row>
    <row r="37" spans="1:4">
      <c r="B37" s="126"/>
    </row>
    <row r="38" spans="1:4">
      <c r="B38" s="126"/>
    </row>
    <row r="39" spans="1:4">
      <c r="B39" s="126"/>
    </row>
    <row r="40" spans="1:4">
      <c r="B40" s="124" t="s">
        <v>693</v>
      </c>
      <c r="C40" s="120"/>
      <c r="D40" s="57"/>
    </row>
    <row r="41" spans="1:4" ht="28">
      <c r="B41" s="126" t="s">
        <v>694</v>
      </c>
    </row>
    <row r="42" spans="1:4">
      <c r="B42" s="126">
        <v>30</v>
      </c>
    </row>
    <row r="43" spans="1:4">
      <c r="B43" s="126"/>
    </row>
    <row r="44" spans="1:4">
      <c r="A44" s="128" t="s">
        <v>695</v>
      </c>
      <c r="B44" s="35" t="s">
        <v>696</v>
      </c>
    </row>
    <row r="45" spans="1:4">
      <c r="A45" s="128"/>
      <c r="B45" s="35"/>
    </row>
    <row r="46" spans="1:4">
      <c r="A46" s="128" t="s">
        <v>697</v>
      </c>
      <c r="B46" s="35" t="s">
        <v>698</v>
      </c>
    </row>
    <row r="47" spans="1:4">
      <c r="B47" s="98"/>
    </row>
    <row r="48" spans="1:4">
      <c r="A48" s="121">
        <v>3.2</v>
      </c>
      <c r="B48" s="127" t="s">
        <v>699</v>
      </c>
      <c r="C48" s="120"/>
      <c r="D48" s="57"/>
    </row>
    <row r="49" spans="1:4">
      <c r="B49" s="98" t="s">
        <v>700</v>
      </c>
    </row>
    <row r="50" spans="1:4">
      <c r="B50" s="98" t="s">
        <v>701</v>
      </c>
    </row>
    <row r="51" spans="1:4">
      <c r="B51" s="98" t="s">
        <v>702</v>
      </c>
    </row>
    <row r="52" spans="1:4">
      <c r="B52" s="98" t="s">
        <v>703</v>
      </c>
    </row>
    <row r="53" spans="1:4">
      <c r="B53" s="98" t="s">
        <v>704</v>
      </c>
    </row>
    <row r="54" spans="1:4">
      <c r="B54" s="98" t="s">
        <v>705</v>
      </c>
    </row>
    <row r="55" spans="1:4">
      <c r="B55" s="98" t="s">
        <v>706</v>
      </c>
    </row>
    <row r="56" spans="1:4">
      <c r="B56" s="98"/>
    </row>
    <row r="57" spans="1:4">
      <c r="A57" s="128" t="s">
        <v>707</v>
      </c>
      <c r="B57" s="124" t="s">
        <v>708</v>
      </c>
      <c r="C57" s="120"/>
      <c r="D57" s="57"/>
    </row>
    <row r="58" spans="1:4">
      <c r="A58" s="128"/>
      <c r="B58" s="98" t="s">
        <v>709</v>
      </c>
      <c r="C58" s="120"/>
      <c r="D58" s="57"/>
    </row>
    <row r="59" spans="1:4">
      <c r="B59" s="98"/>
    </row>
    <row r="60" spans="1:4" s="205" customFormat="1">
      <c r="A60" s="121">
        <v>3.3</v>
      </c>
      <c r="B60" s="127" t="s">
        <v>710</v>
      </c>
      <c r="C60" s="203"/>
      <c r="D60" s="204"/>
    </row>
    <row r="61" spans="1:4" s="205" customFormat="1" ht="28">
      <c r="A61" s="206"/>
      <c r="B61" s="98" t="s">
        <v>711</v>
      </c>
      <c r="C61" s="208"/>
      <c r="D61" s="209"/>
    </row>
    <row r="62" spans="1:4" s="205" customFormat="1">
      <c r="A62" s="206"/>
      <c r="B62" s="98" t="s">
        <v>712</v>
      </c>
      <c r="C62" s="208"/>
      <c r="D62" s="209"/>
    </row>
    <row r="63" spans="1:4" s="205" customFormat="1">
      <c r="A63" s="206"/>
      <c r="B63" s="98" t="s">
        <v>712</v>
      </c>
      <c r="C63" s="208"/>
      <c r="D63" s="209"/>
    </row>
    <row r="64" spans="1:4" s="205" customFormat="1">
      <c r="A64" s="206"/>
      <c r="B64" s="98" t="s">
        <v>713</v>
      </c>
      <c r="C64" s="208"/>
      <c r="D64" s="209"/>
    </row>
    <row r="65" spans="1:4" s="205" customFormat="1">
      <c r="A65" s="206"/>
      <c r="B65" s="207"/>
      <c r="C65" s="208"/>
      <c r="D65" s="209"/>
    </row>
    <row r="66" spans="1:4">
      <c r="A66" s="121">
        <v>3.4</v>
      </c>
      <c r="B66" s="127" t="s">
        <v>714</v>
      </c>
      <c r="C66" s="120"/>
      <c r="D66" s="54"/>
    </row>
    <row r="67" spans="1:4">
      <c r="B67" s="98" t="s">
        <v>715</v>
      </c>
      <c r="D67" s="53"/>
    </row>
    <row r="68" spans="1:4">
      <c r="B68" s="98"/>
    </row>
    <row r="69" spans="1:4">
      <c r="A69" s="121">
        <v>3.5</v>
      </c>
      <c r="B69" s="127" t="s">
        <v>716</v>
      </c>
      <c r="C69" s="120"/>
      <c r="D69" s="57"/>
    </row>
    <row r="70" spans="1:4" ht="99" customHeight="1">
      <c r="B70" s="194" t="s">
        <v>717</v>
      </c>
      <c r="C70" s="129"/>
      <c r="D70" s="59"/>
    </row>
    <row r="71" spans="1:4">
      <c r="B71" s="98"/>
    </row>
    <row r="72" spans="1:4">
      <c r="A72" s="121">
        <v>3.6</v>
      </c>
      <c r="B72" s="127" t="s">
        <v>718</v>
      </c>
      <c r="C72" s="120"/>
      <c r="D72" s="57"/>
    </row>
    <row r="73" spans="1:4">
      <c r="B73" s="98" t="s">
        <v>719</v>
      </c>
      <c r="C73" s="130"/>
      <c r="D73" s="60"/>
    </row>
    <row r="74" spans="1:4" ht="154">
      <c r="B74" s="98" t="s">
        <v>720</v>
      </c>
      <c r="C74" s="130"/>
      <c r="D74" s="60"/>
    </row>
    <row r="75" spans="1:4" ht="98">
      <c r="B75" s="98" t="s">
        <v>721</v>
      </c>
      <c r="C75" s="130"/>
      <c r="D75" s="60"/>
    </row>
    <row r="76" spans="1:4" ht="84">
      <c r="B76" s="98" t="s">
        <v>722</v>
      </c>
      <c r="C76" s="130"/>
      <c r="D76" s="60"/>
    </row>
    <row r="77" spans="1:4" ht="56">
      <c r="B77" s="841" t="s">
        <v>723</v>
      </c>
    </row>
    <row r="78" spans="1:4" ht="112">
      <c r="B78" s="98" t="s">
        <v>724</v>
      </c>
      <c r="C78" s="130"/>
      <c r="D78" s="60"/>
    </row>
    <row r="79" spans="1:4" ht="112">
      <c r="B79" s="98" t="s">
        <v>725</v>
      </c>
      <c r="C79" s="130"/>
      <c r="D79" s="60"/>
    </row>
    <row r="80" spans="1:4" ht="84">
      <c r="B80" s="98" t="s">
        <v>726</v>
      </c>
      <c r="C80" s="130"/>
      <c r="D80" s="60"/>
    </row>
    <row r="81" spans="2:4" ht="112">
      <c r="B81" s="98" t="s">
        <v>727</v>
      </c>
      <c r="C81" s="130"/>
      <c r="D81" s="60"/>
    </row>
    <row r="82" spans="2:4" ht="98">
      <c r="B82" s="98" t="s">
        <v>728</v>
      </c>
      <c r="C82" s="130"/>
      <c r="D82" s="60"/>
    </row>
    <row r="83" spans="2:4">
      <c r="B83" s="98" t="s">
        <v>729</v>
      </c>
      <c r="C83" s="130"/>
      <c r="D83" s="60"/>
    </row>
    <row r="84" spans="2:4" ht="140">
      <c r="B84" s="98" t="s">
        <v>730</v>
      </c>
      <c r="C84" s="130"/>
      <c r="D84" s="60"/>
    </row>
    <row r="85" spans="2:4" ht="84">
      <c r="B85" s="98" t="s">
        <v>731</v>
      </c>
      <c r="C85" s="130"/>
      <c r="D85" s="60"/>
    </row>
    <row r="86" spans="2:4" ht="350">
      <c r="B86" s="98" t="s">
        <v>732</v>
      </c>
      <c r="C86" s="130"/>
      <c r="D86" s="60"/>
    </row>
    <row r="87" spans="2:4" ht="98">
      <c r="B87" s="98" t="s">
        <v>733</v>
      </c>
      <c r="C87" s="130"/>
      <c r="D87" s="60"/>
    </row>
    <row r="88" spans="2:4" ht="84">
      <c r="B88" s="98" t="s">
        <v>734</v>
      </c>
      <c r="C88" s="130"/>
      <c r="D88" s="60"/>
    </row>
    <row r="89" spans="2:4" ht="56">
      <c r="B89" s="98" t="s">
        <v>735</v>
      </c>
      <c r="C89" s="130"/>
      <c r="D89" s="60"/>
    </row>
    <row r="90" spans="2:4" ht="140">
      <c r="B90" s="98" t="s">
        <v>736</v>
      </c>
      <c r="C90" s="130"/>
      <c r="D90" s="60"/>
    </row>
    <row r="91" spans="2:4" ht="140">
      <c r="B91" s="98" t="s">
        <v>737</v>
      </c>
      <c r="C91" s="130"/>
      <c r="D91" s="60"/>
    </row>
    <row r="92" spans="2:4" ht="56">
      <c r="B92" s="98" t="s">
        <v>738</v>
      </c>
      <c r="C92" s="130"/>
      <c r="D92" s="60"/>
    </row>
    <row r="93" spans="2:4" ht="126">
      <c r="B93" s="98" t="s">
        <v>739</v>
      </c>
      <c r="C93" s="130"/>
      <c r="D93" s="60"/>
    </row>
    <row r="94" spans="2:4" ht="62.5" customHeight="1">
      <c r="B94" s="98" t="s">
        <v>740</v>
      </c>
      <c r="C94" s="130"/>
      <c r="D94" s="60"/>
    </row>
    <row r="95" spans="2:4" ht="56">
      <c r="B95" s="98" t="s">
        <v>741</v>
      </c>
      <c r="C95" s="130"/>
      <c r="D95" s="60"/>
    </row>
    <row r="96" spans="2:4" ht="101.25" customHeight="1">
      <c r="B96" s="98" t="s">
        <v>742</v>
      </c>
      <c r="C96" s="130"/>
      <c r="D96" s="60"/>
    </row>
    <row r="97" spans="1:4">
      <c r="B97" s="98" t="s">
        <v>743</v>
      </c>
      <c r="C97" s="130"/>
      <c r="D97" s="60"/>
    </row>
    <row r="98" spans="1:4" ht="62.25" customHeight="1">
      <c r="B98" s="98" t="s">
        <v>744</v>
      </c>
      <c r="C98" s="130"/>
      <c r="D98" s="60"/>
    </row>
    <row r="99" spans="1:4" ht="84">
      <c r="B99" s="98" t="s">
        <v>745</v>
      </c>
      <c r="C99" s="130"/>
      <c r="D99" s="60"/>
    </row>
    <row r="100" spans="1:4" ht="98">
      <c r="B100" s="98" t="s">
        <v>746</v>
      </c>
      <c r="C100" s="130"/>
      <c r="D100" s="60"/>
    </row>
    <row r="101" spans="1:4" ht="42">
      <c r="B101" s="98" t="s">
        <v>747</v>
      </c>
      <c r="C101" s="130"/>
      <c r="D101" s="60"/>
    </row>
    <row r="102" spans="1:4" ht="154">
      <c r="B102" s="98" t="s">
        <v>748</v>
      </c>
      <c r="C102" s="130"/>
      <c r="D102" s="60"/>
    </row>
    <row r="103" spans="1:4" ht="42">
      <c r="B103" s="98" t="s">
        <v>749</v>
      </c>
      <c r="C103" s="130"/>
      <c r="D103" s="60"/>
    </row>
    <row r="104" spans="1:4">
      <c r="B104" s="98"/>
    </row>
    <row r="105" spans="1:4">
      <c r="A105" s="121">
        <v>3.7</v>
      </c>
      <c r="B105" s="127" t="s">
        <v>750</v>
      </c>
      <c r="C105" s="120"/>
      <c r="D105" s="54"/>
    </row>
    <row r="106" spans="1:4" ht="154">
      <c r="A106" s="128" t="s">
        <v>751</v>
      </c>
      <c r="B106" s="124" t="s">
        <v>752</v>
      </c>
      <c r="C106" s="120"/>
      <c r="D106" s="54"/>
    </row>
    <row r="107" spans="1:4" ht="56">
      <c r="A107" s="128" t="s">
        <v>753</v>
      </c>
      <c r="B107" s="124" t="s">
        <v>754</v>
      </c>
      <c r="C107" s="120"/>
      <c r="D107" s="54"/>
    </row>
    <row r="108" spans="1:4">
      <c r="A108" s="128"/>
      <c r="B108" s="112"/>
      <c r="C108" s="120"/>
      <c r="D108" s="54"/>
    </row>
    <row r="109" spans="1:4" s="61" customFormat="1" ht="28">
      <c r="A109" s="123"/>
      <c r="B109" s="10" t="s">
        <v>755</v>
      </c>
      <c r="C109" s="130"/>
      <c r="D109" s="60"/>
    </row>
    <row r="110" spans="1:4" s="61" customFormat="1">
      <c r="A110" s="200"/>
      <c r="B110" s="10"/>
      <c r="C110" s="130"/>
      <c r="D110" s="60"/>
    </row>
    <row r="111" spans="1:4" ht="60.65" customHeight="1">
      <c r="A111" s="131" t="s">
        <v>756</v>
      </c>
      <c r="B111" s="815" t="s">
        <v>757</v>
      </c>
      <c r="C111" s="130"/>
      <c r="D111" s="55"/>
    </row>
    <row r="112" spans="1:4" ht="46.5" customHeight="1">
      <c r="A112" s="131"/>
      <c r="B112" s="214"/>
      <c r="C112" s="130"/>
      <c r="D112" s="55"/>
    </row>
    <row r="113" spans="1:4">
      <c r="A113" s="131"/>
      <c r="B113" s="96"/>
      <c r="C113" s="130"/>
      <c r="D113" s="55"/>
    </row>
    <row r="114" spans="1:4">
      <c r="A114" s="200" t="s">
        <v>758</v>
      </c>
      <c r="B114" s="815" t="s">
        <v>759</v>
      </c>
      <c r="C114" s="130"/>
      <c r="D114" s="55"/>
    </row>
    <row r="115" spans="1:4">
      <c r="B115" s="98"/>
    </row>
    <row r="116" spans="1:4">
      <c r="A116" s="128" t="s">
        <v>751</v>
      </c>
      <c r="B116" s="124" t="s">
        <v>760</v>
      </c>
      <c r="C116" s="120"/>
      <c r="D116" s="57"/>
    </row>
    <row r="117" spans="1:4">
      <c r="B117" s="98" t="s">
        <v>761</v>
      </c>
      <c r="C117" s="130"/>
      <c r="D117" s="60"/>
    </row>
    <row r="118" spans="1:4">
      <c r="B118" s="98"/>
    </row>
    <row r="119" spans="1:4">
      <c r="A119" s="121">
        <v>3.8</v>
      </c>
      <c r="B119" s="127" t="s">
        <v>762</v>
      </c>
      <c r="C119" s="120"/>
      <c r="D119" s="54"/>
    </row>
    <row r="120" spans="1:4">
      <c r="A120" s="128" t="s">
        <v>763</v>
      </c>
      <c r="B120" s="124" t="s">
        <v>764</v>
      </c>
      <c r="C120" s="120"/>
      <c r="D120" s="54"/>
    </row>
    <row r="121" spans="1:4">
      <c r="B121" s="98" t="s">
        <v>765</v>
      </c>
      <c r="C121" s="130"/>
      <c r="D121" s="55"/>
    </row>
    <row r="122" spans="1:4">
      <c r="B122" s="98" t="s">
        <v>766</v>
      </c>
      <c r="C122" s="130"/>
      <c r="D122" s="55"/>
    </row>
    <row r="123" spans="1:4">
      <c r="B123" s="98" t="s">
        <v>767</v>
      </c>
      <c r="C123" s="130"/>
      <c r="D123" s="55"/>
    </row>
    <row r="124" spans="1:4" ht="28">
      <c r="B124" s="98" t="s">
        <v>768</v>
      </c>
      <c r="C124" s="130"/>
      <c r="D124" s="55"/>
    </row>
    <row r="125" spans="1:4">
      <c r="B125" s="98" t="s">
        <v>769</v>
      </c>
      <c r="D125" s="53"/>
    </row>
    <row r="126" spans="1:4">
      <c r="B126" s="96"/>
      <c r="D126" s="53"/>
    </row>
    <row r="127" spans="1:4">
      <c r="A127" s="196"/>
      <c r="B127" s="197"/>
      <c r="D127" s="53"/>
    </row>
    <row r="128" spans="1:4">
      <c r="A128" s="121">
        <v>3.9</v>
      </c>
      <c r="B128" s="127" t="s">
        <v>770</v>
      </c>
      <c r="C128" s="120"/>
      <c r="D128" s="57"/>
    </row>
    <row r="129" spans="1:4" ht="117" customHeight="1">
      <c r="B129" s="816" t="s">
        <v>771</v>
      </c>
      <c r="C129" s="130"/>
      <c r="D129" s="60"/>
    </row>
    <row r="130" spans="1:4">
      <c r="B130" s="98"/>
    </row>
    <row r="131" spans="1:4">
      <c r="B131" s="98"/>
    </row>
    <row r="132" spans="1:4">
      <c r="A132" s="132">
        <v>3.1</v>
      </c>
      <c r="B132" s="127" t="s">
        <v>772</v>
      </c>
      <c r="C132" s="120"/>
      <c r="D132" s="57"/>
    </row>
    <row r="133" spans="1:4" ht="28">
      <c r="A133" s="128"/>
      <c r="B133" s="98" t="s">
        <v>773</v>
      </c>
    </row>
    <row r="134" spans="1:4">
      <c r="A134" s="128" t="s">
        <v>774</v>
      </c>
      <c r="B134" s="124" t="s">
        <v>775</v>
      </c>
      <c r="C134" s="120"/>
      <c r="D134" s="57"/>
    </row>
    <row r="135" spans="1:4" ht="28">
      <c r="A135" s="131" t="s">
        <v>776</v>
      </c>
      <c r="B135" s="98" t="s">
        <v>761</v>
      </c>
    </row>
    <row r="136" spans="1:4">
      <c r="A136" s="131"/>
      <c r="B136" s="98"/>
    </row>
    <row r="137" spans="1:4" ht="28">
      <c r="A137" s="131" t="s">
        <v>777</v>
      </c>
      <c r="B137" s="98"/>
    </row>
    <row r="138" spans="1:4">
      <c r="A138" s="131" t="s">
        <v>778</v>
      </c>
      <c r="B138" s="98"/>
    </row>
    <row r="139" spans="1:4">
      <c r="B139" s="98"/>
    </row>
    <row r="140" spans="1:4">
      <c r="A140" s="131"/>
      <c r="B140" s="98"/>
    </row>
    <row r="141" spans="1:4">
      <c r="A141" s="131"/>
      <c r="B141" s="98"/>
    </row>
    <row r="142" spans="1:4">
      <c r="B142" s="98"/>
    </row>
    <row r="143" spans="1:4">
      <c r="A143" s="132">
        <v>3.11</v>
      </c>
      <c r="B143" s="2" t="s">
        <v>779</v>
      </c>
      <c r="C143" s="120"/>
      <c r="D143" s="57"/>
    </row>
    <row r="144" spans="1:4" ht="140">
      <c r="A144" s="128"/>
      <c r="B144" s="840" t="s">
        <v>780</v>
      </c>
    </row>
    <row r="145" spans="1:2" ht="28">
      <c r="A145" s="128"/>
      <c r="B145" s="1" t="s">
        <v>781</v>
      </c>
    </row>
    <row r="146" spans="1:2" ht="70">
      <c r="A146" s="131" t="s">
        <v>782</v>
      </c>
      <c r="B146" s="1" t="s">
        <v>783</v>
      </c>
    </row>
  </sheetData>
  <phoneticPr fontId="6"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F57A3-02BD-47BA-BE00-F07E6E02C7F9}">
  <sheetPr>
    <tabColor rgb="FF92D050"/>
  </sheetPr>
  <dimension ref="A1:C31"/>
  <sheetViews>
    <sheetView view="pageBreakPreview" zoomScaleNormal="100" zoomScaleSheetLayoutView="100" workbookViewId="0"/>
  </sheetViews>
  <sheetFormatPr defaultColWidth="9.1796875" defaultRowHeight="14"/>
  <cols>
    <col min="1" max="1" width="6.81640625" style="128" customWidth="1"/>
    <col min="2" max="2" width="79.1796875" style="193" customWidth="1"/>
    <col min="3" max="3" width="2.453125" style="193" customWidth="1"/>
    <col min="4" max="16384" width="9.1796875" style="51"/>
  </cols>
  <sheetData>
    <row r="1" spans="1:3" ht="28">
      <c r="A1" s="118">
        <v>5</v>
      </c>
      <c r="B1" s="134" t="s">
        <v>784</v>
      </c>
      <c r="C1" s="57"/>
    </row>
    <row r="2" spans="1:3" ht="28">
      <c r="A2" s="121">
        <v>5.3</v>
      </c>
      <c r="B2" s="127" t="s">
        <v>785</v>
      </c>
      <c r="C2" s="57"/>
    </row>
    <row r="3" spans="1:3">
      <c r="A3" s="195" t="s">
        <v>786</v>
      </c>
      <c r="B3" s="124" t="s">
        <v>787</v>
      </c>
      <c r="C3" s="58"/>
    </row>
    <row r="4" spans="1:3">
      <c r="B4" s="194" t="s">
        <v>788</v>
      </c>
      <c r="C4" s="58"/>
    </row>
    <row r="5" spans="1:3" ht="70">
      <c r="B5" s="98" t="s">
        <v>789</v>
      </c>
      <c r="C5" s="58"/>
    </row>
    <row r="6" spans="1:3" ht="28">
      <c r="B6" s="98" t="s">
        <v>790</v>
      </c>
      <c r="C6" s="58"/>
    </row>
    <row r="7" spans="1:3">
      <c r="B7" s="98"/>
      <c r="C7" s="58"/>
    </row>
    <row r="8" spans="1:3">
      <c r="A8" s="195" t="s">
        <v>791</v>
      </c>
      <c r="B8" s="124" t="s">
        <v>792</v>
      </c>
      <c r="C8" s="57"/>
    </row>
    <row r="9" spans="1:3" ht="28">
      <c r="B9" s="98" t="s">
        <v>793</v>
      </c>
      <c r="C9" s="58"/>
    </row>
    <row r="10" spans="1:3" ht="28">
      <c r="A10" s="123"/>
      <c r="B10" s="194" t="s">
        <v>794</v>
      </c>
    </row>
    <row r="11" spans="1:3">
      <c r="A11" s="123"/>
      <c r="B11" s="194"/>
    </row>
    <row r="12" spans="1:3">
      <c r="B12" s="98"/>
      <c r="C12" s="58"/>
    </row>
    <row r="13" spans="1:3" ht="42">
      <c r="A13" s="201">
        <v>5.4</v>
      </c>
      <c r="B13" s="202" t="s">
        <v>795</v>
      </c>
      <c r="C13" s="191"/>
    </row>
    <row r="14" spans="1:3" ht="42">
      <c r="A14" s="195" t="s">
        <v>796</v>
      </c>
      <c r="B14" s="190" t="s">
        <v>797</v>
      </c>
      <c r="C14" s="191"/>
    </row>
    <row r="15" spans="1:3" ht="28">
      <c r="B15" s="194" t="s">
        <v>798</v>
      </c>
      <c r="C15" s="191"/>
    </row>
    <row r="16" spans="1:3">
      <c r="B16" s="215"/>
      <c r="C16" s="191"/>
    </row>
    <row r="17" spans="1:3">
      <c r="B17" s="98"/>
      <c r="C17" s="54"/>
    </row>
    <row r="18" spans="1:3">
      <c r="A18" s="195" t="s">
        <v>799</v>
      </c>
      <c r="B18" s="124" t="s">
        <v>787</v>
      </c>
      <c r="C18" s="54"/>
    </row>
    <row r="19" spans="1:3" ht="28">
      <c r="B19" s="194" t="s">
        <v>800</v>
      </c>
    </row>
    <row r="20" spans="1:3" ht="70">
      <c r="B20" s="98" t="s">
        <v>789</v>
      </c>
    </row>
    <row r="21" spans="1:3">
      <c r="A21" s="123"/>
      <c r="B21" s="194"/>
    </row>
    <row r="22" spans="1:3">
      <c r="A22" s="123"/>
      <c r="B22" s="194"/>
    </row>
    <row r="23" spans="1:3">
      <c r="B23" s="98"/>
    </row>
    <row r="24" spans="1:3" ht="42">
      <c r="A24" s="201" t="s">
        <v>801</v>
      </c>
      <c r="B24" s="202" t="s">
        <v>802</v>
      </c>
      <c r="C24" s="191"/>
    </row>
    <row r="25" spans="1:3">
      <c r="A25" s="195" t="s">
        <v>803</v>
      </c>
      <c r="B25" s="124" t="s">
        <v>804</v>
      </c>
      <c r="C25" s="191"/>
    </row>
    <row r="26" spans="1:3">
      <c r="B26" s="194" t="s">
        <v>805</v>
      </c>
      <c r="C26" s="191"/>
    </row>
    <row r="27" spans="1:3">
      <c r="B27" s="96"/>
      <c r="C27" s="191"/>
    </row>
    <row r="28" spans="1:3">
      <c r="B28" s="98"/>
      <c r="C28" s="54"/>
    </row>
    <row r="29" spans="1:3">
      <c r="B29" s="98"/>
      <c r="C29" s="54"/>
    </row>
    <row r="30" spans="1:3">
      <c r="A30" s="123"/>
      <c r="B30" s="194"/>
    </row>
    <row r="31" spans="1:3">
      <c r="B31" s="98"/>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27F5E-0B3E-4928-B85C-593095C876ED}">
  <dimension ref="A1:C80"/>
  <sheetViews>
    <sheetView view="pageBreakPreview" zoomScaleNormal="100" workbookViewId="0">
      <selection activeCell="A21" sqref="A21:IV23"/>
    </sheetView>
  </sheetViews>
  <sheetFormatPr defaultColWidth="9" defaultRowHeight="14"/>
  <cols>
    <col min="1" max="1" width="7.1796875" style="152" customWidth="1"/>
    <col min="2" max="2" width="80.453125" style="58" customWidth="1"/>
    <col min="3" max="3" width="2" style="58" customWidth="1"/>
    <col min="4" max="16384" width="9" style="35"/>
  </cols>
  <sheetData>
    <row r="1" spans="1:3" ht="28">
      <c r="A1" s="133">
        <v>6</v>
      </c>
      <c r="B1" s="134" t="s">
        <v>806</v>
      </c>
      <c r="C1" s="120"/>
    </row>
    <row r="2" spans="1:3">
      <c r="A2" s="135">
        <v>6.1</v>
      </c>
      <c r="B2" s="136" t="s">
        <v>807</v>
      </c>
      <c r="C2" s="120"/>
    </row>
    <row r="3" spans="1:3">
      <c r="A3" s="135"/>
      <c r="B3" s="137"/>
      <c r="C3" s="125"/>
    </row>
    <row r="4" spans="1:3">
      <c r="A4" s="135"/>
      <c r="B4" s="141"/>
      <c r="C4" s="125"/>
    </row>
    <row r="5" spans="1:3">
      <c r="A5" s="135"/>
      <c r="B5" s="142" t="s">
        <v>667</v>
      </c>
      <c r="C5" s="125"/>
    </row>
    <row r="6" spans="1:3">
      <c r="A6" s="135"/>
      <c r="B6" s="225" t="s">
        <v>808</v>
      </c>
      <c r="C6" s="125"/>
    </row>
    <row r="7" spans="1:3">
      <c r="A7" s="135"/>
      <c r="B7" s="225" t="s">
        <v>809</v>
      </c>
      <c r="C7" s="125"/>
    </row>
    <row r="8" spans="1:3">
      <c r="A8" s="135"/>
      <c r="B8" s="225" t="s">
        <v>810</v>
      </c>
      <c r="C8" s="125"/>
    </row>
    <row r="9" spans="1:3">
      <c r="A9" s="135"/>
      <c r="B9" s="225" t="s">
        <v>811</v>
      </c>
      <c r="C9" s="125"/>
    </row>
    <row r="10" spans="1:3">
      <c r="A10" s="135"/>
      <c r="B10" s="225" t="s">
        <v>811</v>
      </c>
      <c r="C10" s="125"/>
    </row>
    <row r="11" spans="1:3">
      <c r="A11" s="135"/>
      <c r="B11" s="225" t="s">
        <v>812</v>
      </c>
      <c r="C11" s="125"/>
    </row>
    <row r="12" spans="1:3">
      <c r="A12" s="135"/>
      <c r="B12" s="225" t="s">
        <v>813</v>
      </c>
      <c r="C12" s="125"/>
    </row>
    <row r="13" spans="1:3">
      <c r="A13" s="135"/>
      <c r="B13" s="225" t="s">
        <v>814</v>
      </c>
      <c r="C13" s="125"/>
    </row>
    <row r="14" spans="1:3">
      <c r="A14" s="135"/>
      <c r="B14" s="225"/>
      <c r="C14" s="125"/>
    </row>
    <row r="15" spans="1:3">
      <c r="A15" s="135" t="s">
        <v>815</v>
      </c>
      <c r="B15" s="35" t="s">
        <v>816</v>
      </c>
      <c r="C15" s="125"/>
    </row>
    <row r="16" spans="1:3">
      <c r="A16" s="135"/>
      <c r="B16" s="35"/>
      <c r="C16" s="125"/>
    </row>
    <row r="17" spans="1:3">
      <c r="A17" s="135" t="s">
        <v>817</v>
      </c>
      <c r="B17" s="35" t="s">
        <v>818</v>
      </c>
      <c r="C17" s="125"/>
    </row>
    <row r="18" spans="1:3">
      <c r="A18" s="135"/>
      <c r="B18" s="35"/>
      <c r="C18" s="125"/>
    </row>
    <row r="19" spans="1:3">
      <c r="A19" s="135">
        <v>6.2</v>
      </c>
      <c r="B19" s="139" t="s">
        <v>819</v>
      </c>
      <c r="C19" s="120"/>
    </row>
    <row r="20" spans="1:3" ht="33.75" customHeight="1">
      <c r="A20" s="135"/>
      <c r="B20" s="126" t="s">
        <v>694</v>
      </c>
      <c r="C20" s="125"/>
    </row>
    <row r="21" spans="1:3" ht="14.25" customHeight="1">
      <c r="A21" s="135"/>
      <c r="B21" s="126"/>
      <c r="C21" s="125"/>
    </row>
    <row r="22" spans="1:3" ht="15" customHeight="1">
      <c r="A22" s="135"/>
      <c r="B22" s="138"/>
      <c r="C22" s="125"/>
    </row>
    <row r="23" spans="1:3">
      <c r="A23" s="135">
        <v>6.3</v>
      </c>
      <c r="B23" s="139" t="s">
        <v>820</v>
      </c>
      <c r="C23" s="120"/>
    </row>
    <row r="24" spans="1:3">
      <c r="A24" s="135"/>
      <c r="B24" s="140" t="s">
        <v>821</v>
      </c>
      <c r="C24" s="120"/>
    </row>
    <row r="25" spans="1:3">
      <c r="A25" s="135"/>
      <c r="B25" s="141" t="s">
        <v>822</v>
      </c>
      <c r="C25" s="125"/>
    </row>
    <row r="26" spans="1:3">
      <c r="A26" s="135"/>
      <c r="B26" s="141" t="s">
        <v>823</v>
      </c>
      <c r="C26" s="125"/>
    </row>
    <row r="27" spans="1:3">
      <c r="A27" s="135"/>
      <c r="B27" s="141" t="s">
        <v>824</v>
      </c>
      <c r="C27" s="125"/>
    </row>
    <row r="28" spans="1:3">
      <c r="A28" s="135"/>
      <c r="B28" s="141" t="s">
        <v>825</v>
      </c>
      <c r="C28" s="125"/>
    </row>
    <row r="29" spans="1:3">
      <c r="A29" s="135"/>
      <c r="B29" s="141"/>
      <c r="C29" s="125"/>
    </row>
    <row r="30" spans="1:3">
      <c r="A30" s="135" t="s">
        <v>826</v>
      </c>
      <c r="B30" s="142" t="s">
        <v>708</v>
      </c>
      <c r="C30" s="120"/>
    </row>
    <row r="31" spans="1:3">
      <c r="A31" s="135"/>
      <c r="B31" s="141"/>
      <c r="C31" s="125"/>
    </row>
    <row r="32" spans="1:3">
      <c r="A32" s="135"/>
      <c r="B32" s="138"/>
      <c r="C32" s="125"/>
    </row>
    <row r="33" spans="1:3">
      <c r="A33" s="135">
        <v>6.4</v>
      </c>
      <c r="B33" s="139" t="s">
        <v>827</v>
      </c>
      <c r="C33" s="120"/>
    </row>
    <row r="34" spans="1:3" ht="154">
      <c r="A34" s="135" t="s">
        <v>828</v>
      </c>
      <c r="B34" s="124" t="s">
        <v>752</v>
      </c>
      <c r="C34" s="120"/>
    </row>
    <row r="35" spans="1:3" ht="56">
      <c r="A35" s="135" t="s">
        <v>829</v>
      </c>
      <c r="B35" s="124" t="s">
        <v>754</v>
      </c>
      <c r="C35" s="120"/>
    </row>
    <row r="36" spans="1:3">
      <c r="A36" s="135"/>
      <c r="B36" s="235"/>
      <c r="C36" s="120"/>
    </row>
    <row r="37" spans="1:3">
      <c r="A37" s="135"/>
      <c r="B37" s="235"/>
      <c r="C37" s="120"/>
    </row>
    <row r="38" spans="1:3">
      <c r="A38" s="135"/>
      <c r="B38" s="143"/>
      <c r="C38" s="129"/>
    </row>
    <row r="39" spans="1:3">
      <c r="A39" s="135"/>
      <c r="B39" s="144"/>
      <c r="C39" s="129"/>
    </row>
    <row r="40" spans="1:3">
      <c r="A40" s="135"/>
      <c r="B40" s="145" t="s">
        <v>830</v>
      </c>
      <c r="C40" s="146"/>
    </row>
    <row r="41" spans="1:3">
      <c r="A41" s="135"/>
      <c r="B41" s="144"/>
      <c r="C41" s="129"/>
    </row>
    <row r="42" spans="1:3" ht="84">
      <c r="A42" s="135"/>
      <c r="B42" s="144" t="s">
        <v>831</v>
      </c>
      <c r="C42" s="129"/>
    </row>
    <row r="43" spans="1:3">
      <c r="A43" s="135"/>
      <c r="B43" s="147" t="s">
        <v>832</v>
      </c>
      <c r="C43" s="130"/>
    </row>
    <row r="44" spans="1:3">
      <c r="A44" s="135"/>
      <c r="B44" s="147"/>
      <c r="C44" s="130"/>
    </row>
    <row r="45" spans="1:3">
      <c r="A45" s="135" t="s">
        <v>833</v>
      </c>
      <c r="B45" s="142" t="s">
        <v>834</v>
      </c>
      <c r="C45" s="130"/>
    </row>
    <row r="46" spans="1:3" ht="84">
      <c r="A46" s="135"/>
      <c r="B46" s="236" t="s">
        <v>835</v>
      </c>
      <c r="C46" s="125"/>
    </row>
    <row r="47" spans="1:3">
      <c r="A47" s="135">
        <v>6.5</v>
      </c>
      <c r="B47" s="139" t="s">
        <v>836</v>
      </c>
      <c r="C47" s="120"/>
    </row>
    <row r="48" spans="1:3">
      <c r="A48" s="135"/>
      <c r="B48" s="148" t="s">
        <v>837</v>
      </c>
      <c r="C48" s="120"/>
    </row>
    <row r="49" spans="1:3">
      <c r="A49" s="135"/>
      <c r="B49" s="147" t="s">
        <v>838</v>
      </c>
      <c r="C49" s="120"/>
    </row>
    <row r="50" spans="1:3">
      <c r="A50" s="135"/>
      <c r="B50" s="147" t="s">
        <v>839</v>
      </c>
      <c r="C50" s="120"/>
    </row>
    <row r="51" spans="1:3">
      <c r="A51" s="135"/>
      <c r="B51" s="147" t="s">
        <v>840</v>
      </c>
      <c r="C51" s="120"/>
    </row>
    <row r="52" spans="1:3">
      <c r="A52" s="135"/>
      <c r="B52" s="147" t="s">
        <v>841</v>
      </c>
      <c r="C52" s="125"/>
    </row>
    <row r="53" spans="1:3">
      <c r="A53" s="135"/>
      <c r="B53" s="141"/>
      <c r="C53" s="125"/>
    </row>
    <row r="54" spans="1:3">
      <c r="A54" s="135">
        <v>6.6</v>
      </c>
      <c r="B54" s="139" t="s">
        <v>842</v>
      </c>
      <c r="C54" s="120"/>
    </row>
    <row r="55" spans="1:3" ht="28">
      <c r="A55" s="135"/>
      <c r="B55" s="141" t="s">
        <v>843</v>
      </c>
      <c r="C55" s="125"/>
    </row>
    <row r="56" spans="1:3">
      <c r="A56" s="135"/>
      <c r="B56" s="138"/>
      <c r="C56" s="125"/>
    </row>
    <row r="57" spans="1:3">
      <c r="A57" s="135">
        <v>6.7</v>
      </c>
      <c r="B57" s="139" t="s">
        <v>718</v>
      </c>
      <c r="C57" s="120"/>
    </row>
    <row r="58" spans="1:3">
      <c r="A58" s="135"/>
      <c r="B58" s="134" t="s">
        <v>844</v>
      </c>
      <c r="C58" s="120"/>
    </row>
    <row r="59" spans="1:3" ht="28">
      <c r="A59" s="135"/>
      <c r="B59" s="148" t="s">
        <v>845</v>
      </c>
      <c r="C59" s="130"/>
    </row>
    <row r="60" spans="1:3" ht="28">
      <c r="A60" s="135"/>
      <c r="B60" s="147" t="s">
        <v>846</v>
      </c>
      <c r="C60" s="130"/>
    </row>
    <row r="61" spans="1:3">
      <c r="A61" s="135"/>
      <c r="B61" s="147" t="s">
        <v>847</v>
      </c>
      <c r="C61" s="130"/>
    </row>
    <row r="62" spans="1:3">
      <c r="A62" s="135"/>
      <c r="B62" s="141"/>
      <c r="C62" s="125"/>
    </row>
    <row r="63" spans="1:3">
      <c r="A63" s="135"/>
      <c r="B63" s="141"/>
      <c r="C63" s="125"/>
    </row>
    <row r="64" spans="1:3">
      <c r="A64" s="135"/>
      <c r="B64" s="138"/>
      <c r="C64" s="125"/>
    </row>
    <row r="65" spans="1:3">
      <c r="A65" s="149" t="s">
        <v>848</v>
      </c>
      <c r="B65" s="139" t="s">
        <v>849</v>
      </c>
      <c r="C65" s="120"/>
    </row>
    <row r="66" spans="1:3" ht="42">
      <c r="A66" s="135"/>
      <c r="B66" s="148" t="s">
        <v>850</v>
      </c>
      <c r="C66" s="130"/>
    </row>
    <row r="67" spans="1:3">
      <c r="A67" s="135"/>
      <c r="B67" s="138"/>
      <c r="C67" s="125"/>
    </row>
    <row r="68" spans="1:3" ht="42">
      <c r="A68" s="135">
        <v>6.9</v>
      </c>
      <c r="B68" s="139" t="s">
        <v>851</v>
      </c>
      <c r="C68" s="120"/>
    </row>
    <row r="69" spans="1:3" ht="28">
      <c r="A69" s="135"/>
      <c r="B69" s="148" t="s">
        <v>852</v>
      </c>
      <c r="C69" s="130"/>
    </row>
    <row r="70" spans="1:3">
      <c r="A70" s="135"/>
      <c r="B70" s="138"/>
      <c r="C70" s="125"/>
    </row>
    <row r="71" spans="1:3">
      <c r="A71" s="135" t="s">
        <v>853</v>
      </c>
      <c r="B71" s="139" t="s">
        <v>854</v>
      </c>
      <c r="C71" s="120"/>
    </row>
    <row r="72" spans="1:3" ht="56">
      <c r="A72" s="135"/>
      <c r="B72" s="137" t="s">
        <v>855</v>
      </c>
      <c r="C72" s="125"/>
    </row>
    <row r="73" spans="1:3">
      <c r="A73" s="135"/>
      <c r="B73" s="138"/>
      <c r="C73" s="125"/>
    </row>
    <row r="74" spans="1:3">
      <c r="A74" s="135">
        <v>6.11</v>
      </c>
      <c r="B74" s="139" t="s">
        <v>856</v>
      </c>
      <c r="C74" s="120"/>
    </row>
    <row r="75" spans="1:3" ht="28">
      <c r="A75" s="135"/>
      <c r="B75" s="137" t="s">
        <v>857</v>
      </c>
      <c r="C75" s="125"/>
    </row>
    <row r="76" spans="1:3">
      <c r="A76" s="135" t="s">
        <v>774</v>
      </c>
      <c r="B76" s="142" t="s">
        <v>775</v>
      </c>
      <c r="C76" s="120"/>
    </row>
    <row r="77" spans="1:3" ht="25">
      <c r="A77" s="150" t="s">
        <v>776</v>
      </c>
      <c r="B77" s="141"/>
      <c r="C77" s="125"/>
    </row>
    <row r="78" spans="1:3">
      <c r="A78" s="150" t="s">
        <v>858</v>
      </c>
      <c r="B78" s="141"/>
      <c r="C78" s="125"/>
    </row>
    <row r="79" spans="1:3">
      <c r="A79" s="150"/>
      <c r="B79" s="141"/>
      <c r="C79" s="125"/>
    </row>
    <row r="80" spans="1:3">
      <c r="A80" s="151" t="s">
        <v>778</v>
      </c>
      <c r="B80" s="138"/>
      <c r="C80" s="125"/>
    </row>
  </sheetData>
  <phoneticPr fontId="6"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D5900-04B3-42B1-88BE-3463A1C6F3D4}">
  <dimension ref="A1:C79"/>
  <sheetViews>
    <sheetView view="pageBreakPreview" zoomScaleNormal="100" workbookViewId="0">
      <selection activeCell="A21" sqref="A21:IV23"/>
    </sheetView>
  </sheetViews>
  <sheetFormatPr defaultColWidth="9" defaultRowHeight="14"/>
  <cols>
    <col min="1" max="1" width="7.1796875" style="152" customWidth="1"/>
    <col min="2" max="2" width="80.453125" style="58" customWidth="1"/>
    <col min="3" max="3" width="2.453125" style="58" customWidth="1"/>
    <col min="4" max="16384" width="9" style="35"/>
  </cols>
  <sheetData>
    <row r="1" spans="1:3" ht="28">
      <c r="A1" s="133">
        <v>7</v>
      </c>
      <c r="B1" s="134" t="s">
        <v>859</v>
      </c>
      <c r="C1" s="57"/>
    </row>
    <row r="2" spans="1:3">
      <c r="A2" s="135">
        <v>7.1</v>
      </c>
      <c r="B2" s="136" t="s">
        <v>807</v>
      </c>
      <c r="C2" s="57"/>
    </row>
    <row r="3" spans="1:3">
      <c r="A3" s="135"/>
      <c r="B3" s="137"/>
    </row>
    <row r="4" spans="1:3">
      <c r="A4" s="135"/>
      <c r="B4" s="124" t="s">
        <v>667</v>
      </c>
    </row>
    <row r="5" spans="1:3">
      <c r="A5" s="135"/>
      <c r="B5" s="126" t="s">
        <v>808</v>
      </c>
    </row>
    <row r="6" spans="1:3">
      <c r="A6" s="135"/>
      <c r="B6" s="126" t="s">
        <v>809</v>
      </c>
    </row>
    <row r="7" spans="1:3">
      <c r="A7" s="135"/>
      <c r="B7" s="126" t="s">
        <v>810</v>
      </c>
    </row>
    <row r="8" spans="1:3">
      <c r="A8" s="135"/>
      <c r="B8" s="126" t="s">
        <v>811</v>
      </c>
    </row>
    <row r="9" spans="1:3">
      <c r="A9" s="135"/>
      <c r="B9" s="126" t="s">
        <v>811</v>
      </c>
    </row>
    <row r="10" spans="1:3">
      <c r="A10" s="135"/>
      <c r="B10" s="126" t="s">
        <v>812</v>
      </c>
    </row>
    <row r="11" spans="1:3">
      <c r="A11" s="135"/>
      <c r="B11" s="126" t="s">
        <v>813</v>
      </c>
    </row>
    <row r="12" spans="1:3">
      <c r="A12" s="135"/>
      <c r="B12" s="126" t="s">
        <v>814</v>
      </c>
    </row>
    <row r="13" spans="1:3">
      <c r="A13" s="135"/>
      <c r="B13" s="126"/>
    </row>
    <row r="14" spans="1:3">
      <c r="A14" s="135" t="s">
        <v>860</v>
      </c>
      <c r="B14" s="35" t="s">
        <v>816</v>
      </c>
    </row>
    <row r="15" spans="1:3">
      <c r="A15" s="135"/>
      <c r="B15" s="35"/>
    </row>
    <row r="16" spans="1:3">
      <c r="A16" s="135" t="s">
        <v>861</v>
      </c>
      <c r="B16" s="35" t="s">
        <v>818</v>
      </c>
    </row>
    <row r="17" spans="1:3">
      <c r="A17" s="135"/>
      <c r="B17" s="141"/>
    </row>
    <row r="18" spans="1:3">
      <c r="A18" s="135">
        <v>7.2</v>
      </c>
      <c r="B18" s="139" t="s">
        <v>819</v>
      </c>
      <c r="C18" s="57"/>
    </row>
    <row r="19" spans="1:3" ht="48.75" customHeight="1">
      <c r="A19" s="135"/>
      <c r="B19" s="153" t="s">
        <v>862</v>
      </c>
    </row>
    <row r="20" spans="1:3" ht="15.75" customHeight="1">
      <c r="A20" s="135"/>
      <c r="B20" s="225"/>
    </row>
    <row r="21" spans="1:3">
      <c r="A21" s="135"/>
      <c r="B21" s="138"/>
    </row>
    <row r="22" spans="1:3">
      <c r="A22" s="135">
        <v>7.3</v>
      </c>
      <c r="B22" s="139" t="s">
        <v>820</v>
      </c>
      <c r="C22" s="57"/>
    </row>
    <row r="23" spans="1:3">
      <c r="A23" s="135"/>
      <c r="B23" s="140" t="s">
        <v>821</v>
      </c>
      <c r="C23" s="57"/>
    </row>
    <row r="24" spans="1:3">
      <c r="A24" s="135"/>
      <c r="B24" s="141" t="s">
        <v>822</v>
      </c>
    </row>
    <row r="25" spans="1:3">
      <c r="A25" s="135"/>
      <c r="B25" s="141" t="s">
        <v>823</v>
      </c>
    </row>
    <row r="26" spans="1:3">
      <c r="A26" s="135"/>
      <c r="B26" s="141" t="s">
        <v>824</v>
      </c>
    </row>
    <row r="27" spans="1:3">
      <c r="A27" s="135"/>
      <c r="B27" s="141" t="s">
        <v>825</v>
      </c>
    </row>
    <row r="28" spans="1:3">
      <c r="A28" s="135"/>
      <c r="B28" s="141"/>
    </row>
    <row r="29" spans="1:3">
      <c r="A29" s="135" t="s">
        <v>863</v>
      </c>
      <c r="B29" s="142" t="s">
        <v>708</v>
      </c>
      <c r="C29" s="57"/>
    </row>
    <row r="30" spans="1:3">
      <c r="A30" s="135"/>
      <c r="B30" s="141"/>
    </row>
    <row r="31" spans="1:3">
      <c r="A31" s="135"/>
      <c r="B31" s="138"/>
    </row>
    <row r="32" spans="1:3">
      <c r="A32" s="135">
        <v>7.4</v>
      </c>
      <c r="B32" s="139" t="s">
        <v>750</v>
      </c>
      <c r="C32" s="57"/>
    </row>
    <row r="33" spans="1:3" ht="154">
      <c r="A33" s="135" t="s">
        <v>864</v>
      </c>
      <c r="B33" s="124" t="s">
        <v>752</v>
      </c>
      <c r="C33" s="59"/>
    </row>
    <row r="34" spans="1:3" ht="56">
      <c r="A34" s="135" t="s">
        <v>865</v>
      </c>
      <c r="B34" s="54" t="s">
        <v>754</v>
      </c>
      <c r="C34" s="156"/>
    </row>
    <row r="35" spans="1:3">
      <c r="A35" s="135"/>
      <c r="B35" s="124"/>
      <c r="C35" s="59"/>
    </row>
    <row r="36" spans="1:3">
      <c r="A36" s="135"/>
      <c r="B36" s="145" t="s">
        <v>830</v>
      </c>
      <c r="C36" s="57"/>
    </row>
    <row r="37" spans="1:3">
      <c r="A37" s="135"/>
      <c r="B37" s="144"/>
    </row>
    <row r="38" spans="1:3" ht="84">
      <c r="A38" s="135"/>
      <c r="B38" s="144" t="s">
        <v>831</v>
      </c>
    </row>
    <row r="39" spans="1:3">
      <c r="A39" s="135"/>
      <c r="B39" s="147" t="s">
        <v>832</v>
      </c>
    </row>
    <row r="40" spans="1:3">
      <c r="A40" s="135"/>
      <c r="B40" s="147"/>
    </row>
    <row r="41" spans="1:3">
      <c r="A41" s="135" t="s">
        <v>866</v>
      </c>
      <c r="B41" s="142" t="s">
        <v>834</v>
      </c>
    </row>
    <row r="42" spans="1:3" ht="84">
      <c r="A42" s="135"/>
      <c r="B42" s="236" t="s">
        <v>835</v>
      </c>
    </row>
    <row r="43" spans="1:3">
      <c r="A43" s="154"/>
      <c r="B43" s="155"/>
      <c r="C43" s="54"/>
    </row>
    <row r="44" spans="1:3">
      <c r="A44" s="135" t="s">
        <v>864</v>
      </c>
      <c r="B44" s="145" t="s">
        <v>830</v>
      </c>
      <c r="C44" s="53"/>
    </row>
    <row r="45" spans="1:3">
      <c r="A45" s="135"/>
      <c r="B45" s="144"/>
      <c r="C45" s="53"/>
    </row>
    <row r="46" spans="1:3" ht="84">
      <c r="A46" s="135"/>
      <c r="B46" s="144" t="s">
        <v>831</v>
      </c>
      <c r="C46" s="57"/>
    </row>
    <row r="47" spans="1:3">
      <c r="A47" s="135"/>
      <c r="B47" s="147" t="s">
        <v>832</v>
      </c>
      <c r="C47" s="60"/>
    </row>
    <row r="48" spans="1:3">
      <c r="A48" s="135"/>
      <c r="B48" s="138"/>
      <c r="C48" s="60"/>
    </row>
    <row r="49" spans="1:3">
      <c r="A49" s="135">
        <v>7.5</v>
      </c>
      <c r="B49" s="139" t="s">
        <v>836</v>
      </c>
      <c r="C49" s="60"/>
    </row>
    <row r="50" spans="1:3">
      <c r="A50" s="135"/>
      <c r="B50" s="148" t="s">
        <v>837</v>
      </c>
      <c r="C50" s="53"/>
    </row>
    <row r="51" spans="1:3">
      <c r="A51" s="135"/>
      <c r="B51" s="147" t="s">
        <v>838</v>
      </c>
      <c r="C51" s="54"/>
    </row>
    <row r="52" spans="1:3">
      <c r="A52" s="135"/>
      <c r="B52" s="147" t="s">
        <v>839</v>
      </c>
      <c r="C52" s="55"/>
    </row>
    <row r="53" spans="1:3">
      <c r="A53" s="135"/>
      <c r="B53" s="147" t="s">
        <v>840</v>
      </c>
      <c r="C53" s="53"/>
    </row>
    <row r="54" spans="1:3">
      <c r="A54" s="135"/>
      <c r="B54" s="147" t="s">
        <v>867</v>
      </c>
      <c r="C54" s="57"/>
    </row>
    <row r="55" spans="1:3">
      <c r="A55" s="135"/>
      <c r="B55" s="141"/>
      <c r="C55" s="60"/>
    </row>
    <row r="56" spans="1:3">
      <c r="A56" s="135">
        <v>7.6</v>
      </c>
      <c r="B56" s="157" t="s">
        <v>842</v>
      </c>
    </row>
    <row r="57" spans="1:3" ht="28">
      <c r="A57" s="135"/>
      <c r="B57" s="141" t="s">
        <v>843</v>
      </c>
      <c r="C57" s="54"/>
    </row>
    <row r="58" spans="1:3">
      <c r="A58" s="135"/>
      <c r="B58" s="138"/>
      <c r="C58" s="53"/>
    </row>
    <row r="59" spans="1:3">
      <c r="A59" s="135">
        <v>7.7</v>
      </c>
      <c r="B59" s="139" t="s">
        <v>718</v>
      </c>
      <c r="C59" s="53"/>
    </row>
    <row r="60" spans="1:3" ht="28">
      <c r="A60" s="135"/>
      <c r="B60" s="148" t="s">
        <v>845</v>
      </c>
      <c r="C60" s="54"/>
    </row>
    <row r="61" spans="1:3" ht="28">
      <c r="A61" s="135"/>
      <c r="B61" s="147" t="s">
        <v>846</v>
      </c>
      <c r="C61" s="53"/>
    </row>
    <row r="62" spans="1:3">
      <c r="A62" s="135"/>
      <c r="B62" s="147" t="s">
        <v>847</v>
      </c>
      <c r="C62" s="54"/>
    </row>
    <row r="63" spans="1:3">
      <c r="A63" s="135"/>
      <c r="B63" s="141"/>
      <c r="C63" s="53"/>
    </row>
    <row r="64" spans="1:3">
      <c r="A64" s="158" t="s">
        <v>868</v>
      </c>
      <c r="B64" s="139" t="s">
        <v>849</v>
      </c>
      <c r="C64" s="53"/>
    </row>
    <row r="65" spans="1:3" ht="42">
      <c r="A65" s="135"/>
      <c r="B65" s="148" t="s">
        <v>869</v>
      </c>
      <c r="C65" s="53"/>
    </row>
    <row r="66" spans="1:3">
      <c r="A66" s="135"/>
      <c r="B66" s="138"/>
      <c r="C66" s="53"/>
    </row>
    <row r="67" spans="1:3" ht="42">
      <c r="A67" s="135">
        <v>7.9</v>
      </c>
      <c r="B67" s="139" t="s">
        <v>851</v>
      </c>
    </row>
    <row r="68" spans="1:3" ht="28">
      <c r="A68" s="135"/>
      <c r="B68" s="148" t="s">
        <v>852</v>
      </c>
    </row>
    <row r="69" spans="1:3">
      <c r="A69" s="135"/>
      <c r="B69" s="138"/>
    </row>
    <row r="70" spans="1:3">
      <c r="A70" s="135" t="s">
        <v>870</v>
      </c>
      <c r="B70" s="139" t="s">
        <v>854</v>
      </c>
    </row>
    <row r="71" spans="1:3" ht="56">
      <c r="A71" s="135"/>
      <c r="B71" s="137" t="s">
        <v>855</v>
      </c>
    </row>
    <row r="72" spans="1:3">
      <c r="A72" s="135"/>
      <c r="B72" s="138"/>
    </row>
    <row r="73" spans="1:3">
      <c r="A73" s="135">
        <v>7.11</v>
      </c>
      <c r="B73" s="139" t="s">
        <v>856</v>
      </c>
    </row>
    <row r="74" spans="1:3" ht="28">
      <c r="A74" s="135"/>
      <c r="B74" s="137" t="s">
        <v>857</v>
      </c>
    </row>
    <row r="75" spans="1:3">
      <c r="A75" s="135" t="s">
        <v>774</v>
      </c>
      <c r="B75" s="142" t="s">
        <v>775</v>
      </c>
    </row>
    <row r="76" spans="1:3" ht="25">
      <c r="A76" s="150" t="s">
        <v>776</v>
      </c>
      <c r="B76" s="141"/>
    </row>
    <row r="77" spans="1:3">
      <c r="A77" s="150" t="s">
        <v>871</v>
      </c>
      <c r="B77" s="141"/>
    </row>
    <row r="78" spans="1:3" ht="25">
      <c r="A78" s="150" t="s">
        <v>872</v>
      </c>
      <c r="B78" s="141"/>
    </row>
    <row r="79" spans="1:3">
      <c r="A79" s="151" t="s">
        <v>778</v>
      </c>
      <c r="B79" s="138"/>
    </row>
  </sheetData>
  <phoneticPr fontId="6"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6950F-A06B-4694-A378-659F585A9712}">
  <dimension ref="A1:C75"/>
  <sheetViews>
    <sheetView view="pageBreakPreview" zoomScaleNormal="100" workbookViewId="0">
      <selection activeCell="A21" sqref="A21:IV23"/>
    </sheetView>
  </sheetViews>
  <sheetFormatPr defaultColWidth="9" defaultRowHeight="14"/>
  <cols>
    <col min="1" max="1" width="7.1796875" style="152" customWidth="1"/>
    <col min="2" max="2" width="80.453125" style="58" customWidth="1"/>
    <col min="3" max="3" width="1.453125" style="58" customWidth="1"/>
    <col min="4" max="16384" width="9" style="35"/>
  </cols>
  <sheetData>
    <row r="1" spans="1:3" ht="28">
      <c r="A1" s="133">
        <v>8</v>
      </c>
      <c r="B1" s="134" t="s">
        <v>873</v>
      </c>
      <c r="C1" s="120"/>
    </row>
    <row r="2" spans="1:3">
      <c r="A2" s="135">
        <v>8.1</v>
      </c>
      <c r="B2" s="136" t="s">
        <v>807</v>
      </c>
      <c r="C2" s="120"/>
    </row>
    <row r="3" spans="1:3">
      <c r="A3" s="135"/>
      <c r="B3" s="137"/>
      <c r="C3" s="125"/>
    </row>
    <row r="4" spans="1:3">
      <c r="A4" s="135"/>
      <c r="B4" s="124" t="s">
        <v>667</v>
      </c>
      <c r="C4" s="125"/>
    </row>
    <row r="5" spans="1:3">
      <c r="A5" s="135"/>
      <c r="B5" s="126" t="s">
        <v>808</v>
      </c>
      <c r="C5" s="125"/>
    </row>
    <row r="6" spans="1:3">
      <c r="A6" s="135"/>
      <c r="B6" s="126" t="s">
        <v>809</v>
      </c>
      <c r="C6" s="125"/>
    </row>
    <row r="7" spans="1:3">
      <c r="A7" s="135"/>
      <c r="B7" s="126" t="s">
        <v>810</v>
      </c>
      <c r="C7" s="125"/>
    </row>
    <row r="8" spans="1:3">
      <c r="A8" s="135"/>
      <c r="B8" s="126" t="s">
        <v>811</v>
      </c>
      <c r="C8" s="125"/>
    </row>
    <row r="9" spans="1:3">
      <c r="A9" s="135"/>
      <c r="B9" s="126" t="s">
        <v>811</v>
      </c>
      <c r="C9" s="125"/>
    </row>
    <row r="10" spans="1:3">
      <c r="A10" s="135"/>
      <c r="B10" s="126" t="s">
        <v>812</v>
      </c>
      <c r="C10" s="125"/>
    </row>
    <row r="11" spans="1:3">
      <c r="A11" s="135"/>
      <c r="B11" s="126" t="s">
        <v>813</v>
      </c>
      <c r="C11" s="125"/>
    </row>
    <row r="12" spans="1:3">
      <c r="A12" s="135"/>
      <c r="B12" s="126" t="s">
        <v>814</v>
      </c>
      <c r="C12" s="125"/>
    </row>
    <row r="13" spans="1:3">
      <c r="A13" s="135"/>
      <c r="B13" s="126"/>
      <c r="C13" s="125"/>
    </row>
    <row r="14" spans="1:3">
      <c r="A14" s="135" t="s">
        <v>874</v>
      </c>
      <c r="B14" s="35" t="s">
        <v>816</v>
      </c>
      <c r="C14" s="125"/>
    </row>
    <row r="15" spans="1:3">
      <c r="A15" s="135"/>
      <c r="B15" s="35"/>
      <c r="C15" s="125"/>
    </row>
    <row r="16" spans="1:3">
      <c r="A16" s="135" t="s">
        <v>875</v>
      </c>
      <c r="B16" s="35" t="s">
        <v>818</v>
      </c>
      <c r="C16" s="125"/>
    </row>
    <row r="17" spans="1:3">
      <c r="A17" s="135"/>
      <c r="B17" s="138"/>
      <c r="C17" s="125"/>
    </row>
    <row r="18" spans="1:3">
      <c r="A18" s="135">
        <v>8.1999999999999993</v>
      </c>
      <c r="B18" s="139" t="s">
        <v>819</v>
      </c>
      <c r="C18" s="120"/>
    </row>
    <row r="19" spans="1:3" ht="54.75" customHeight="1">
      <c r="A19" s="135"/>
      <c r="B19" s="153" t="s">
        <v>862</v>
      </c>
      <c r="C19" s="125"/>
    </row>
    <row r="20" spans="1:3" ht="15" customHeight="1">
      <c r="A20" s="135"/>
      <c r="B20" s="225"/>
      <c r="C20" s="125"/>
    </row>
    <row r="21" spans="1:3">
      <c r="A21" s="135"/>
      <c r="B21" s="138"/>
      <c r="C21" s="125"/>
    </row>
    <row r="22" spans="1:3">
      <c r="A22" s="135">
        <v>8.3000000000000007</v>
      </c>
      <c r="B22" s="139" t="s">
        <v>820</v>
      </c>
      <c r="C22" s="120"/>
    </row>
    <row r="23" spans="1:3">
      <c r="A23" s="135"/>
      <c r="B23" s="140" t="s">
        <v>821</v>
      </c>
      <c r="C23" s="120"/>
    </row>
    <row r="24" spans="1:3">
      <c r="A24" s="135"/>
      <c r="B24" s="141" t="s">
        <v>822</v>
      </c>
      <c r="C24" s="125"/>
    </row>
    <row r="25" spans="1:3">
      <c r="A25" s="135"/>
      <c r="B25" s="141" t="s">
        <v>823</v>
      </c>
      <c r="C25" s="125"/>
    </row>
    <row r="26" spans="1:3">
      <c r="A26" s="135"/>
      <c r="B26" s="141" t="s">
        <v>824</v>
      </c>
      <c r="C26" s="125"/>
    </row>
    <row r="27" spans="1:3">
      <c r="A27" s="135"/>
      <c r="B27" s="141" t="s">
        <v>825</v>
      </c>
      <c r="C27" s="125"/>
    </row>
    <row r="28" spans="1:3">
      <c r="A28" s="135"/>
      <c r="B28" s="141"/>
      <c r="C28" s="125"/>
    </row>
    <row r="29" spans="1:3">
      <c r="A29" s="135" t="s">
        <v>876</v>
      </c>
      <c r="B29" s="142" t="s">
        <v>708</v>
      </c>
      <c r="C29" s="120"/>
    </row>
    <row r="30" spans="1:3">
      <c r="A30" s="135"/>
      <c r="B30" s="141"/>
      <c r="C30" s="125"/>
    </row>
    <row r="31" spans="1:3">
      <c r="A31" s="135"/>
      <c r="B31" s="138"/>
      <c r="C31" s="125"/>
    </row>
    <row r="32" spans="1:3">
      <c r="A32" s="135">
        <v>8.4</v>
      </c>
      <c r="B32" s="139" t="s">
        <v>750</v>
      </c>
      <c r="C32" s="129"/>
    </row>
    <row r="33" spans="1:3" ht="154">
      <c r="A33" s="135" t="s">
        <v>877</v>
      </c>
      <c r="B33" s="124" t="s">
        <v>752</v>
      </c>
      <c r="C33" s="146"/>
    </row>
    <row r="34" spans="1:3" ht="56">
      <c r="A34" s="135" t="s">
        <v>878</v>
      </c>
      <c r="B34" s="54" t="s">
        <v>754</v>
      </c>
      <c r="C34" s="129"/>
    </row>
    <row r="35" spans="1:3">
      <c r="A35" s="135"/>
      <c r="B35" s="124"/>
      <c r="C35" s="129"/>
    </row>
    <row r="36" spans="1:3">
      <c r="A36" s="135"/>
      <c r="B36" s="145" t="s">
        <v>830</v>
      </c>
      <c r="C36" s="130"/>
    </row>
    <row r="37" spans="1:3">
      <c r="A37" s="135"/>
      <c r="B37" s="144"/>
      <c r="C37" s="125"/>
    </row>
    <row r="38" spans="1:3" ht="84">
      <c r="A38" s="135"/>
      <c r="B38" s="144" t="s">
        <v>831</v>
      </c>
      <c r="C38" s="120"/>
    </row>
    <row r="39" spans="1:3">
      <c r="A39" s="135"/>
      <c r="B39" s="147" t="s">
        <v>832</v>
      </c>
      <c r="C39" s="125"/>
    </row>
    <row r="40" spans="1:3">
      <c r="A40" s="135"/>
      <c r="B40" s="147"/>
      <c r="C40" s="125"/>
    </row>
    <row r="41" spans="1:3">
      <c r="A41" s="135" t="s">
        <v>879</v>
      </c>
      <c r="B41" s="142" t="s">
        <v>834</v>
      </c>
      <c r="C41" s="125"/>
    </row>
    <row r="42" spans="1:3" ht="84">
      <c r="A42" s="135"/>
      <c r="B42" s="237" t="s">
        <v>835</v>
      </c>
      <c r="C42" s="125"/>
    </row>
    <row r="43" spans="1:3">
      <c r="A43" s="135"/>
      <c r="B43" s="138"/>
      <c r="C43" s="120"/>
    </row>
    <row r="44" spans="1:3">
      <c r="A44" s="135">
        <v>8.5</v>
      </c>
      <c r="B44" s="139" t="s">
        <v>836</v>
      </c>
      <c r="C44" s="130"/>
    </row>
    <row r="45" spans="1:3">
      <c r="A45" s="135"/>
      <c r="B45" s="148" t="s">
        <v>837</v>
      </c>
      <c r="C45" s="125"/>
    </row>
    <row r="46" spans="1:3">
      <c r="A46" s="135"/>
      <c r="B46" s="147" t="s">
        <v>838</v>
      </c>
      <c r="C46" s="120"/>
    </row>
    <row r="47" spans="1:3">
      <c r="A47" s="135"/>
      <c r="B47" s="147" t="s">
        <v>839</v>
      </c>
      <c r="C47" s="130"/>
    </row>
    <row r="48" spans="1:3">
      <c r="A48" s="135"/>
      <c r="B48" s="147" t="s">
        <v>840</v>
      </c>
      <c r="C48" s="125"/>
    </row>
    <row r="49" spans="1:3">
      <c r="A49" s="135"/>
      <c r="B49" s="147" t="s">
        <v>841</v>
      </c>
      <c r="C49" s="120"/>
    </row>
    <row r="50" spans="1:3">
      <c r="A50" s="135"/>
      <c r="B50" s="138"/>
      <c r="C50" s="125"/>
    </row>
    <row r="51" spans="1:3">
      <c r="A51" s="135">
        <v>8.6</v>
      </c>
      <c r="B51" s="139" t="s">
        <v>842</v>
      </c>
      <c r="C51" s="125"/>
    </row>
    <row r="52" spans="1:3" ht="28">
      <c r="A52" s="135"/>
      <c r="B52" s="137" t="s">
        <v>843</v>
      </c>
      <c r="C52" s="120"/>
    </row>
    <row r="53" spans="1:3">
      <c r="A53" s="135"/>
      <c r="B53" s="138"/>
      <c r="C53" s="125"/>
    </row>
    <row r="54" spans="1:3">
      <c r="A54" s="135">
        <v>8.6999999999999993</v>
      </c>
      <c r="B54" s="139" t="s">
        <v>718</v>
      </c>
      <c r="C54" s="120"/>
    </row>
    <row r="55" spans="1:3" ht="28">
      <c r="A55" s="135"/>
      <c r="B55" s="148" t="s">
        <v>845</v>
      </c>
      <c r="C55" s="125"/>
    </row>
    <row r="56" spans="1:3" ht="28">
      <c r="A56" s="135"/>
      <c r="B56" s="147" t="s">
        <v>846</v>
      </c>
      <c r="C56" s="125"/>
    </row>
    <row r="57" spans="1:3">
      <c r="A57" s="135"/>
      <c r="B57" s="147" t="s">
        <v>847</v>
      </c>
      <c r="C57" s="125"/>
    </row>
    <row r="58" spans="1:3">
      <c r="A58" s="135"/>
      <c r="B58" s="141"/>
      <c r="C58" s="125"/>
    </row>
    <row r="59" spans="1:3">
      <c r="A59" s="135"/>
      <c r="B59" s="138"/>
    </row>
    <row r="60" spans="1:3">
      <c r="A60" s="149" t="s">
        <v>880</v>
      </c>
      <c r="B60" s="139" t="s">
        <v>849</v>
      </c>
    </row>
    <row r="61" spans="1:3" ht="42">
      <c r="A61" s="135"/>
      <c r="B61" s="148" t="s">
        <v>869</v>
      </c>
    </row>
    <row r="62" spans="1:3">
      <c r="A62" s="135"/>
      <c r="B62" s="138"/>
    </row>
    <row r="63" spans="1:3" ht="42">
      <c r="A63" s="135" t="s">
        <v>881</v>
      </c>
      <c r="B63" s="139" t="s">
        <v>851</v>
      </c>
    </row>
    <row r="64" spans="1:3" ht="28">
      <c r="A64" s="135"/>
      <c r="B64" s="148" t="s">
        <v>852</v>
      </c>
    </row>
    <row r="65" spans="1:2">
      <c r="A65" s="135"/>
      <c r="B65" s="138"/>
    </row>
    <row r="66" spans="1:2">
      <c r="A66" s="135" t="s">
        <v>882</v>
      </c>
      <c r="B66" s="139" t="s">
        <v>854</v>
      </c>
    </row>
    <row r="67" spans="1:2" ht="56">
      <c r="A67" s="135"/>
      <c r="B67" s="137" t="s">
        <v>855</v>
      </c>
    </row>
    <row r="68" spans="1:2">
      <c r="A68" s="135"/>
      <c r="B68" s="138"/>
    </row>
    <row r="69" spans="1:2">
      <c r="A69" s="135">
        <v>8.11</v>
      </c>
      <c r="B69" s="139" t="s">
        <v>856</v>
      </c>
    </row>
    <row r="70" spans="1:2" ht="28">
      <c r="A70" s="135"/>
      <c r="B70" s="137" t="s">
        <v>857</v>
      </c>
    </row>
    <row r="71" spans="1:2">
      <c r="A71" s="135" t="s">
        <v>774</v>
      </c>
      <c r="B71" s="142" t="s">
        <v>775</v>
      </c>
    </row>
    <row r="72" spans="1:2" ht="25">
      <c r="A72" s="150" t="s">
        <v>776</v>
      </c>
      <c r="B72" s="141"/>
    </row>
    <row r="73" spans="1:2">
      <c r="A73" s="150"/>
      <c r="B73" s="141"/>
    </row>
    <row r="74" spans="1:2" ht="25">
      <c r="A74" s="150" t="s">
        <v>777</v>
      </c>
      <c r="B74" s="141"/>
    </row>
    <row r="75" spans="1:2">
      <c r="A75" s="151" t="s">
        <v>778</v>
      </c>
      <c r="B75" s="138"/>
    </row>
  </sheetData>
  <phoneticPr fontId="6"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2419A-F644-4BC2-B580-869DF24B6425}">
  <dimension ref="A1:C75"/>
  <sheetViews>
    <sheetView view="pageBreakPreview" zoomScaleNormal="100" workbookViewId="0">
      <selection activeCell="A21" sqref="A21:IV23"/>
    </sheetView>
  </sheetViews>
  <sheetFormatPr defaultColWidth="9" defaultRowHeight="14"/>
  <cols>
    <col min="1" max="1" width="7.1796875" style="152" customWidth="1"/>
    <col min="2" max="2" width="80.453125" style="58" customWidth="1"/>
    <col min="3" max="3" width="2" style="58" customWidth="1"/>
    <col min="4" max="16384" width="9" style="35"/>
  </cols>
  <sheetData>
    <row r="1" spans="1:3" ht="28">
      <c r="A1" s="133">
        <v>9</v>
      </c>
      <c r="B1" s="134" t="s">
        <v>883</v>
      </c>
      <c r="C1" s="57"/>
    </row>
    <row r="2" spans="1:3">
      <c r="A2" s="135">
        <v>9.1</v>
      </c>
      <c r="B2" s="136" t="s">
        <v>807</v>
      </c>
      <c r="C2" s="57"/>
    </row>
    <row r="3" spans="1:3">
      <c r="A3" s="135"/>
      <c r="B3" s="137"/>
    </row>
    <row r="4" spans="1:3">
      <c r="A4" s="135"/>
      <c r="B4" s="124" t="s">
        <v>667</v>
      </c>
    </row>
    <row r="5" spans="1:3">
      <c r="A5" s="135"/>
      <c r="B5" s="126" t="s">
        <v>808</v>
      </c>
    </row>
    <row r="6" spans="1:3">
      <c r="A6" s="135"/>
      <c r="B6" s="126" t="s">
        <v>809</v>
      </c>
    </row>
    <row r="7" spans="1:3">
      <c r="A7" s="135"/>
      <c r="B7" s="126" t="s">
        <v>810</v>
      </c>
    </row>
    <row r="8" spans="1:3">
      <c r="A8" s="135"/>
      <c r="B8" s="126" t="s">
        <v>811</v>
      </c>
    </row>
    <row r="9" spans="1:3">
      <c r="A9" s="135"/>
      <c r="B9" s="126" t="s">
        <v>811</v>
      </c>
    </row>
    <row r="10" spans="1:3">
      <c r="A10" s="135"/>
      <c r="B10" s="126" t="s">
        <v>812</v>
      </c>
    </row>
    <row r="11" spans="1:3">
      <c r="A11" s="135"/>
      <c r="B11" s="126" t="s">
        <v>813</v>
      </c>
    </row>
    <row r="12" spans="1:3">
      <c r="A12" s="135"/>
      <c r="B12" s="126" t="s">
        <v>814</v>
      </c>
    </row>
    <row r="13" spans="1:3">
      <c r="A13" s="135"/>
      <c r="B13" s="126"/>
    </row>
    <row r="14" spans="1:3">
      <c r="A14" s="135" t="s">
        <v>884</v>
      </c>
      <c r="B14" s="35" t="s">
        <v>816</v>
      </c>
    </row>
    <row r="15" spans="1:3">
      <c r="A15" s="135"/>
      <c r="B15" s="35"/>
    </row>
    <row r="16" spans="1:3">
      <c r="A16" s="135" t="s">
        <v>885</v>
      </c>
      <c r="B16" s="35" t="s">
        <v>818</v>
      </c>
    </row>
    <row r="17" spans="1:3">
      <c r="A17" s="135"/>
      <c r="B17" s="138"/>
    </row>
    <row r="18" spans="1:3">
      <c r="A18" s="135">
        <v>9.1999999999999993</v>
      </c>
      <c r="B18" s="139" t="s">
        <v>819</v>
      </c>
      <c r="C18" s="57"/>
    </row>
    <row r="19" spans="1:3" ht="56.25" customHeight="1">
      <c r="A19" s="135"/>
      <c r="B19" s="153" t="s">
        <v>862</v>
      </c>
    </row>
    <row r="20" spans="1:3" ht="15.75" customHeight="1">
      <c r="A20" s="135"/>
      <c r="B20" s="225"/>
    </row>
    <row r="21" spans="1:3">
      <c r="A21" s="135"/>
      <c r="B21" s="138"/>
    </row>
    <row r="22" spans="1:3">
      <c r="A22" s="135">
        <v>9.3000000000000007</v>
      </c>
      <c r="B22" s="139" t="s">
        <v>820</v>
      </c>
      <c r="C22" s="57"/>
    </row>
    <row r="23" spans="1:3">
      <c r="A23" s="135"/>
      <c r="B23" s="140" t="s">
        <v>821</v>
      </c>
      <c r="C23" s="57"/>
    </row>
    <row r="24" spans="1:3">
      <c r="A24" s="135"/>
      <c r="B24" s="141" t="s">
        <v>822</v>
      </c>
    </row>
    <row r="25" spans="1:3">
      <c r="A25" s="135"/>
      <c r="B25" s="141" t="s">
        <v>823</v>
      </c>
    </row>
    <row r="26" spans="1:3">
      <c r="A26" s="135"/>
      <c r="B26" s="141" t="s">
        <v>824</v>
      </c>
    </row>
    <row r="27" spans="1:3">
      <c r="A27" s="135"/>
      <c r="B27" s="141" t="s">
        <v>825</v>
      </c>
    </row>
    <row r="28" spans="1:3">
      <c r="A28" s="135"/>
      <c r="B28" s="141"/>
    </row>
    <row r="29" spans="1:3">
      <c r="A29" s="135" t="s">
        <v>886</v>
      </c>
      <c r="B29" s="142" t="s">
        <v>708</v>
      </c>
      <c r="C29" s="57"/>
    </row>
    <row r="30" spans="1:3">
      <c r="A30" s="135"/>
      <c r="B30" s="141"/>
    </row>
    <row r="31" spans="1:3">
      <c r="A31" s="135"/>
      <c r="B31" s="138"/>
    </row>
    <row r="32" spans="1:3">
      <c r="A32" s="135">
        <v>9.4</v>
      </c>
      <c r="B32" s="139" t="s">
        <v>750</v>
      </c>
      <c r="C32" s="59"/>
    </row>
    <row r="33" spans="1:3" ht="154">
      <c r="A33" s="135" t="s">
        <v>887</v>
      </c>
      <c r="B33" s="124" t="s">
        <v>752</v>
      </c>
      <c r="C33" s="156"/>
    </row>
    <row r="34" spans="1:3" ht="56">
      <c r="A34" s="135" t="s">
        <v>888</v>
      </c>
      <c r="B34" s="54" t="s">
        <v>754</v>
      </c>
      <c r="C34" s="59"/>
    </row>
    <row r="35" spans="1:3">
      <c r="A35" s="135"/>
      <c r="B35" s="124"/>
      <c r="C35" s="59"/>
    </row>
    <row r="36" spans="1:3">
      <c r="A36" s="135"/>
      <c r="B36" s="145" t="s">
        <v>830</v>
      </c>
      <c r="C36" s="60"/>
    </row>
    <row r="37" spans="1:3">
      <c r="A37" s="135"/>
      <c r="B37" s="144"/>
    </row>
    <row r="38" spans="1:3" ht="84">
      <c r="A38" s="135"/>
      <c r="B38" s="144" t="s">
        <v>831</v>
      </c>
      <c r="C38" s="57"/>
    </row>
    <row r="39" spans="1:3">
      <c r="A39" s="135"/>
      <c r="B39" s="147" t="s">
        <v>832</v>
      </c>
    </row>
    <row r="40" spans="1:3">
      <c r="A40" s="135"/>
      <c r="B40" s="147"/>
    </row>
    <row r="41" spans="1:3">
      <c r="A41" s="135" t="s">
        <v>889</v>
      </c>
      <c r="B41" s="142" t="s">
        <v>834</v>
      </c>
    </row>
    <row r="42" spans="1:3" ht="84">
      <c r="A42" s="135"/>
      <c r="B42" s="237" t="s">
        <v>835</v>
      </c>
    </row>
    <row r="43" spans="1:3">
      <c r="A43" s="135"/>
      <c r="B43" s="138"/>
      <c r="C43" s="57"/>
    </row>
    <row r="44" spans="1:3">
      <c r="A44" s="135">
        <v>9.5</v>
      </c>
      <c r="B44" s="139" t="s">
        <v>836</v>
      </c>
      <c r="C44" s="60"/>
    </row>
    <row r="45" spans="1:3">
      <c r="A45" s="135"/>
      <c r="B45" s="148" t="s">
        <v>837</v>
      </c>
      <c r="C45" s="60"/>
    </row>
    <row r="46" spans="1:3">
      <c r="A46" s="135"/>
      <c r="B46" s="147" t="s">
        <v>838</v>
      </c>
      <c r="C46" s="60"/>
    </row>
    <row r="47" spans="1:3">
      <c r="A47" s="135"/>
      <c r="B47" s="147" t="s">
        <v>839</v>
      </c>
      <c r="C47" s="53"/>
    </row>
    <row r="48" spans="1:3">
      <c r="A48" s="135"/>
      <c r="B48" s="147" t="s">
        <v>840</v>
      </c>
      <c r="C48" s="54"/>
    </row>
    <row r="49" spans="1:3">
      <c r="A49" s="135"/>
      <c r="B49" s="147" t="s">
        <v>867</v>
      </c>
      <c r="C49" s="55"/>
    </row>
    <row r="50" spans="1:3">
      <c r="A50" s="135"/>
      <c r="B50" s="141"/>
      <c r="C50" s="53"/>
    </row>
    <row r="51" spans="1:3">
      <c r="A51" s="135"/>
      <c r="B51" s="138"/>
      <c r="C51" s="57"/>
    </row>
    <row r="52" spans="1:3">
      <c r="A52" s="135">
        <v>9.6</v>
      </c>
      <c r="B52" s="139" t="s">
        <v>842</v>
      </c>
      <c r="C52" s="60"/>
    </row>
    <row r="53" spans="1:3" ht="28">
      <c r="A53" s="135"/>
      <c r="B53" s="137" t="s">
        <v>843</v>
      </c>
      <c r="C53" s="125"/>
    </row>
    <row r="54" spans="1:3">
      <c r="A54" s="135"/>
      <c r="B54" s="138"/>
      <c r="C54" s="120"/>
    </row>
    <row r="55" spans="1:3">
      <c r="A55" s="135">
        <v>9.6999999999999993</v>
      </c>
      <c r="B55" s="139" t="s">
        <v>718</v>
      </c>
      <c r="C55" s="125"/>
    </row>
    <row r="56" spans="1:3" ht="28">
      <c r="A56" s="135"/>
      <c r="B56" s="148" t="s">
        <v>845</v>
      </c>
      <c r="C56" s="125"/>
    </row>
    <row r="57" spans="1:3" ht="28">
      <c r="A57" s="135"/>
      <c r="B57" s="147" t="s">
        <v>846</v>
      </c>
      <c r="C57" s="120"/>
    </row>
    <row r="58" spans="1:3">
      <c r="A58" s="135"/>
      <c r="B58" s="147" t="s">
        <v>847</v>
      </c>
      <c r="C58" s="125"/>
    </row>
    <row r="59" spans="1:3">
      <c r="A59" s="135"/>
      <c r="B59" s="141"/>
      <c r="C59" s="120"/>
    </row>
    <row r="60" spans="1:3">
      <c r="A60" s="149" t="s">
        <v>890</v>
      </c>
      <c r="B60" s="139" t="s">
        <v>849</v>
      </c>
      <c r="C60" s="125"/>
    </row>
    <row r="61" spans="1:3" ht="42">
      <c r="A61" s="135"/>
      <c r="B61" s="148" t="s">
        <v>869</v>
      </c>
      <c r="C61" s="125"/>
    </row>
    <row r="62" spans="1:3">
      <c r="A62" s="135"/>
      <c r="B62" s="138"/>
      <c r="C62" s="125"/>
    </row>
    <row r="63" spans="1:3" ht="42">
      <c r="A63" s="135" t="s">
        <v>891</v>
      </c>
      <c r="B63" s="139" t="s">
        <v>851</v>
      </c>
      <c r="C63" s="125"/>
    </row>
    <row r="64" spans="1:3" ht="28">
      <c r="A64" s="135"/>
      <c r="B64" s="148" t="s">
        <v>852</v>
      </c>
    </row>
    <row r="65" spans="1:2">
      <c r="A65" s="135"/>
      <c r="B65" s="138"/>
    </row>
    <row r="66" spans="1:2">
      <c r="A66" s="135" t="s">
        <v>892</v>
      </c>
      <c r="B66" s="139" t="s">
        <v>854</v>
      </c>
    </row>
    <row r="67" spans="1:2" ht="56">
      <c r="A67" s="135"/>
      <c r="B67" s="137" t="s">
        <v>855</v>
      </c>
    </row>
    <row r="68" spans="1:2">
      <c r="A68" s="135"/>
      <c r="B68" s="138"/>
    </row>
    <row r="69" spans="1:2">
      <c r="A69" s="135">
        <v>9.11</v>
      </c>
      <c r="B69" s="139" t="s">
        <v>856</v>
      </c>
    </row>
    <row r="70" spans="1:2" ht="28">
      <c r="A70" s="135"/>
      <c r="B70" s="137" t="s">
        <v>857</v>
      </c>
    </row>
    <row r="71" spans="1:2">
      <c r="A71" s="135" t="s">
        <v>774</v>
      </c>
      <c r="B71" s="142" t="s">
        <v>775</v>
      </c>
    </row>
    <row r="72" spans="1:2" ht="25">
      <c r="A72" s="150" t="s">
        <v>776</v>
      </c>
      <c r="B72" s="141"/>
    </row>
    <row r="73" spans="1:2">
      <c r="A73" s="150"/>
      <c r="B73" s="141"/>
    </row>
    <row r="74" spans="1:2" ht="25">
      <c r="A74" s="150" t="s">
        <v>777</v>
      </c>
      <c r="B74" s="141"/>
    </row>
    <row r="75" spans="1:2">
      <c r="A75" s="151" t="s">
        <v>778</v>
      </c>
      <c r="B75" s="138"/>
    </row>
  </sheetData>
  <phoneticPr fontId="6"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FDFF1867A67442B4C4617A80556CF0" ma:contentTypeVersion="13" ma:contentTypeDescription="Create a new document." ma:contentTypeScope="" ma:versionID="70170cbd075e4cea9aa85fd24ee57ae4">
  <xsd:schema xmlns:xsd="http://www.w3.org/2001/XMLSchema" xmlns:xs="http://www.w3.org/2001/XMLSchema" xmlns:p="http://schemas.microsoft.com/office/2006/metadata/properties" xmlns:ns2="cd768671-7c73-46ba-b313-40fef3d3acda" xmlns:ns3="40702ddd-f4a9-47df-a458-f38aaf1ab9cf" targetNamespace="http://schemas.microsoft.com/office/2006/metadata/properties" ma:root="true" ma:fieldsID="283f807f6842abbbfa089229aee61c56" ns2:_="" ns3:_="">
    <xsd:import namespace="cd768671-7c73-46ba-b313-40fef3d3acda"/>
    <xsd:import namespace="40702ddd-f4a9-47df-a458-f38aaf1ab9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68671-7c73-46ba-b313-40fef3d3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02ddd-f4a9-47df-a458-f38aaf1ab9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9c29f1f-379b-4fda-8f8c-7364726d2390}" ma:internalName="TaxCatchAll" ma:showField="CatchAllData" ma:web="40702ddd-f4a9-47df-a458-f38aaf1ab9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LongProp xmlns="" name="TaxCatchAll"><![CDATA[15;#Technical|3a400d66-ee7a-4a6f-a04a-2d028461e8b8;#14;#Agents|3fe85bd0-ab91-44fa-84d2-ff5557429c34;#45;# Auditor Candidates|af691755-94ff-44ef-9224-48bf09f9dcf7;#26;#Forest Management|780132de-f0d1-4db9-b76d-1c86782e2295;#41;# Auditors|8bb86ae9-b7dc-4f41-b17e-3b683b2d70fe;#3;#Forestry|58c4e837-039d-402b-b63b-d24a25d2849a;#18;#Programme for the Endorsement of Forest Certification (PEFC)|10fe37c0-fde8-4201-aa3a-9f5ff46939db]]></LongProp>
</LongProperti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cd768671-7c73-46ba-b313-40fef3d3acda">
      <Terms xmlns="http://schemas.microsoft.com/office/infopath/2007/PartnerControls"/>
    </lcf76f155ced4ddcb4097134ff3c332f>
    <TaxCatchAll xmlns="40702ddd-f4a9-47df-a458-f38aaf1ab9cf" xsi:nil="true"/>
  </documentManagement>
</p:properties>
</file>

<file path=customXml/itemProps1.xml><?xml version="1.0" encoding="utf-8"?>
<ds:datastoreItem xmlns:ds="http://schemas.openxmlformats.org/officeDocument/2006/customXml" ds:itemID="{40B55643-6EB7-49F4-AF6E-6D15B06EE122}">
  <ds:schemaRefs>
    <ds:schemaRef ds:uri="http://schemas.microsoft.com/sharepoint/v3/contenttype/forms"/>
  </ds:schemaRefs>
</ds:datastoreItem>
</file>

<file path=customXml/itemProps2.xml><?xml version="1.0" encoding="utf-8"?>
<ds:datastoreItem xmlns:ds="http://schemas.openxmlformats.org/officeDocument/2006/customXml" ds:itemID="{D2C296D4-8F2B-4176-81F0-9FA7F70DF3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768671-7c73-46ba-b313-40fef3d3acda"/>
    <ds:schemaRef ds:uri="40702ddd-f4a9-47df-a458-f38aaf1ab9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C9FFDE-9576-4F86-8046-7A0431CACF65}">
  <ds:schemaRefs>
    <ds:schemaRef ds:uri="http://schemas.microsoft.com/office/2006/metadata/longProperties"/>
    <ds:schemaRef ds:uri=""/>
  </ds:schemaRefs>
</ds:datastoreItem>
</file>

<file path=customXml/itemProps4.xml><?xml version="1.0" encoding="utf-8"?>
<ds:datastoreItem xmlns:ds="http://schemas.openxmlformats.org/officeDocument/2006/customXml" ds:itemID="{189F65C4-3441-4AE6-BE0E-B34621422D7F}">
  <ds:schemaRefs>
    <ds:schemaRef ds:uri="http://purl.org/dc/dcmitype/"/>
    <ds:schemaRef ds:uri="http://purl.org/dc/terms/"/>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40702ddd-f4a9-47df-a458-f38aaf1ab9cf"/>
    <ds:schemaRef ds:uri="cd768671-7c73-46ba-b313-40fef3d3acd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10</vt:i4>
      </vt:variant>
    </vt:vector>
  </HeadingPairs>
  <TitlesOfParts>
    <vt:vector size="31" baseType="lpstr">
      <vt:lpstr>Cover</vt:lpstr>
      <vt:lpstr>1 Basic info</vt:lpstr>
      <vt:lpstr>2 Findings</vt:lpstr>
      <vt:lpstr>3 RA Cert process</vt:lpstr>
      <vt:lpstr>5 RA Org Structure+Management</vt:lpstr>
      <vt:lpstr>6 S1</vt:lpstr>
      <vt:lpstr>7 S2</vt:lpstr>
      <vt:lpstr>8 S3</vt:lpstr>
      <vt:lpstr>9 S4</vt:lpstr>
      <vt:lpstr>A1 Checklist</vt:lpstr>
      <vt:lpstr>Audit Programme</vt:lpstr>
      <vt:lpstr>A2 Stakeholder Summary</vt:lpstr>
      <vt:lpstr>A3 Species list</vt:lpstr>
      <vt:lpstr>A6 Group checklist</vt:lpstr>
      <vt:lpstr>A6a Multisite checklist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RA Cert process'!Print_Area</vt:lpstr>
      <vt:lpstr>'5 RA Org Structure+Management'!Print_Area</vt:lpstr>
      <vt:lpstr>'6 S1'!Print_Area</vt:lpstr>
      <vt:lpstr>'7 S2'!Print_Area</vt:lpstr>
      <vt:lpstr>'8 S3'!Print_Area</vt:lpstr>
      <vt:lpstr>'9 S4'!Print_Area</vt:lpstr>
      <vt:lpstr>'A12a Product schedule'!Print_Area</vt:lpstr>
      <vt:lpstr>'A7 Members &amp; FMUs'!Print_Area</vt:lpstr>
    </vt:vector>
  </TitlesOfParts>
  <Manager/>
  <Company>Soil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PEFC Forest Cert report template</dc:title>
  <dc:subject/>
  <dc:creator>Gus Hellier</dc:creator>
  <cp:keywords/>
  <dc:description/>
  <cp:lastModifiedBy>Madeleine Binns</cp:lastModifiedBy>
  <cp:revision/>
  <cp:lastPrinted>2024-12-19T11:16:02Z</cp:lastPrinted>
  <dcterms:created xsi:type="dcterms:W3CDTF">2005-01-24T17:03:19Z</dcterms:created>
  <dcterms:modified xsi:type="dcterms:W3CDTF">2025-03-11T10:42:45Z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fe14f81141a48289d64b82b125ab1e5">
    <vt:lpwstr>Agents|3fe85bd0-ab91-44fa-84d2-ff5557429c34; Auditor Candidates|af691755-94ff-44ef-9224-48bf09f9dcf7; Auditors|8bb86ae9-b7dc-4f41-b17e-3b683b2d70fe</vt:lpwstr>
  </property>
  <property fmtid="{D5CDD505-2E9C-101B-9397-08002B2CF9AE}" pid="3" name="TeamsInvolved">
    <vt:lpwstr>15;#Technical|3a400d66-ee7a-4a6f-a04a-2d028461e8b8</vt:lpwstr>
  </property>
  <property fmtid="{D5CDD505-2E9C-101B-9397-08002B2CF9AE}" pid="4" name="AccreditationClause">
    <vt:lpwstr/>
  </property>
  <property fmtid="{D5CDD505-2E9C-101B-9397-08002B2CF9AE}" pid="5" name="DocumentSubcategory">
    <vt:lpwstr>26;#Forest Management|780132de-f0d1-4db9-b76d-1c86782e2295</vt:lpwstr>
  </property>
  <property fmtid="{D5CDD505-2E9C-101B-9397-08002B2CF9AE}" pid="6" name="ad2f377e54714112ab833597fa2da4c5">
    <vt:lpwstr>Technical|3a400d66-ee7a-4a6f-a04a-2d028461e8b8</vt:lpwstr>
  </property>
  <property fmtid="{D5CDD505-2E9C-101B-9397-08002B2CF9AE}" pid="7" name="f566ae4b6da04003a30c549f0f75017f">
    <vt:lpwstr>Forest Management|780132de-f0d1-4db9-b76d-1c86782e2295</vt:lpwstr>
  </property>
  <property fmtid="{D5CDD505-2E9C-101B-9397-08002B2CF9AE}" pid="8" name="ae9375f09f6748d8a1e95e3352f09959">
    <vt:lpwstr>Programme for the Endorsement of Forest Certification (PEFC)|10fe37c0-fde8-4201-aa3a-9f5ff46939db</vt:lpwstr>
  </property>
  <property fmtid="{D5CDD505-2E9C-101B-9397-08002B2CF9AE}" pid="9" name="DocumentCategories">
    <vt:lpwstr>3;#Forestry|58c4e837-039d-402b-b63b-d24a25d2849a</vt:lpwstr>
  </property>
  <property fmtid="{D5CDD505-2E9C-101B-9397-08002B2CF9AE}" pid="10" name="SchemeService">
    <vt:lpwstr>18;#Programme for the Endorsement of Forest Certification (PEFC)|10fe37c0-fde8-4201-aa3a-9f5ff46939db</vt:lpwstr>
  </property>
  <property fmtid="{D5CDD505-2E9C-101B-9397-08002B2CF9AE}" pid="11" name="ic9f03f562ef4388ac9038703c4dc5d2">
    <vt:lpwstr/>
  </property>
  <property fmtid="{D5CDD505-2E9C-101B-9397-08002B2CF9AE}" pid="12" name="e2dbf1829e2d4a00a1dc26f53a7b9ce2">
    <vt:lpwstr>Forestry|58c4e837-039d-402b-b63b-d24a25d2849a</vt:lpwstr>
  </property>
  <property fmtid="{D5CDD505-2E9C-101B-9397-08002B2CF9AE}" pid="13" name="ContentTypeId">
    <vt:lpwstr>0x01010040FDFF1867A67442B4C4617A80556CF0</vt:lpwstr>
  </property>
  <property fmtid="{D5CDD505-2E9C-101B-9397-08002B2CF9AE}" pid="14" name="DocumentRefCode">
    <vt:lpwstr>RT-FM-001a</vt:lpwstr>
  </property>
  <property fmtid="{D5CDD505-2E9C-101B-9397-08002B2CF9AE}" pid="15" name="LegacyVersionNumber">
    <vt:lpwstr>6.1</vt:lpwstr>
  </property>
  <property fmtid="{D5CDD505-2E9C-101B-9397-08002B2CF9AE}" pid="16" name="QMSProcessOwner">
    <vt:lpwstr>57;#forestrytechteam@soilassociation.org</vt:lpwstr>
  </property>
  <property fmtid="{D5CDD505-2E9C-101B-9397-08002B2CF9AE}" pid="17" name="display_urn:schemas-microsoft-com:office:office#QMSProcessOwner">
    <vt:lpwstr>TechTeamForestry</vt:lpwstr>
  </property>
  <property fmtid="{D5CDD505-2E9C-101B-9397-08002B2CF9AE}" pid="18" name="ExternalAudiences">
    <vt:lpwstr>14;#Agents|3fe85bd0-ab91-44fa-84d2-ff5557429c34;#45;# Auditor Candidates|af691755-94ff-44ef-9224-48bf09f9dcf7;#41;# Auditors|8bb86ae9-b7dc-4f41-b17e-3b683b2d70fe</vt:lpwstr>
  </property>
  <property fmtid="{D5CDD505-2E9C-101B-9397-08002B2CF9AE}" pid="19" name="SAApplicationPackDocument">
    <vt:lpwstr>0</vt:lpwstr>
  </property>
  <property fmtid="{D5CDD505-2E9C-101B-9397-08002B2CF9AE}" pid="20" name="DocumentLanguages">
    <vt:lpwstr>;#English EN;#</vt:lpwstr>
  </property>
  <property fmtid="{D5CDD505-2E9C-101B-9397-08002B2CF9AE}" pid="21" name="SAWebsiteDocument">
    <vt:lpwstr/>
  </property>
  <property fmtid="{D5CDD505-2E9C-101B-9397-08002B2CF9AE}" pid="22" name="Translation update required">
    <vt:lpwstr>0</vt:lpwstr>
  </property>
  <property fmtid="{D5CDD505-2E9C-101B-9397-08002B2CF9AE}" pid="23" name="QMSNextReviewDate">
    <vt:lpwstr/>
  </property>
  <property fmtid="{D5CDD505-2E9C-101B-9397-08002B2CF9AE}" pid="24" name="DateWithdrawn">
    <vt:lpwstr/>
  </property>
  <property fmtid="{D5CDD505-2E9C-101B-9397-08002B2CF9AE}" pid="25" name="LegacyDocumentRefCode">
    <vt:lpwstr/>
  </property>
  <property fmtid="{D5CDD505-2E9C-101B-9397-08002B2CF9AE}" pid="26" name="TranslationRequired">
    <vt:lpwstr>;#Not required;#</vt:lpwstr>
  </property>
  <property fmtid="{D5CDD505-2E9C-101B-9397-08002B2CF9AE}" pid="27" name="QMSDescription">
    <vt:lpwstr/>
  </property>
  <property fmtid="{D5CDD505-2E9C-101B-9397-08002B2CF9AE}" pid="28" name="QMSPublishedDate">
    <vt:lpwstr/>
  </property>
  <property fmtid="{D5CDD505-2E9C-101B-9397-08002B2CF9AE}" pid="29" name="QMSAssociatedPlanTitle">
    <vt:lpwstr/>
  </property>
  <property fmtid="{D5CDD505-2E9C-101B-9397-08002B2CF9AE}" pid="30" name="OptionalTranslationLanguages">
    <vt:lpwstr/>
  </property>
  <property fmtid="{D5CDD505-2E9C-101B-9397-08002B2CF9AE}" pid="31" name="QMSDocumentAuthor">
    <vt:lpwstr/>
  </property>
  <property fmtid="{D5CDD505-2E9C-101B-9397-08002B2CF9AE}" pid="32" name="RequiredTranslationLanguages">
    <vt:lpwstr/>
  </property>
  <property fmtid="{D5CDD505-2E9C-101B-9397-08002B2CF9AE}" pid="33" name="LockModified">
    <vt:lpwstr/>
  </property>
  <property fmtid="{D5CDD505-2E9C-101B-9397-08002B2CF9AE}" pid="34" name="ChangeDescription">
    <vt:lpwstr/>
  </property>
  <property fmtid="{D5CDD505-2E9C-101B-9397-08002B2CF9AE}" pid="35" name="QMSMandatoryStakeholders">
    <vt:lpwstr/>
  </property>
  <property fmtid="{D5CDD505-2E9C-101B-9397-08002B2CF9AE}" pid="36" name="ExternalDocument0">
    <vt:lpwstr>0</vt:lpwstr>
  </property>
  <property fmtid="{D5CDD505-2E9C-101B-9397-08002B2CF9AE}" pid="37" name="QMSAdditionalStakeholders">
    <vt:lpwstr/>
  </property>
  <property fmtid="{D5CDD505-2E9C-101B-9397-08002B2CF9AE}" pid="38" name="QMSAssociatedCertificationTitle">
    <vt:lpwstr/>
  </property>
  <property fmtid="{D5CDD505-2E9C-101B-9397-08002B2CF9AE}" pid="39" name="AdaptationRequired">
    <vt:lpwstr>Not Required</vt:lpwstr>
  </property>
  <property fmtid="{D5CDD505-2E9C-101B-9397-08002B2CF9AE}" pid="40" name="AmendLock">
    <vt:lpwstr>0</vt:lpwstr>
  </property>
  <property fmtid="{D5CDD505-2E9C-101B-9397-08002B2CF9AE}" pid="41" name="UsedInCRM">
    <vt:lpwstr>0</vt:lpwstr>
  </property>
  <property fmtid="{D5CDD505-2E9C-101B-9397-08002B2CF9AE}" pid="42" name="TaxCatchAllLabel">
    <vt:lpwstr/>
  </property>
  <property fmtid="{D5CDD505-2E9C-101B-9397-08002B2CF9AE}" pid="43" name="Agent name">
    <vt:lpwstr/>
  </property>
  <property fmtid="{D5CDD505-2E9C-101B-9397-08002B2CF9AE}" pid="44" name="display_urn:schemas-microsoft-com:office:office#Editor">
    <vt:lpwstr>Marie-Christine Flechard</vt:lpwstr>
  </property>
  <property fmtid="{D5CDD505-2E9C-101B-9397-08002B2CF9AE}" pid="45" name="Order">
    <vt:lpwstr>123289600.000000</vt:lpwstr>
  </property>
  <property fmtid="{D5CDD505-2E9C-101B-9397-08002B2CF9AE}" pid="46" name="display_urn:schemas-microsoft-com:office:office#Author">
    <vt:lpwstr>Marie-Christine Flechard</vt:lpwstr>
  </property>
  <property fmtid="{D5CDD505-2E9C-101B-9397-08002B2CF9AE}" pid="47" name="MediaServiceImageTags">
    <vt:lpwstr/>
  </property>
</Properties>
</file>