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comments7.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8.xml" ContentType="application/vnd.openxmlformats-officedocument.spreadsheetml.comments+xml"/>
  <Override PartName="/xl/drawings/drawing3.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soilassociation.sharepoint.com/sites/Forestry/Private/CURRENT LICENSEES/007176 RTS Ltd (TRANSFER)/2024 S3/RT/"/>
    </mc:Choice>
  </mc:AlternateContent>
  <xr:revisionPtr revIDLastSave="36" documentId="8_{FFE51224-EC77-4218-992C-8EBCE0FEB213}" xr6:coauthVersionLast="47" xr6:coauthVersionMax="47" xr10:uidLastSave="{E8642CF4-244B-4F6D-80E4-EEAB0E5FAEF1}"/>
  <bookViews>
    <workbookView xWindow="32640" yWindow="-3465" windowWidth="14400" windowHeight="10170" tabRatio="742" xr2:uid="{56E1E96C-F51A-41E8-80E9-6B0A736E718F}"/>
  </bookViews>
  <sheets>
    <sheet name="Cover" sheetId="1" r:id="rId1"/>
    <sheet name="1 Basic info" sheetId="74" r:id="rId2"/>
    <sheet name="2 Findings" sheetId="65" r:id="rId3"/>
    <sheet name="3 MA Cert process" sheetId="3" r:id="rId4"/>
    <sheet name="5 MA Org Structure+Management" sheetId="66" state="hidden" r:id="rId5"/>
    <sheet name="6 S1" sheetId="19" r:id="rId6"/>
    <sheet name="7 S2" sheetId="50" r:id="rId7"/>
    <sheet name="8 S3" sheetId="51" r:id="rId8"/>
    <sheet name="9 S4" sheetId="49" state="hidden" r:id="rId9"/>
    <sheet name="A1 Checklist" sheetId="60" r:id="rId10"/>
    <sheet name="Audit Programme" sheetId="73" r:id="rId11"/>
    <sheet name="A2 Stakeholder Summary" sheetId="59" r:id="rId12"/>
    <sheet name="A3 Species list" sheetId="16" r:id="rId13"/>
    <sheet name="A6 Group checklist" sheetId="62" r:id="rId14"/>
    <sheet name="A6a Multisite checklist" sheetId="69" state="hidden" r:id="rId15"/>
    <sheet name="A7 Members &amp; FMUs" sheetId="34" r:id="rId16"/>
    <sheet name="A8a Sampling" sheetId="70" r:id="rId17"/>
    <sheet name="A11a Cert Decsn" sheetId="42" r:id="rId18"/>
    <sheet name="A12a Product schedule" sheetId="53" r:id="rId19"/>
    <sheet name="A14a Product Codes" sheetId="58" r:id="rId20"/>
    <sheet name="A15 Opening and Closing Meeting" sheetId="67" r:id="rId21"/>
  </sheets>
  <externalReferences>
    <externalReference r:id="rId22"/>
    <externalReference r:id="rId23"/>
  </externalReferences>
  <definedNames>
    <definedName name="_xlnm._FilterDatabase" localSheetId="1" hidden="1">'1 Basic info'!$K$1:$K$111</definedName>
    <definedName name="_xlnm._FilterDatabase" localSheetId="2" hidden="1">'2 Findings'!$A$5:$K$9</definedName>
    <definedName name="_xlnm._FilterDatabase" localSheetId="15" hidden="1">'A7 Members &amp; FMUs'!$A$2:$K$2</definedName>
    <definedName name="_xlnm.Print_Area" localSheetId="1">'1 Basic info'!$A$1:$H$93</definedName>
    <definedName name="_xlnm.Print_Area" localSheetId="2">'2 Findings'!$A$2:$K$60</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S2'!$A$1:$C$67</definedName>
    <definedName name="_xlnm.Print_Area" localSheetId="7">'8 S3'!$A$1:$C$59</definedName>
    <definedName name="_xlnm.Print_Area" localSheetId="8">'9 S4'!$A$1:$C$64</definedName>
    <definedName name="_xlnm.Print_Area" localSheetId="18">'A12a Product schedule'!$A$1:$D$38</definedName>
    <definedName name="_xlnm.Print_Area" localSheetId="0" xml:space="preserve">            Cover!$A$1:$F$32,Cover!$G:$G</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74" l="1"/>
  <c r="D92" i="74" l="1"/>
  <c r="H312" i="62" l="1"/>
  <c r="G312" i="62"/>
  <c r="F312" i="62"/>
  <c r="H311" i="62"/>
  <c r="G311" i="62"/>
  <c r="F311" i="62"/>
  <c r="H310" i="62"/>
  <c r="G310" i="62"/>
  <c r="F310" i="62"/>
  <c r="H309" i="62"/>
  <c r="G309" i="62"/>
  <c r="F309" i="62"/>
  <c r="H308" i="62"/>
  <c r="G308" i="62"/>
  <c r="F308" i="62"/>
  <c r="H304" i="62"/>
  <c r="G304" i="62"/>
  <c r="F304" i="62"/>
  <c r="H303" i="62"/>
  <c r="G303" i="62"/>
  <c r="F303" i="62"/>
  <c r="H302" i="62"/>
  <c r="G302" i="62"/>
  <c r="F302" i="62"/>
  <c r="H301" i="62"/>
  <c r="G301" i="62"/>
  <c r="F301" i="62"/>
  <c r="H297" i="62"/>
  <c r="G297" i="62"/>
  <c r="F297" i="62"/>
  <c r="H296" i="62"/>
  <c r="G296" i="62"/>
  <c r="F296" i="62"/>
  <c r="H295" i="62"/>
  <c r="G295" i="62"/>
  <c r="F295" i="62"/>
  <c r="H294" i="62"/>
  <c r="G294" i="62"/>
  <c r="F294" i="62"/>
  <c r="H293" i="62"/>
  <c r="G293" i="62"/>
  <c r="F293" i="62"/>
  <c r="H290" i="62"/>
  <c r="G290" i="62"/>
  <c r="F290" i="62"/>
  <c r="H289" i="62"/>
  <c r="G289" i="62"/>
  <c r="F289" i="62"/>
  <c r="H288" i="62"/>
  <c r="G288" i="62"/>
  <c r="F288" i="62"/>
  <c r="H287" i="62"/>
  <c r="G287" i="62"/>
  <c r="F287" i="62"/>
  <c r="H286" i="62"/>
  <c r="G286" i="62"/>
  <c r="F286" i="62"/>
  <c r="H282" i="62"/>
  <c r="G282" i="62"/>
  <c r="F282" i="62"/>
  <c r="H281" i="62"/>
  <c r="G281" i="62"/>
  <c r="F281" i="62"/>
  <c r="H280" i="62"/>
  <c r="G280" i="62"/>
  <c r="F280" i="62"/>
  <c r="H279" i="62"/>
  <c r="G279" i="62"/>
  <c r="F279" i="62"/>
  <c r="H278" i="62"/>
  <c r="G278" i="62"/>
  <c r="F278" i="62"/>
  <c r="H274" i="62"/>
  <c r="G274" i="62"/>
  <c r="F274" i="62"/>
  <c r="H273" i="62"/>
  <c r="G273" i="62"/>
  <c r="F273" i="62"/>
  <c r="H272" i="62"/>
  <c r="G272" i="62"/>
  <c r="F272" i="62"/>
  <c r="H271" i="62"/>
  <c r="G271" i="62"/>
  <c r="F271" i="62"/>
  <c r="H270" i="62"/>
  <c r="G270" i="62"/>
  <c r="F270" i="62"/>
  <c r="H267" i="62"/>
  <c r="G267" i="62"/>
  <c r="F267" i="62"/>
  <c r="H266" i="62"/>
  <c r="G266" i="62"/>
  <c r="F266" i="62"/>
  <c r="H265" i="62"/>
  <c r="G265" i="62"/>
  <c r="F265" i="62"/>
  <c r="H264" i="62"/>
  <c r="G264" i="62"/>
  <c r="F264" i="62"/>
  <c r="H263" i="62"/>
  <c r="G263" i="62"/>
  <c r="F263" i="62"/>
  <c r="H260" i="62"/>
  <c r="G260" i="62"/>
  <c r="F260" i="62"/>
  <c r="H259" i="62"/>
  <c r="G259" i="62"/>
  <c r="F259" i="62"/>
  <c r="H258" i="62"/>
  <c r="G258" i="62"/>
  <c r="F258" i="62"/>
  <c r="H257" i="62"/>
  <c r="G257" i="62"/>
  <c r="F257" i="62"/>
  <c r="H256" i="62"/>
  <c r="G256" i="62"/>
  <c r="F256" i="62"/>
  <c r="H253" i="62"/>
  <c r="G253" i="62"/>
  <c r="F253" i="62"/>
  <c r="H252" i="62"/>
  <c r="G252" i="62"/>
  <c r="F252" i="62"/>
  <c r="H251" i="62"/>
  <c r="G251" i="62"/>
  <c r="F251" i="62"/>
  <c r="H250" i="62"/>
  <c r="G250" i="62"/>
  <c r="F250" i="62"/>
  <c r="H249" i="62"/>
  <c r="G249" i="62"/>
  <c r="F249" i="62"/>
  <c r="H246" i="62"/>
  <c r="G246" i="62"/>
  <c r="F246" i="62"/>
  <c r="H245" i="62"/>
  <c r="G245" i="62"/>
  <c r="F245" i="62"/>
  <c r="H244" i="62"/>
  <c r="G244" i="62"/>
  <c r="F244" i="62"/>
  <c r="H243" i="62"/>
  <c r="G243" i="62"/>
  <c r="F243" i="62"/>
  <c r="H242" i="62"/>
  <c r="G242" i="62"/>
  <c r="F242" i="62"/>
  <c r="D240" i="62"/>
  <c r="D239" i="62"/>
  <c r="D238" i="62"/>
  <c r="H233" i="62"/>
  <c r="G233" i="62"/>
  <c r="F233" i="62"/>
  <c r="H232" i="62"/>
  <c r="G232" i="62"/>
  <c r="F232" i="62"/>
  <c r="H231" i="62"/>
  <c r="G231" i="62"/>
  <c r="F231" i="62"/>
  <c r="H230" i="62"/>
  <c r="G230" i="62"/>
  <c r="F230" i="62"/>
  <c r="H229" i="62"/>
  <c r="G229" i="62"/>
  <c r="F229" i="62"/>
  <c r="H226" i="62"/>
  <c r="G226" i="62"/>
  <c r="F226" i="62"/>
  <c r="H225" i="62"/>
  <c r="G225" i="62"/>
  <c r="F225" i="62"/>
  <c r="H224" i="62"/>
  <c r="G224" i="62"/>
  <c r="F224" i="62"/>
  <c r="H223" i="62"/>
  <c r="G223" i="62"/>
  <c r="F223" i="62"/>
  <c r="H222" i="62"/>
  <c r="G222" i="62"/>
  <c r="F222" i="62"/>
  <c r="H218" i="62"/>
  <c r="G218" i="62"/>
  <c r="F218" i="62"/>
  <c r="H217" i="62"/>
  <c r="G217" i="62"/>
  <c r="F217" i="62"/>
  <c r="H216" i="62"/>
  <c r="G216" i="62"/>
  <c r="F216" i="62"/>
  <c r="H215" i="62"/>
  <c r="G215" i="62"/>
  <c r="F215" i="62"/>
  <c r="H214" i="62"/>
  <c r="G214" i="62"/>
  <c r="F214" i="62"/>
  <c r="H202" i="62"/>
  <c r="G202" i="62"/>
  <c r="F202" i="62"/>
  <c r="H201" i="62"/>
  <c r="G201" i="62"/>
  <c r="F201" i="62"/>
  <c r="H200" i="62"/>
  <c r="G200" i="62"/>
  <c r="F200" i="62"/>
  <c r="H199" i="62"/>
  <c r="G199" i="62"/>
  <c r="F199" i="62"/>
  <c r="H198" i="62"/>
  <c r="G198" i="62"/>
  <c r="F198" i="62"/>
  <c r="H195" i="62"/>
  <c r="G195" i="62"/>
  <c r="F195" i="62"/>
  <c r="H194" i="62"/>
  <c r="G194" i="62"/>
  <c r="F194" i="62"/>
  <c r="H193" i="62"/>
  <c r="G193" i="62"/>
  <c r="F193" i="62"/>
  <c r="H192" i="62"/>
  <c r="G192" i="62"/>
  <c r="F192" i="62"/>
  <c r="H191" i="62"/>
  <c r="G191" i="62"/>
  <c r="F191" i="62"/>
  <c r="H183" i="62"/>
  <c r="G183" i="62"/>
  <c r="F183" i="62"/>
  <c r="H182" i="62"/>
  <c r="G182" i="62"/>
  <c r="F182" i="62"/>
  <c r="H181" i="62"/>
  <c r="G181" i="62"/>
  <c r="F181" i="62"/>
  <c r="H180" i="62"/>
  <c r="G180" i="62"/>
  <c r="F180" i="62"/>
  <c r="H179" i="62"/>
  <c r="G179" i="62"/>
  <c r="F179" i="62"/>
  <c r="H174" i="62"/>
  <c r="G174" i="62"/>
  <c r="F174" i="62"/>
  <c r="H173" i="62"/>
  <c r="G173" i="62"/>
  <c r="F173" i="62"/>
  <c r="H172" i="62"/>
  <c r="G172" i="62"/>
  <c r="F172" i="62"/>
  <c r="H171" i="62"/>
  <c r="G171" i="62"/>
  <c r="F171" i="62"/>
  <c r="H170" i="62"/>
  <c r="G170" i="62"/>
  <c r="F170" i="62"/>
  <c r="H164" i="62"/>
  <c r="G164" i="62"/>
  <c r="F164" i="62"/>
  <c r="H163" i="62"/>
  <c r="G163" i="62"/>
  <c r="F163" i="62"/>
  <c r="H162" i="62"/>
  <c r="G162" i="62"/>
  <c r="F162" i="62"/>
  <c r="H161" i="62"/>
  <c r="G161" i="62"/>
  <c r="F161" i="62"/>
  <c r="H160" i="62"/>
  <c r="G160" i="62"/>
  <c r="F160" i="62"/>
  <c r="H158" i="62"/>
  <c r="G158" i="62"/>
  <c r="F158" i="62"/>
  <c r="H157" i="62"/>
  <c r="G157" i="62"/>
  <c r="F157" i="62"/>
  <c r="H156" i="62"/>
  <c r="G156" i="62"/>
  <c r="F156" i="62"/>
  <c r="H155" i="62"/>
  <c r="G155" i="62"/>
  <c r="F155" i="62"/>
  <c r="H154" i="62"/>
  <c r="G154" i="62"/>
  <c r="F154" i="62"/>
  <c r="H152" i="62"/>
  <c r="G152" i="62"/>
  <c r="F152" i="62"/>
  <c r="H151" i="62"/>
  <c r="G151" i="62"/>
  <c r="F151" i="62"/>
  <c r="H150" i="62"/>
  <c r="G150" i="62"/>
  <c r="F150" i="62"/>
  <c r="H149" i="62"/>
  <c r="G149" i="62"/>
  <c r="F149" i="62"/>
  <c r="H148" i="62"/>
  <c r="G148" i="62"/>
  <c r="F148" i="62"/>
  <c r="H128" i="62"/>
  <c r="G128" i="62"/>
  <c r="F128" i="62"/>
  <c r="H127" i="62"/>
  <c r="G127" i="62"/>
  <c r="F127" i="62"/>
  <c r="H126" i="62"/>
  <c r="G126" i="62"/>
  <c r="F126" i="62"/>
  <c r="H125" i="62"/>
  <c r="G125" i="62"/>
  <c r="F125" i="62"/>
  <c r="H124" i="62"/>
  <c r="G124" i="62"/>
  <c r="F124" i="62"/>
  <c r="H121" i="62"/>
  <c r="G121" i="62"/>
  <c r="F121" i="62"/>
  <c r="H120" i="62"/>
  <c r="G120" i="62"/>
  <c r="F120" i="62"/>
  <c r="H119" i="62"/>
  <c r="G119" i="62"/>
  <c r="F119" i="62"/>
  <c r="H118" i="62"/>
  <c r="G118" i="62"/>
  <c r="F118" i="62"/>
  <c r="H117" i="62"/>
  <c r="G117" i="62"/>
  <c r="F117" i="62"/>
  <c r="H99" i="62"/>
  <c r="G99" i="62"/>
  <c r="F99" i="62"/>
  <c r="H98" i="62"/>
  <c r="G98" i="62"/>
  <c r="F98" i="62"/>
  <c r="H97" i="62"/>
  <c r="G97" i="62"/>
  <c r="F97" i="62"/>
  <c r="H96" i="62"/>
  <c r="G96" i="62"/>
  <c r="F96" i="62"/>
  <c r="H95" i="62"/>
  <c r="G95" i="62"/>
  <c r="F95" i="62"/>
  <c r="H91" i="62"/>
  <c r="G91" i="62"/>
  <c r="F91" i="62"/>
  <c r="H90" i="62"/>
  <c r="G90" i="62"/>
  <c r="F90" i="62"/>
  <c r="H89" i="62"/>
  <c r="G89" i="62"/>
  <c r="F89" i="62"/>
  <c r="H88" i="62"/>
  <c r="G88" i="62"/>
  <c r="F88" i="62"/>
  <c r="H87" i="62"/>
  <c r="G87" i="62"/>
  <c r="F87" i="62"/>
  <c r="H81" i="62"/>
  <c r="G81" i="62"/>
  <c r="F81" i="62"/>
  <c r="H80" i="62"/>
  <c r="G80" i="62"/>
  <c r="F80" i="62"/>
  <c r="H79" i="62"/>
  <c r="G79" i="62"/>
  <c r="F79" i="62"/>
  <c r="H78" i="62"/>
  <c r="G78" i="62"/>
  <c r="F78" i="62"/>
  <c r="H77" i="62"/>
  <c r="G77" i="62"/>
  <c r="F77" i="62"/>
  <c r="H74" i="62"/>
  <c r="G74" i="62"/>
  <c r="F74" i="62"/>
  <c r="H73" i="62"/>
  <c r="G73" i="62"/>
  <c r="F73" i="62"/>
  <c r="H72" i="62"/>
  <c r="G72" i="62"/>
  <c r="F72" i="62"/>
  <c r="H71" i="62"/>
  <c r="G71" i="62"/>
  <c r="F71" i="62"/>
  <c r="H70" i="62"/>
  <c r="G70" i="62"/>
  <c r="F70" i="62"/>
  <c r="H65" i="62"/>
  <c r="G65" i="62"/>
  <c r="F65" i="62"/>
  <c r="H64" i="62"/>
  <c r="G64" i="62"/>
  <c r="F64" i="62"/>
  <c r="H63" i="62"/>
  <c r="G63" i="62"/>
  <c r="F63" i="62"/>
  <c r="H62" i="62"/>
  <c r="G62" i="62"/>
  <c r="F62" i="62"/>
  <c r="H61" i="62"/>
  <c r="G61" i="62"/>
  <c r="F61" i="62"/>
  <c r="H58" i="62"/>
  <c r="G58" i="62"/>
  <c r="F58" i="62"/>
  <c r="H57" i="62"/>
  <c r="G57" i="62"/>
  <c r="F57" i="62"/>
  <c r="H56" i="62"/>
  <c r="G56" i="62"/>
  <c r="F56" i="62"/>
  <c r="H55" i="62"/>
  <c r="G55" i="62"/>
  <c r="F55" i="62"/>
  <c r="H54" i="62"/>
  <c r="G54" i="62"/>
  <c r="F54" i="62"/>
  <c r="H52" i="62"/>
  <c r="G52" i="62"/>
  <c r="F52" i="62"/>
  <c r="H51" i="62"/>
  <c r="G51" i="62"/>
  <c r="F51" i="62"/>
  <c r="H50" i="62"/>
  <c r="G50" i="62"/>
  <c r="F50" i="62"/>
  <c r="H49" i="62"/>
  <c r="G49" i="62"/>
  <c r="F49" i="62"/>
  <c r="H48" i="62"/>
  <c r="G48" i="62"/>
  <c r="F48" i="62"/>
  <c r="H43" i="62"/>
  <c r="G43" i="62"/>
  <c r="F43" i="62"/>
  <c r="H42" i="62"/>
  <c r="G42" i="62"/>
  <c r="F42" i="62"/>
  <c r="H41" i="62"/>
  <c r="G41" i="62"/>
  <c r="F41" i="62"/>
  <c r="H40" i="62"/>
  <c r="G40" i="62"/>
  <c r="F40" i="62"/>
  <c r="H39" i="62"/>
  <c r="G39" i="62"/>
  <c r="F39" i="62"/>
  <c r="H36" i="62"/>
  <c r="G36" i="62"/>
  <c r="F36" i="62"/>
  <c r="H35" i="62"/>
  <c r="G35" i="62"/>
  <c r="F35" i="62"/>
  <c r="H34" i="62"/>
  <c r="G34" i="62"/>
  <c r="F34" i="62"/>
  <c r="H33" i="62"/>
  <c r="G33" i="62"/>
  <c r="F33" i="62"/>
  <c r="H32" i="62"/>
  <c r="G32" i="62"/>
  <c r="F32" i="62"/>
  <c r="H29" i="62"/>
  <c r="G29" i="62"/>
  <c r="F29" i="62"/>
  <c r="H28" i="62"/>
  <c r="G28" i="62"/>
  <c r="F28" i="62"/>
  <c r="H27" i="62"/>
  <c r="G27" i="62"/>
  <c r="F27" i="62"/>
  <c r="H26" i="62"/>
  <c r="G26" i="62"/>
  <c r="F26" i="62"/>
  <c r="H25" i="62"/>
  <c r="G25" i="62"/>
  <c r="F25" i="62"/>
  <c r="H21" i="62"/>
  <c r="G21" i="62"/>
  <c r="F21" i="62"/>
  <c r="H20" i="62"/>
  <c r="G20" i="62"/>
  <c r="F20" i="62"/>
  <c r="H19" i="62"/>
  <c r="G19" i="62"/>
  <c r="F19" i="62"/>
  <c r="H18" i="62"/>
  <c r="G18" i="62"/>
  <c r="F18" i="62"/>
  <c r="H17" i="62"/>
  <c r="G17" i="62"/>
  <c r="F17" i="62"/>
  <c r="H14" i="62"/>
  <c r="G14" i="62"/>
  <c r="F14" i="62"/>
  <c r="H13" i="62"/>
  <c r="G13" i="62"/>
  <c r="F13" i="62"/>
  <c r="H12" i="62"/>
  <c r="G12" i="62"/>
  <c r="F12" i="62"/>
  <c r="H11" i="62"/>
  <c r="G11" i="62"/>
  <c r="F11" i="62"/>
  <c r="H10" i="62"/>
  <c r="G10" i="62"/>
  <c r="F10" i="62"/>
  <c r="D12" i="53" l="1"/>
  <c r="B12" i="53"/>
  <c r="B10" i="53"/>
  <c r="E44" i="70"/>
  <c r="D44" i="70"/>
  <c r="C44" i="70"/>
  <c r="E43" i="70"/>
  <c r="D43" i="70"/>
  <c r="C43" i="70"/>
  <c r="E42" i="70"/>
  <c r="E45" i="70" s="1"/>
  <c r="D42" i="70"/>
  <c r="D45" i="70" s="1"/>
  <c r="C42" i="70"/>
  <c r="C45" i="70" s="1"/>
  <c r="H312" i="16"/>
  <c r="G312" i="16"/>
  <c r="F312" i="16"/>
  <c r="H311" i="16"/>
  <c r="G311" i="16"/>
  <c r="F311" i="16"/>
  <c r="H310" i="16"/>
  <c r="G310" i="16"/>
  <c r="F310" i="16"/>
  <c r="H309" i="16"/>
  <c r="G309" i="16"/>
  <c r="F309" i="16"/>
  <c r="H308" i="16"/>
  <c r="G308" i="16"/>
  <c r="F308" i="16"/>
  <c r="H304" i="16"/>
  <c r="G304" i="16"/>
  <c r="F304" i="16"/>
  <c r="H303" i="16"/>
  <c r="G303" i="16"/>
  <c r="F303" i="16"/>
  <c r="H302" i="16"/>
  <c r="G302" i="16"/>
  <c r="F302" i="16"/>
  <c r="H301" i="16"/>
  <c r="G301" i="16"/>
  <c r="F301" i="16"/>
  <c r="H297" i="16"/>
  <c r="G297" i="16"/>
  <c r="F297" i="16"/>
  <c r="H296" i="16"/>
  <c r="G296" i="16"/>
  <c r="F296" i="16"/>
  <c r="H295" i="16"/>
  <c r="G295" i="16"/>
  <c r="F295" i="16"/>
  <c r="H294" i="16"/>
  <c r="G294" i="16"/>
  <c r="F294" i="16"/>
  <c r="H293" i="16"/>
  <c r="G293" i="16"/>
  <c r="F293" i="16"/>
  <c r="H290" i="16"/>
  <c r="G290" i="16"/>
  <c r="F290" i="16"/>
  <c r="H289" i="16"/>
  <c r="G289" i="16"/>
  <c r="F289" i="16"/>
  <c r="H288" i="16"/>
  <c r="G288" i="16"/>
  <c r="F288" i="16"/>
  <c r="H287" i="16"/>
  <c r="G287" i="16"/>
  <c r="F287" i="16"/>
  <c r="H286" i="16"/>
  <c r="G286" i="16"/>
  <c r="F286" i="16"/>
  <c r="H282" i="16"/>
  <c r="G282" i="16"/>
  <c r="F282" i="16"/>
  <c r="H281" i="16"/>
  <c r="G281" i="16"/>
  <c r="F281" i="16"/>
  <c r="H280" i="16"/>
  <c r="G280" i="16"/>
  <c r="F280" i="16"/>
  <c r="H279" i="16"/>
  <c r="G279" i="16"/>
  <c r="F279" i="16"/>
  <c r="H278" i="16"/>
  <c r="G278" i="16"/>
  <c r="F278" i="16"/>
  <c r="H274" i="16"/>
  <c r="G274" i="16"/>
  <c r="F274" i="16"/>
  <c r="H273" i="16"/>
  <c r="G273" i="16"/>
  <c r="F273" i="16"/>
  <c r="H272" i="16"/>
  <c r="G272" i="16"/>
  <c r="F272" i="16"/>
  <c r="H271" i="16"/>
  <c r="G271" i="16"/>
  <c r="F271" i="16"/>
  <c r="H270" i="16"/>
  <c r="G270" i="16"/>
  <c r="F270" i="16"/>
  <c r="H267" i="16"/>
  <c r="G267" i="16"/>
  <c r="F267" i="16"/>
  <c r="H266" i="16"/>
  <c r="G266" i="16"/>
  <c r="F266" i="16"/>
  <c r="H265" i="16"/>
  <c r="G265" i="16"/>
  <c r="F265" i="16"/>
  <c r="H264" i="16"/>
  <c r="G264" i="16"/>
  <c r="F264" i="16"/>
  <c r="H263" i="16"/>
  <c r="G263" i="16"/>
  <c r="F263" i="16"/>
  <c r="H260" i="16"/>
  <c r="G260" i="16"/>
  <c r="F260" i="16"/>
  <c r="H259" i="16"/>
  <c r="G259" i="16"/>
  <c r="F259" i="16"/>
  <c r="H258" i="16"/>
  <c r="G258" i="16"/>
  <c r="F258" i="16"/>
  <c r="H257" i="16"/>
  <c r="G257" i="16"/>
  <c r="F257" i="16"/>
  <c r="H256" i="16"/>
  <c r="G256" i="16"/>
  <c r="F256" i="16"/>
  <c r="H253" i="16"/>
  <c r="G253" i="16"/>
  <c r="F253" i="16"/>
  <c r="H252" i="16"/>
  <c r="G252" i="16"/>
  <c r="F252" i="16"/>
  <c r="H251" i="16"/>
  <c r="G251" i="16"/>
  <c r="F251" i="16"/>
  <c r="H250" i="16"/>
  <c r="G250" i="16"/>
  <c r="F250" i="16"/>
  <c r="H249" i="16"/>
  <c r="G249" i="16"/>
  <c r="F249" i="16"/>
  <c r="H246" i="16"/>
  <c r="G246" i="16"/>
  <c r="F246" i="16"/>
  <c r="H245" i="16"/>
  <c r="G245" i="16"/>
  <c r="F245" i="16"/>
  <c r="H244" i="16"/>
  <c r="G244" i="16"/>
  <c r="F244" i="16"/>
  <c r="H243" i="16"/>
  <c r="G243" i="16"/>
  <c r="F243" i="16"/>
  <c r="H242" i="16"/>
  <c r="G242" i="16"/>
  <c r="F242" i="16"/>
  <c r="D240" i="16"/>
  <c r="D239" i="16"/>
  <c r="D238" i="16"/>
  <c r="H233" i="16"/>
  <c r="G233" i="16"/>
  <c r="F233" i="16"/>
  <c r="H232" i="16"/>
  <c r="G232" i="16"/>
  <c r="F232" i="16"/>
  <c r="H231" i="16"/>
  <c r="G231" i="16"/>
  <c r="F231" i="16"/>
  <c r="H230" i="16"/>
  <c r="G230" i="16"/>
  <c r="F230" i="16"/>
  <c r="H229" i="16"/>
  <c r="G229" i="16"/>
  <c r="F229" i="16"/>
  <c r="H226" i="16"/>
  <c r="G226" i="16"/>
  <c r="F226" i="16"/>
  <c r="H225" i="16"/>
  <c r="G225" i="16"/>
  <c r="F225" i="16"/>
  <c r="H224" i="16"/>
  <c r="G224" i="16"/>
  <c r="F224" i="16"/>
  <c r="H223" i="16"/>
  <c r="G223" i="16"/>
  <c r="F223" i="16"/>
  <c r="H222" i="16"/>
  <c r="G222" i="16"/>
  <c r="F222" i="16"/>
  <c r="H218" i="16"/>
  <c r="G218" i="16"/>
  <c r="F218" i="16"/>
  <c r="H217" i="16"/>
  <c r="G217" i="16"/>
  <c r="F217" i="16"/>
  <c r="H216" i="16"/>
  <c r="G216" i="16"/>
  <c r="F216" i="16"/>
  <c r="H215" i="16"/>
  <c r="G215" i="16"/>
  <c r="F215" i="16"/>
  <c r="H214" i="16"/>
  <c r="G214" i="16"/>
  <c r="F214" i="16"/>
  <c r="H202" i="16"/>
  <c r="G202" i="16"/>
  <c r="F202" i="16"/>
  <c r="H201" i="16"/>
  <c r="G201" i="16"/>
  <c r="F201" i="16"/>
  <c r="H200" i="16"/>
  <c r="G200" i="16"/>
  <c r="F200" i="16"/>
  <c r="H199" i="16"/>
  <c r="G199" i="16"/>
  <c r="F199" i="16"/>
  <c r="H198" i="16"/>
  <c r="G198" i="16"/>
  <c r="F198" i="16"/>
  <c r="H195" i="16"/>
  <c r="G195" i="16"/>
  <c r="F195" i="16"/>
  <c r="H194" i="16"/>
  <c r="G194" i="16"/>
  <c r="F194" i="16"/>
  <c r="H193" i="16"/>
  <c r="G193" i="16"/>
  <c r="F193" i="16"/>
  <c r="H192" i="16"/>
  <c r="G192" i="16"/>
  <c r="F192" i="16"/>
  <c r="H191" i="16"/>
  <c r="G191" i="16"/>
  <c r="F191" i="16"/>
  <c r="H183" i="16"/>
  <c r="G183" i="16"/>
  <c r="F183" i="16"/>
  <c r="H182" i="16"/>
  <c r="G182" i="16"/>
  <c r="F182" i="16"/>
  <c r="H181" i="16"/>
  <c r="G181" i="16"/>
  <c r="F181" i="16"/>
  <c r="H180" i="16"/>
  <c r="G180" i="16"/>
  <c r="F180" i="16"/>
  <c r="H179" i="16"/>
  <c r="G179" i="16"/>
  <c r="F179" i="16"/>
  <c r="H174" i="16"/>
  <c r="G174" i="16"/>
  <c r="F174" i="16"/>
  <c r="H173" i="16"/>
  <c r="G173" i="16"/>
  <c r="F173" i="16"/>
  <c r="H172" i="16"/>
  <c r="G172" i="16"/>
  <c r="F172" i="16"/>
  <c r="H171" i="16"/>
  <c r="G171" i="16"/>
  <c r="F171" i="16"/>
  <c r="H170" i="16"/>
  <c r="G170" i="16"/>
  <c r="F170" i="16"/>
  <c r="H164" i="16"/>
  <c r="G164" i="16"/>
  <c r="F164" i="16"/>
  <c r="H163" i="16"/>
  <c r="G163" i="16"/>
  <c r="F163" i="16"/>
  <c r="H162" i="16"/>
  <c r="G162" i="16"/>
  <c r="F162" i="16"/>
  <c r="H161" i="16"/>
  <c r="G161" i="16"/>
  <c r="F161" i="16"/>
  <c r="H160" i="16"/>
  <c r="G160" i="16"/>
  <c r="F160" i="16"/>
  <c r="H158" i="16"/>
  <c r="G158" i="16"/>
  <c r="F158" i="16"/>
  <c r="H157" i="16"/>
  <c r="G157" i="16"/>
  <c r="F157" i="16"/>
  <c r="H156" i="16"/>
  <c r="G156" i="16"/>
  <c r="F156" i="16"/>
  <c r="H155" i="16"/>
  <c r="G155" i="16"/>
  <c r="F155" i="16"/>
  <c r="H154" i="16"/>
  <c r="G154" i="16"/>
  <c r="F154" i="16"/>
  <c r="H152" i="16"/>
  <c r="G152" i="16"/>
  <c r="F152" i="16"/>
  <c r="H151" i="16"/>
  <c r="G151" i="16"/>
  <c r="F151" i="16"/>
  <c r="H150" i="16"/>
  <c r="G150" i="16"/>
  <c r="F150" i="16"/>
  <c r="H149" i="16"/>
  <c r="G149" i="16"/>
  <c r="F149" i="16"/>
  <c r="H148" i="16"/>
  <c r="G148" i="16"/>
  <c r="F148" i="16"/>
  <c r="H128" i="16"/>
  <c r="G128" i="16"/>
  <c r="F128" i="16"/>
  <c r="H127" i="16"/>
  <c r="G127" i="16"/>
  <c r="F127" i="16"/>
  <c r="H126" i="16"/>
  <c r="G126" i="16"/>
  <c r="F126" i="16"/>
  <c r="H125" i="16"/>
  <c r="G125" i="16"/>
  <c r="F125" i="16"/>
  <c r="H124" i="16"/>
  <c r="G124" i="16"/>
  <c r="F124" i="16"/>
  <c r="H121" i="16"/>
  <c r="G121" i="16"/>
  <c r="F121" i="16"/>
  <c r="H120" i="16"/>
  <c r="G120" i="16"/>
  <c r="F120" i="16"/>
  <c r="H119" i="16"/>
  <c r="G119" i="16"/>
  <c r="F119" i="16"/>
  <c r="H118" i="16"/>
  <c r="G118" i="16"/>
  <c r="F118" i="16"/>
  <c r="H117" i="16"/>
  <c r="G117" i="16"/>
  <c r="F117" i="16"/>
  <c r="H99" i="16"/>
  <c r="G99" i="16"/>
  <c r="F99" i="16"/>
  <c r="H98" i="16"/>
  <c r="G98" i="16"/>
  <c r="F98" i="16"/>
  <c r="H97" i="16"/>
  <c r="G97" i="16"/>
  <c r="F97" i="16"/>
  <c r="H96" i="16"/>
  <c r="G96" i="16"/>
  <c r="F96" i="16"/>
  <c r="H95" i="16"/>
  <c r="G95" i="16"/>
  <c r="F95" i="16"/>
  <c r="H91" i="16"/>
  <c r="G91" i="16"/>
  <c r="F91" i="16"/>
  <c r="H90" i="16"/>
  <c r="G90" i="16"/>
  <c r="F90" i="16"/>
  <c r="H89" i="16"/>
  <c r="G89" i="16"/>
  <c r="F89" i="16"/>
  <c r="H88" i="16"/>
  <c r="G88" i="16"/>
  <c r="F88" i="16"/>
  <c r="H87" i="16"/>
  <c r="G87" i="16"/>
  <c r="F87" i="16"/>
  <c r="H81" i="16"/>
  <c r="G81" i="16"/>
  <c r="F81" i="16"/>
  <c r="H80" i="16"/>
  <c r="G80" i="16"/>
  <c r="F80" i="16"/>
  <c r="H79" i="16"/>
  <c r="G79" i="16"/>
  <c r="F79" i="16"/>
  <c r="H78" i="16"/>
  <c r="G78" i="16"/>
  <c r="F78" i="16"/>
  <c r="H77" i="16"/>
  <c r="G77" i="16"/>
  <c r="F77" i="16"/>
  <c r="H74" i="16"/>
  <c r="G74" i="16"/>
  <c r="F74" i="16"/>
  <c r="H73" i="16"/>
  <c r="G73" i="16"/>
  <c r="F73" i="16"/>
  <c r="H72" i="16"/>
  <c r="G72" i="16"/>
  <c r="F72" i="16"/>
  <c r="H71" i="16"/>
  <c r="G71" i="16"/>
  <c r="F71" i="16"/>
  <c r="H70" i="16"/>
  <c r="G70" i="16"/>
  <c r="F70" i="16"/>
  <c r="H65" i="16"/>
  <c r="G65" i="16"/>
  <c r="F65" i="16"/>
  <c r="H64" i="16"/>
  <c r="G64" i="16"/>
  <c r="F64" i="16"/>
  <c r="H63" i="16"/>
  <c r="G63" i="16"/>
  <c r="F63" i="16"/>
  <c r="H62" i="16"/>
  <c r="G62" i="16"/>
  <c r="F62" i="16"/>
  <c r="H61" i="16"/>
  <c r="G61" i="16"/>
  <c r="F61" i="16"/>
  <c r="H58" i="16"/>
  <c r="G58" i="16"/>
  <c r="F58" i="16"/>
  <c r="H57" i="16"/>
  <c r="G57" i="16"/>
  <c r="F57" i="16"/>
  <c r="H56" i="16"/>
  <c r="G56" i="16"/>
  <c r="F56" i="16"/>
  <c r="H55" i="16"/>
  <c r="G55" i="16"/>
  <c r="F55" i="16"/>
  <c r="H54" i="16"/>
  <c r="G54" i="16"/>
  <c r="F54" i="16"/>
  <c r="H52" i="16"/>
  <c r="G52" i="16"/>
  <c r="F52" i="16"/>
  <c r="H51" i="16"/>
  <c r="G51" i="16"/>
  <c r="F51" i="16"/>
  <c r="H50" i="16"/>
  <c r="G50" i="16"/>
  <c r="F50" i="16"/>
  <c r="H49" i="16"/>
  <c r="G49" i="16"/>
  <c r="F49" i="16"/>
  <c r="H48" i="16"/>
  <c r="G48" i="16"/>
  <c r="F48" i="16"/>
  <c r="H43" i="16"/>
  <c r="G43" i="16"/>
  <c r="F43" i="16"/>
  <c r="H42" i="16"/>
  <c r="G42" i="16"/>
  <c r="F42" i="16"/>
  <c r="H41" i="16"/>
  <c r="G41" i="16"/>
  <c r="F41" i="16"/>
  <c r="H40" i="16"/>
  <c r="G40" i="16"/>
  <c r="F40" i="16"/>
  <c r="H39" i="16"/>
  <c r="G39" i="16"/>
  <c r="F39" i="16"/>
  <c r="H36" i="16"/>
  <c r="G36" i="16"/>
  <c r="F36" i="16"/>
  <c r="H35" i="16"/>
  <c r="G35" i="16"/>
  <c r="F35" i="16"/>
  <c r="H34" i="16"/>
  <c r="G34" i="16"/>
  <c r="F34" i="16"/>
  <c r="H33" i="16"/>
  <c r="G33" i="16"/>
  <c r="F33" i="16"/>
  <c r="H32" i="16"/>
  <c r="G32" i="16"/>
  <c r="F32" i="16"/>
  <c r="H29" i="16"/>
  <c r="G29" i="16"/>
  <c r="F29" i="16"/>
  <c r="H28" i="16"/>
  <c r="G28" i="16"/>
  <c r="F28" i="16"/>
  <c r="H27" i="16"/>
  <c r="G27" i="16"/>
  <c r="F27" i="16"/>
  <c r="H26" i="16"/>
  <c r="G26" i="16"/>
  <c r="F26" i="16"/>
  <c r="H25" i="16"/>
  <c r="G25" i="16"/>
  <c r="F25" i="16"/>
  <c r="H21" i="16"/>
  <c r="G21" i="16"/>
  <c r="F21" i="16"/>
  <c r="H20" i="16"/>
  <c r="G20" i="16"/>
  <c r="F20" i="16"/>
  <c r="H19" i="16"/>
  <c r="G19" i="16"/>
  <c r="F19" i="16"/>
  <c r="H18" i="16"/>
  <c r="G18" i="16"/>
  <c r="F18" i="16"/>
  <c r="H17" i="16"/>
  <c r="G17" i="16"/>
  <c r="F17" i="16"/>
  <c r="H14" i="16"/>
  <c r="G14" i="16"/>
  <c r="F14" i="16"/>
  <c r="H13" i="16"/>
  <c r="G13" i="16"/>
  <c r="F13" i="16"/>
  <c r="H12" i="16"/>
  <c r="G12" i="16"/>
  <c r="F12" i="16"/>
  <c r="H11" i="16"/>
  <c r="G11" i="16"/>
  <c r="F11" i="16"/>
  <c r="H10" i="16"/>
  <c r="G10" i="16"/>
  <c r="F10" i="16"/>
  <c r="C1832" i="60"/>
  <c r="C1820" i="60"/>
  <c r="C1809" i="60"/>
  <c r="C1801" i="60"/>
  <c r="C1790" i="60"/>
  <c r="C1779" i="60"/>
  <c r="C1767" i="60"/>
  <c r="C1756" i="60"/>
  <c r="C1744" i="60"/>
  <c r="C1733" i="60"/>
  <c r="C1722" i="60"/>
  <c r="C1710" i="60"/>
  <c r="C1698" i="60"/>
  <c r="C1686" i="60"/>
  <c r="C1674" i="60"/>
  <c r="C1663" i="60"/>
  <c r="C1652" i="60"/>
  <c r="C1641" i="60"/>
  <c r="C1627" i="60"/>
  <c r="C1622" i="60"/>
  <c r="C1621" i="60"/>
  <c r="C1620" i="60"/>
  <c r="C1619" i="60"/>
  <c r="C1615" i="60"/>
  <c r="C1610" i="60"/>
  <c r="C1609" i="60"/>
  <c r="C1608" i="60"/>
  <c r="C1607" i="60"/>
  <c r="C1603" i="60"/>
  <c r="C1599" i="60"/>
  <c r="C1598" i="60"/>
  <c r="C1597" i="60"/>
  <c r="C1596" i="60"/>
  <c r="C1592" i="60"/>
  <c r="C1587" i="60"/>
  <c r="C1584" i="60"/>
  <c r="C1580" i="60"/>
  <c r="C1569" i="60"/>
  <c r="C1558" i="60"/>
  <c r="C1547" i="60"/>
  <c r="C1537" i="60"/>
  <c r="C1532" i="60"/>
  <c r="C1531" i="60"/>
  <c r="C1530" i="60"/>
  <c r="C1529" i="60"/>
  <c r="C1525" i="60"/>
  <c r="C1521" i="60"/>
  <c r="C1520" i="60"/>
  <c r="C1519" i="60"/>
  <c r="C1518" i="60"/>
  <c r="C1514" i="60"/>
  <c r="C1509" i="60"/>
  <c r="C1508" i="60"/>
  <c r="C1507" i="60"/>
  <c r="C1506" i="60"/>
  <c r="C1502" i="60"/>
  <c r="C1498" i="60"/>
  <c r="C1497" i="60"/>
  <c r="C1496" i="60"/>
  <c r="C1495" i="60"/>
  <c r="C1491" i="60"/>
  <c r="C1487" i="60"/>
  <c r="C1486" i="60"/>
  <c r="C1485" i="60"/>
  <c r="C1484" i="60"/>
  <c r="C1480" i="60"/>
  <c r="C1476" i="60"/>
  <c r="C1475" i="60"/>
  <c r="C1474" i="60"/>
  <c r="C1473" i="60"/>
  <c r="C1469" i="60"/>
  <c r="C1465" i="60"/>
  <c r="C1464" i="60"/>
  <c r="C1463" i="60"/>
  <c r="C1462" i="60"/>
  <c r="C1458" i="60"/>
  <c r="C1454" i="60"/>
  <c r="C1453" i="60"/>
  <c r="C1452" i="60"/>
  <c r="C1451" i="60"/>
  <c r="C1447" i="60"/>
  <c r="C1442" i="60"/>
  <c r="C1441" i="60"/>
  <c r="C1440" i="60"/>
  <c r="C1439" i="60"/>
  <c r="C1435" i="60"/>
  <c r="C1431" i="60"/>
  <c r="C1430" i="60"/>
  <c r="C1429" i="60"/>
  <c r="C1428" i="60"/>
  <c r="C1424" i="60"/>
  <c r="C1419" i="60"/>
  <c r="C1418" i="60"/>
  <c r="C1417" i="60"/>
  <c r="C1416" i="60"/>
  <c r="C1412" i="60"/>
  <c r="C1408" i="60"/>
  <c r="C1407" i="60"/>
  <c r="C1406" i="60"/>
  <c r="C1405" i="60"/>
  <c r="C1401" i="60"/>
  <c r="C1397" i="60"/>
  <c r="C1396" i="60"/>
  <c r="C1395" i="60"/>
  <c r="C1394" i="60"/>
  <c r="C1390" i="60"/>
  <c r="C1378" i="60"/>
  <c r="C1367" i="60"/>
  <c r="C1363" i="60"/>
  <c r="C1362" i="60"/>
  <c r="C1361" i="60"/>
  <c r="C1360" i="60"/>
  <c r="C1356" i="60"/>
  <c r="C1352" i="60"/>
  <c r="C1351" i="60"/>
  <c r="C1350" i="60"/>
  <c r="C1349" i="60"/>
  <c r="C1345" i="60"/>
  <c r="C1341" i="60"/>
  <c r="C1340" i="60"/>
  <c r="C1339" i="60"/>
  <c r="C1338" i="60"/>
  <c r="C1334" i="60"/>
  <c r="C1328" i="60"/>
  <c r="C1327" i="60"/>
  <c r="C1326" i="60"/>
  <c r="C1325" i="60"/>
  <c r="C1321" i="60"/>
  <c r="C1317" i="60"/>
  <c r="C1316" i="60"/>
  <c r="C1315" i="60"/>
  <c r="C1314" i="60"/>
  <c r="C1310" i="60"/>
  <c r="C1305" i="60"/>
  <c r="C1304" i="60"/>
  <c r="C1303" i="60"/>
  <c r="C1302" i="60"/>
  <c r="C1298" i="60"/>
  <c r="C1294" i="60"/>
  <c r="C1293" i="60"/>
  <c r="C1292" i="60"/>
  <c r="C1291" i="60"/>
  <c r="C1287" i="60"/>
  <c r="C1282" i="60"/>
  <c r="C1281" i="60"/>
  <c r="C1280" i="60"/>
  <c r="C1279" i="60"/>
  <c r="C1275" i="60"/>
  <c r="C1271" i="60"/>
  <c r="C1270" i="60"/>
  <c r="C1269" i="60"/>
  <c r="C1268" i="60"/>
  <c r="C1264" i="60"/>
  <c r="C1259" i="60"/>
  <c r="C1258" i="60"/>
  <c r="C1257" i="60"/>
  <c r="C1256" i="60"/>
  <c r="C1251" i="60"/>
  <c r="C1250" i="60"/>
  <c r="C1249" i="60"/>
  <c r="C1248" i="60"/>
  <c r="C1247" i="60"/>
  <c r="C1243" i="60"/>
  <c r="C1242" i="60"/>
  <c r="C1241" i="60"/>
  <c r="C1240" i="60"/>
  <c r="C1239" i="60"/>
  <c r="C1235" i="60"/>
  <c r="C1234" i="60"/>
  <c r="C1233" i="60"/>
  <c r="C1232" i="60"/>
  <c r="C1231" i="60"/>
  <c r="C1227" i="60"/>
  <c r="C1226" i="60"/>
  <c r="C1225" i="60"/>
  <c r="C1224" i="60"/>
  <c r="C1220" i="60"/>
  <c r="C1216" i="60"/>
  <c r="C1215" i="60"/>
  <c r="C1214" i="60"/>
  <c r="C1213" i="60"/>
  <c r="C1209" i="60"/>
  <c r="C1205" i="60"/>
  <c r="C1204" i="60"/>
  <c r="C1203" i="60"/>
  <c r="C1202" i="60"/>
  <c r="C1198" i="60"/>
  <c r="C1194" i="60"/>
  <c r="C1193" i="60"/>
  <c r="C1191" i="60"/>
  <c r="C1187" i="60"/>
  <c r="C1183" i="60"/>
  <c r="C1182" i="60"/>
  <c r="C1181" i="60"/>
  <c r="C1180" i="60"/>
  <c r="C1176" i="60"/>
  <c r="C1172" i="60"/>
  <c r="C1171" i="60"/>
  <c r="C1170" i="60"/>
  <c r="C1169" i="60"/>
  <c r="C1165" i="60"/>
  <c r="C1161" i="60"/>
  <c r="C1160" i="60"/>
  <c r="C1159" i="60"/>
  <c r="C1158" i="60"/>
  <c r="C1154" i="60"/>
  <c r="C1150" i="60"/>
  <c r="C1149" i="60"/>
  <c r="C1148" i="60"/>
  <c r="C1147" i="60"/>
  <c r="C1143" i="60"/>
  <c r="C1139" i="60"/>
  <c r="C1138" i="60"/>
  <c r="C1137" i="60"/>
  <c r="C1136" i="60"/>
  <c r="C1132" i="60"/>
  <c r="C1128" i="60"/>
  <c r="C1127" i="60"/>
  <c r="C1126" i="60"/>
  <c r="C1125" i="60"/>
  <c r="C1121" i="60"/>
  <c r="C1117" i="60"/>
  <c r="C1116" i="60"/>
  <c r="C1115" i="60"/>
  <c r="C1114" i="60"/>
  <c r="C1110" i="60"/>
  <c r="C1105" i="60"/>
  <c r="C1104" i="60"/>
  <c r="C1103" i="60"/>
  <c r="C1102" i="60"/>
  <c r="C1098" i="60"/>
  <c r="C1094" i="60"/>
  <c r="C1093" i="60"/>
  <c r="C1092" i="60"/>
  <c r="C1091" i="60"/>
  <c r="C1087" i="60"/>
  <c r="C1082" i="60"/>
  <c r="C1081" i="60"/>
  <c r="C1080" i="60"/>
  <c r="C1079" i="60"/>
  <c r="C1075" i="60"/>
  <c r="C1071" i="60"/>
  <c r="C1070" i="60"/>
  <c r="C1069" i="60"/>
  <c r="C1068" i="60"/>
  <c r="C1067" i="60"/>
  <c r="C1063" i="60"/>
  <c r="C1062" i="60"/>
  <c r="C1061" i="60"/>
  <c r="C1060" i="60"/>
  <c r="C1059" i="60"/>
  <c r="C1055" i="60"/>
  <c r="C1054" i="60"/>
  <c r="C1053" i="60"/>
  <c r="C1050" i="60"/>
  <c r="C1046" i="60"/>
  <c r="C1042" i="60"/>
  <c r="C1041" i="60"/>
  <c r="C1040" i="60"/>
  <c r="C1039" i="60"/>
  <c r="C1035" i="60"/>
  <c r="C1030" i="60"/>
  <c r="C1029" i="60"/>
  <c r="C1028" i="60"/>
  <c r="C1027" i="60"/>
  <c r="C1023" i="60"/>
  <c r="C1012" i="60"/>
  <c r="C1007" i="60"/>
  <c r="C1006" i="60"/>
  <c r="C1005" i="60"/>
  <c r="C1003" i="60"/>
  <c r="C999" i="60"/>
  <c r="C998" i="60"/>
  <c r="C997" i="60"/>
  <c r="C996" i="60"/>
  <c r="C991" i="60"/>
  <c r="C978" i="60"/>
  <c r="C967" i="60"/>
  <c r="C956" i="60"/>
  <c r="C945" i="60"/>
  <c r="C934" i="60"/>
  <c r="C923" i="60"/>
  <c r="C911" i="60"/>
  <c r="C902" i="60"/>
  <c r="C895" i="60"/>
  <c r="C894" i="60"/>
  <c r="C886" i="60"/>
  <c r="C875" i="60"/>
  <c r="C864" i="60"/>
  <c r="C853" i="60"/>
  <c r="C841" i="60"/>
  <c r="C830" i="60"/>
  <c r="C818" i="60"/>
  <c r="C807" i="60"/>
  <c r="C796" i="60"/>
  <c r="C785" i="60"/>
  <c r="C773" i="60"/>
  <c r="C762" i="60"/>
  <c r="C751" i="60"/>
  <c r="C740" i="60"/>
  <c r="C728" i="60"/>
  <c r="C717" i="60"/>
  <c r="C706" i="60"/>
  <c r="C694" i="60"/>
  <c r="C683" i="60"/>
  <c r="C672" i="60"/>
  <c r="C660" i="60"/>
  <c r="C648" i="60"/>
  <c r="C636" i="60"/>
  <c r="C625" i="60"/>
  <c r="C614" i="60"/>
  <c r="C603" i="60"/>
  <c r="C592" i="60"/>
  <c r="C580" i="60"/>
  <c r="C569" i="60"/>
  <c r="C558" i="60"/>
  <c r="C547" i="60"/>
  <c r="C536" i="60"/>
  <c r="C524" i="60"/>
  <c r="C513" i="60"/>
  <c r="C502" i="60"/>
  <c r="C491" i="60"/>
  <c r="C480" i="60"/>
  <c r="C469" i="60"/>
  <c r="C458" i="60"/>
  <c r="C447" i="60"/>
  <c r="C436" i="60"/>
  <c r="C424" i="60"/>
  <c r="C413" i="60"/>
  <c r="C402" i="60"/>
  <c r="C391" i="60"/>
  <c r="C380" i="60"/>
  <c r="C369" i="60"/>
  <c r="C358" i="60"/>
  <c r="C347" i="60"/>
  <c r="C336" i="60"/>
  <c r="C325" i="60"/>
  <c r="C314" i="60"/>
  <c r="C303" i="60"/>
  <c r="C292" i="60"/>
  <c r="C281" i="60"/>
  <c r="C270" i="60"/>
  <c r="C259" i="60"/>
  <c r="C247" i="60"/>
  <c r="C236" i="60"/>
  <c r="C225" i="60"/>
  <c r="C214" i="60"/>
  <c r="C203" i="60"/>
  <c r="C197" i="60"/>
  <c r="C196" i="60"/>
  <c r="C195" i="60"/>
  <c r="C194" i="60"/>
  <c r="C193" i="60"/>
  <c r="C181" i="60"/>
  <c r="C172" i="60"/>
  <c r="C164" i="60"/>
  <c r="C156" i="60"/>
  <c r="C148" i="60"/>
  <c r="C137" i="60"/>
  <c r="C126" i="60"/>
  <c r="C115" i="60"/>
  <c r="C104" i="60"/>
  <c r="C93" i="60"/>
  <c r="C82" i="60"/>
  <c r="C71" i="60"/>
  <c r="C56" i="60"/>
  <c r="C55" i="60"/>
  <c r="C49" i="60"/>
  <c r="C48" i="60"/>
  <c r="I4" i="65"/>
  <c r="D4" i="6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6CCA3877-AAA9-4A92-BA5B-FF2B54419A4F}">
      <text>
        <r>
          <rPr>
            <b/>
            <sz val="9"/>
            <color rgb="FF000000"/>
            <rFont val="Tahoma"/>
            <family val="2"/>
          </rPr>
          <t>Alison Pilling:</t>
        </r>
        <r>
          <rPr>
            <sz val="9"/>
            <color rgb="FF000000"/>
            <rFont val="Tahoma"/>
            <family val="2"/>
          </rPr>
          <t xml:space="preserve">
</t>
        </r>
        <r>
          <rPr>
            <sz val="9"/>
            <color rgb="FF000000"/>
            <rFont val="Tahoma"/>
            <family val="2"/>
          </rPr>
          <t>drop down data in rows 1-3 column J.</t>
        </r>
      </text>
    </comment>
    <comment ref="J5" authorId="0" shapeId="0" xr:uid="{7D07A347-4161-4A48-9474-4B594EAEA3E3}">
      <text>
        <r>
          <rPr>
            <b/>
            <sz val="9"/>
            <color indexed="81"/>
            <rFont val="Tahoma"/>
            <family val="2"/>
          </rPr>
          <t>Alison Pilling:</t>
        </r>
        <r>
          <rPr>
            <sz val="9"/>
            <color indexed="81"/>
            <rFont val="Tahoma"/>
            <family val="2"/>
          </rPr>
          <t xml:space="preserve">
Use Open or Closed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 Shaw</author>
    <author>Meriel Robson</author>
    <author>Gus Hellier</author>
  </authors>
  <commentList>
    <comment ref="B3" authorId="0" shapeId="0" xr:uid="{15FAD3D2-3683-48EA-BB4A-0E90080DAE94}">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4609C583-D98E-4DD1-BB0A-F0889E8FAAA1}">
      <text>
        <r>
          <rPr>
            <b/>
            <sz val="9"/>
            <color indexed="81"/>
            <rFont val="Tahoma"/>
            <family val="2"/>
          </rPr>
          <t>Rob Shaw:</t>
        </r>
        <r>
          <rPr>
            <sz val="9"/>
            <color indexed="81"/>
            <rFont val="Tahoma"/>
            <family val="2"/>
          </rPr>
          <t xml:space="preserve">
See Note in Basic Info about adding PEFC FM in UK to existing FSC Certificates.</t>
        </r>
      </text>
    </comment>
    <comment ref="B36" authorId="1" shapeId="0" xr:uid="{CE974454-214E-4F5B-9929-6E4209FA51E8}">
      <text>
        <r>
          <rPr>
            <b/>
            <sz val="9"/>
            <color indexed="81"/>
            <rFont val="Tahoma"/>
            <family val="2"/>
          </rPr>
          <t>Not required for PEFC in Latvia, Sweden, Denmark, or Norway</t>
        </r>
        <r>
          <rPr>
            <sz val="9"/>
            <color indexed="81"/>
            <rFont val="Tahoma"/>
            <family val="2"/>
          </rPr>
          <t xml:space="preserve">
</t>
        </r>
      </text>
    </comment>
    <comment ref="B38" authorId="2" shapeId="0" xr:uid="{E58FBCC5-9CE2-4844-9B0F-8CAAC8782F10}">
      <text>
        <r>
          <rPr>
            <sz val="8"/>
            <color indexed="81"/>
            <rFont val="Tahoma"/>
            <family val="2"/>
          </rPr>
          <t>Name, 3 line description of key qualifications and experience</t>
        </r>
      </text>
    </comment>
    <comment ref="B48" authorId="2" shapeId="0" xr:uid="{B447FB78-E969-442E-A3DF-72141258E59B}">
      <text>
        <r>
          <rPr>
            <sz val="8"/>
            <color indexed="81"/>
            <rFont val="Tahoma"/>
            <family val="2"/>
          </rPr>
          <t>include name of site visited, items seen and issues discussed</t>
        </r>
      </text>
    </comment>
    <comment ref="B57" authorId="2" shapeId="0" xr:uid="{4DD91F07-568D-418D-86C3-1D05234787FB}">
      <text>
        <r>
          <rPr>
            <sz val="8"/>
            <color indexed="81"/>
            <rFont val="Tahoma"/>
            <family val="2"/>
          </rPr>
          <t xml:space="preserve">Edit this section to name standard used, version of standard (e.g. draft number), date standard finalised. </t>
        </r>
      </text>
    </comment>
    <comment ref="B66" authorId="2" shapeId="0" xr:uid="{F251A0FB-B6F1-4A82-B3C1-3753789155CA}">
      <text>
        <r>
          <rPr>
            <sz val="8"/>
            <color indexed="81"/>
            <rFont val="Tahoma"/>
            <family val="2"/>
          </rPr>
          <t>Describe process of adaptation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6" authorId="0" shapeId="0" xr:uid="{ADF2C340-1A9D-491B-A0B8-E0738F849841}">
      <text>
        <r>
          <rPr>
            <sz val="8"/>
            <color indexed="81"/>
            <rFont val="Tahoma"/>
            <family val="2"/>
          </rPr>
          <t>include name of site visited, items seen and issues discussed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53551484-30E9-4A16-9EF5-71E685F31624}">
      <text>
        <r>
          <rPr>
            <sz val="8"/>
            <color indexed="81"/>
            <rFont val="Tahoma"/>
            <family val="2"/>
          </rPr>
          <t>Name and 3 line description of key qualifications and experience</t>
        </r>
      </text>
    </comment>
    <comment ref="B54" authorId="0" shapeId="0" xr:uid="{5FEA8A2E-BA03-42D8-9F9E-6C3D2D8130EF}">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5FC34A90-A4AF-4C1B-8716-C4047D56EEDA}">
      <text>
        <r>
          <rPr>
            <sz val="8"/>
            <color rgb="FF000000"/>
            <rFont val="Tahoma"/>
            <family val="2"/>
          </rPr>
          <t>Name and 3 line description of key qualifications and experience</t>
        </r>
      </text>
    </comment>
    <comment ref="B52" authorId="0" shapeId="0" xr:uid="{5BC1B5A9-5956-4296-A3B9-71F0E8CA9EB7}">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819779D6-FFF0-428C-B46A-BD4C172045D6}">
      <text>
        <r>
          <rPr>
            <sz val="8"/>
            <color indexed="81"/>
            <rFont val="Tahoma"/>
            <family val="2"/>
          </rPr>
          <t>Name and 3 line description of key qualifications and experience</t>
        </r>
      </text>
    </comment>
    <comment ref="B55" authorId="0" shapeId="0" xr:uid="{84300B54-C30D-4255-AD07-9ACD0580A20C}">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simonh</author>
    <author>Meriel Robson</author>
    <author>Emily Blackwell</author>
    <author>Carol Robertson</author>
    <author>tc={BC67640E-461B-465E-9FAD-96C6AF6DA0DB}</author>
  </authors>
  <commentList>
    <comment ref="A11" authorId="0" shapeId="0" xr:uid="{95170B06-B160-4F4F-A111-366CBC434371}">
      <text>
        <r>
          <rPr>
            <b/>
            <sz val="9"/>
            <color indexed="81"/>
            <rFont val="Tahoma"/>
            <family val="2"/>
          </rPr>
          <t>simonh:</t>
        </r>
        <r>
          <rPr>
            <sz val="9"/>
            <color indexed="81"/>
            <rFont val="Tahoma"/>
            <family val="2"/>
          </rPr>
          <t xml:space="preserve">
This is a refernce number we can change. Normally linked to FMU</t>
        </r>
      </text>
    </comment>
    <comment ref="E11" authorId="1" shapeId="0" xr:uid="{594E00C9-F153-424B-B775-FD8C19B3102D}">
      <text>
        <r>
          <rPr>
            <b/>
            <sz val="9"/>
            <color indexed="81"/>
            <rFont val="Tahoma"/>
            <family val="2"/>
          </rPr>
          <t>date member left group (where applicable). Please also grey out member line.</t>
        </r>
        <r>
          <rPr>
            <sz val="9"/>
            <color indexed="81"/>
            <rFont val="Tahoma"/>
            <family val="2"/>
          </rPr>
          <t xml:space="preserve">
</t>
        </r>
      </text>
    </comment>
    <comment ref="U11" authorId="2" shapeId="0" xr:uid="{C8B9A0FE-9C25-4A6C-80E3-5D6B5DD08F3E}">
      <text>
        <r>
          <rPr>
            <b/>
            <sz val="9"/>
            <color indexed="81"/>
            <rFont val="Tahoma"/>
            <family val="2"/>
          </rPr>
          <t>Private, State or Community</t>
        </r>
        <r>
          <rPr>
            <sz val="9"/>
            <color indexed="81"/>
            <rFont val="Tahoma"/>
            <family val="2"/>
          </rPr>
          <t xml:space="preserve">
</t>
        </r>
      </text>
    </comment>
    <comment ref="W11" authorId="1" shapeId="0" xr:uid="{91903BD0-1592-41F3-AE02-6314C73A05A5}">
      <text>
        <r>
          <rPr>
            <b/>
            <sz val="9"/>
            <color indexed="81"/>
            <rFont val="Tahoma"/>
            <family val="2"/>
          </rPr>
          <t>guidance list types, eg. HCV1 &amp; HCV2
as per definition on page A10</t>
        </r>
        <r>
          <rPr>
            <sz val="9"/>
            <color indexed="81"/>
            <rFont val="Tahoma"/>
            <family val="2"/>
          </rPr>
          <t xml:space="preserve">
</t>
        </r>
      </text>
    </comment>
    <comment ref="C27" authorId="3" shapeId="0" xr:uid="{846D1AD1-A050-4B2E-8177-5FFD710ABB73}">
      <text>
        <r>
          <rPr>
            <b/>
            <sz val="9"/>
            <color indexed="81"/>
            <rFont val="Tahoma"/>
            <family val="2"/>
          </rPr>
          <t>Carol Robertson:</t>
        </r>
        <r>
          <rPr>
            <sz val="9"/>
            <color indexed="81"/>
            <rFont val="Tahoma"/>
            <family val="2"/>
          </rPr>
          <t xml:space="preserve">
Winnows Hill &amp; Deborah Plantation managed as one unit</t>
        </r>
      </text>
    </comment>
    <comment ref="C76" authorId="4" shapeId="0" xr:uid="{BC67640E-461B-465E-9FAD-96C6AF6DA0DB}">
      <text>
        <t xml:space="preserve">[Threaded comment]
Your version of Excel allows you to read this threaded comment; however, any edits to it will get removed if the file is opened in a newer version of Excel. Learn more: https://go.microsoft.com/fwlink/?linkid=870924
Comment:
    Suspended
</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0AA2F825-636B-4B27-B2B2-23AE29C2DFF3}">
      <text>
        <r>
          <rPr>
            <b/>
            <sz val="8"/>
            <color indexed="81"/>
            <rFont val="Tahoma"/>
            <family val="2"/>
          </rPr>
          <t>MA/S1/S2/S3/S4/RA</t>
        </r>
      </text>
    </comment>
    <comment ref="B35" authorId="1" shapeId="0" xr:uid="{D69B0B58-124C-48F7-A194-D8F0174E5A93}">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61F8A400-C330-4B70-BB7C-030DE3627406}">
      <text/>
    </comment>
    <comment ref="B15" authorId="0" shapeId="0" xr:uid="{6E8993EE-F020-4B6D-993E-DC0B1528DFE0}">
      <text>
        <r>
          <rPr>
            <b/>
            <sz val="8"/>
            <color indexed="81"/>
            <rFont val="Tahoma"/>
            <family val="2"/>
          </rPr>
          <t xml:space="preserve">SA: </t>
        </r>
        <r>
          <rPr>
            <sz val="8"/>
            <color indexed="81"/>
            <rFont val="Tahoma"/>
            <family val="2"/>
          </rPr>
          <t>See Tab A14 for Product Type categories</t>
        </r>
      </text>
    </comment>
    <comment ref="C15" authorId="1" shapeId="0" xr:uid="{9EB608AD-FF8B-45C9-A091-949714A8513A}">
      <text>
        <r>
          <rPr>
            <b/>
            <sz val="8"/>
            <color indexed="81"/>
            <rFont val="Tahoma"/>
            <family val="2"/>
          </rPr>
          <t xml:space="preserve">SA: </t>
        </r>
        <r>
          <rPr>
            <sz val="8"/>
            <color indexed="81"/>
            <rFont val="Tahoma"/>
            <family val="2"/>
          </rPr>
          <t>See Tab A14 for Product Codes</t>
        </r>
      </text>
    </comment>
    <comment ref="D15" authorId="1" shapeId="0" xr:uid="{688DB5EF-85B4-4E04-A6DB-95671DBE9A9E}">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<sst xmlns="http://schemas.openxmlformats.org/spreadsheetml/2006/main" count="7050" uniqueCount="2999">
  <si>
    <t>SA Certification Forest Certification Public Report</t>
  </si>
  <si>
    <r>
      <t>Forest Manager/Owner</t>
    </r>
    <r>
      <rPr>
        <sz val="14"/>
        <color indexed="10"/>
        <rFont val="Cambria"/>
        <family val="1"/>
      </rPr>
      <t>/organisation</t>
    </r>
    <r>
      <rPr>
        <sz val="14"/>
        <rFont val="Cambria"/>
        <family val="1"/>
      </rPr>
      <t xml:space="preserve"> (Certificate Holder):</t>
    </r>
  </si>
  <si>
    <t>RTS Ltd</t>
  </si>
  <si>
    <r>
      <t>Forest Name</t>
    </r>
    <r>
      <rPr>
        <sz val="14"/>
        <color indexed="10"/>
        <rFont val="Cambria"/>
        <family val="1"/>
      </rPr>
      <t>/Group Name</t>
    </r>
    <r>
      <rPr>
        <sz val="14"/>
        <rFont val="Cambria"/>
        <family val="1"/>
      </rPr>
      <t xml:space="preserve">: </t>
    </r>
  </si>
  <si>
    <t>Region and Country:</t>
  </si>
  <si>
    <t>United Kingdom</t>
  </si>
  <si>
    <t xml:space="preserve">Standard: </t>
  </si>
  <si>
    <t>PEFC Forest Management Standard for the United Kingdom; 
PEFC Group Standard for the United Kingdom; UKWAS 4.0 (2018)</t>
  </si>
  <si>
    <t>Certificate Code:</t>
  </si>
  <si>
    <t>SA-PEFC-FM -007176</t>
  </si>
  <si>
    <t>PEFC License Code:</t>
  </si>
  <si>
    <t>PEFC/16-40-2253</t>
  </si>
  <si>
    <t>Date of certificate issue:</t>
  </si>
  <si>
    <t>Date of expiry of certificate:</t>
  </si>
  <si>
    <t>Assessment date</t>
  </si>
  <si>
    <t>Date Report Finalised/ Updated</t>
  </si>
  <si>
    <t>SA Auditor</t>
  </si>
  <si>
    <t>Checked by</t>
  </si>
  <si>
    <t>Approved by</t>
  </si>
  <si>
    <t>PA</t>
  </si>
  <si>
    <t>RA</t>
  </si>
  <si>
    <t xml:space="preserve">18 - 29 Oct </t>
  </si>
  <si>
    <t>13/01/2022
22/02/2022
19/05/2022</t>
  </si>
  <si>
    <t>Rebecca Haskell, Janette Mckay</t>
  </si>
  <si>
    <t xml:space="preserve">Nicola Brennan with Milan Reška </t>
  </si>
  <si>
    <t>Andy Grundy</t>
  </si>
  <si>
    <t>S1</t>
  </si>
  <si>
    <t>19th - 29th September 2022</t>
  </si>
  <si>
    <t>Rebecca Haskell</t>
  </si>
  <si>
    <t>Ambra Scodro</t>
  </si>
  <si>
    <t>John Rogers</t>
  </si>
  <si>
    <t>S2</t>
  </si>
  <si>
    <t>30/10/23 - 07/11/23</t>
  </si>
  <si>
    <t>31/01/2024
02/04/2024
29/04/2024
16/07/2024</t>
  </si>
  <si>
    <t>Valentins Kuksinovs</t>
  </si>
  <si>
    <t>S3</t>
  </si>
  <si>
    <t>28/10/24 - 05/11/24</t>
  </si>
  <si>
    <t>Ian Rowland</t>
  </si>
  <si>
    <t>Antonia Dunwoody</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</si>
  <si>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</si>
  <si>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</si>
  <si>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</si>
  <si>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</si>
  <si>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</si>
  <si>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</si>
  <si>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</si>
  <si>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</si>
  <si>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</si>
  <si>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</si>
  <si>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</si>
  <si>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</si>
  <si>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</si>
  <si>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</si>
  <si>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</si>
  <si>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</si>
  <si>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</si>
  <si>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SA-PEFC-FM-007176</t>
  </si>
  <si>
    <t>To be completed by SA Certification on issue of certificate</t>
  </si>
  <si>
    <t>1.1.2</t>
  </si>
  <si>
    <t>Type of certification</t>
  </si>
  <si>
    <t>PEFC Only</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</si>
  <si>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</si>
  <si>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</si>
  <si>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</si>
  <si>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</si>
  <si>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</si>
  <si>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</si>
  <si>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</si>
  <si>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</si>
  <si>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</si>
  <si>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</si>
  <si>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</si>
  <si>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</si>
  <si>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</si>
  <si>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</si>
  <si>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</si>
  <si>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</si>
  <si>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</si>
  <si>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</si>
  <si>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</si>
  <si>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</si>
  <si>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1.2.4</t>
  </si>
  <si>
    <t>Contact person</t>
  </si>
  <si>
    <t>Katherine Evans-Smith</t>
  </si>
  <si>
    <t>1.2.5</t>
  </si>
  <si>
    <t>Business address</t>
  </si>
  <si>
    <t>Earnside House, Muthill Road 
Crieff 
PH7 4DH 
Perthshire</t>
  </si>
  <si>
    <t>Street/Town(City)/State(County)/Zip(Postal code)</t>
  </si>
  <si>
    <t xml:space="preserve">Forest owner(s), or </t>
  </si>
  <si>
    <t>1.2.6</t>
  </si>
  <si>
    <t>Country</t>
  </si>
  <si>
    <t>UNITED KINGDOM</t>
  </si>
  <si>
    <t>Wood procurement organisation(s), or</t>
  </si>
  <si>
    <t>1.2.7</t>
  </si>
  <si>
    <t>Tel</t>
  </si>
  <si>
    <t>+44 1764 652858</t>
  </si>
  <si>
    <t>Forest contractor(s):</t>
  </si>
  <si>
    <t>1.2.8</t>
  </si>
  <si>
    <t>Fax</t>
  </si>
  <si>
    <t>Felling operations contractor</t>
  </si>
  <si>
    <t>1.2.9</t>
  </si>
  <si>
    <t>e-mail</t>
  </si>
  <si>
    <t>Katherine.Evans-Smith@rtsforestry.co.uk</t>
  </si>
  <si>
    <t>Silvicultural contractor, or</t>
  </si>
  <si>
    <t>1.2.10</t>
  </si>
  <si>
    <t>web page address</t>
  </si>
  <si>
    <t xml:space="preserve">www.rtsforestry.co.uk </t>
  </si>
  <si>
    <t>Forest management planning contractor</t>
  </si>
  <si>
    <t>1.2.11</t>
  </si>
  <si>
    <t>Application information completed by duly authorised representative</t>
  </si>
  <si>
    <t>Katherine Evans - Smith</t>
  </si>
  <si>
    <t>Insert electronic signature or name as equivalent here</t>
  </si>
  <si>
    <t>1.2.12</t>
  </si>
  <si>
    <t>Any particular logistics for travel arrangements to the site or between the sites?</t>
  </si>
  <si>
    <t>No</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</si>
  <si>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</si>
  <si>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</si>
  <si>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</si>
  <si>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</si>
  <si>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</si>
  <si>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</si>
  <si>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</si>
  <si>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</si>
  <si>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</si>
  <si>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</si>
  <si>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</si>
  <si>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</si>
  <si>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</si>
  <si>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see Annex 7</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</si>
  <si>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</si>
  <si>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</si>
  <si>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</si>
  <si>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</si>
  <si>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</si>
  <si>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</si>
  <si>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</si>
  <si>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</si>
  <si>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</si>
  <si>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</si>
  <si>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England, Scotland</t>
  </si>
  <si>
    <t>1.3.6</t>
  </si>
  <si>
    <t>Latitude</t>
  </si>
  <si>
    <t>refer to A7</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</si>
  <si>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</si>
  <si>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</si>
  <si>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</si>
  <si>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</si>
  <si>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</si>
  <si>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</si>
  <si>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</si>
  <si>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</si>
  <si>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</si>
  <si>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</si>
  <si>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</si>
  <si>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</si>
  <si>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</si>
  <si>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</si>
  <si>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</si>
  <si>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</si>
  <si>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</si>
  <si>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</si>
  <si>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</si>
  <si>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</si>
  <si>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</si>
  <si>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</si>
  <si>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</si>
  <si>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</si>
  <si>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</si>
  <si>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</si>
  <si>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</si>
  <si>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</si>
  <si>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</si>
  <si>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</si>
  <si>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</si>
  <si>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</si>
  <si>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</si>
  <si>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</si>
  <si>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</si>
  <si>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</si>
  <si>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</si>
  <si>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</si>
  <si>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</si>
  <si>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</si>
  <si>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</si>
  <si>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</si>
  <si>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 xml:space="preserve">Forest Management </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</si>
  <si>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</si>
  <si>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</si>
  <si>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</si>
  <si>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</si>
  <si>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</si>
  <si>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</si>
  <si>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</si>
  <si>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</si>
  <si>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</si>
  <si>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</si>
  <si>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</si>
  <si>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</si>
  <si>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</si>
  <si>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</si>
  <si>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Semi-Natural &amp; Mixed Plantation &amp; Natural Forest</t>
  </si>
  <si>
    <t>Natural/Plantation/Semi-Natural &amp; Mixed Plantation &amp; Natural Forest</t>
  </si>
  <si>
    <t>Natural</t>
  </si>
  <si>
    <t>1.4.4</t>
  </si>
  <si>
    <t>Forest Composition</t>
  </si>
  <si>
    <t>Broad-leaved/Coniferous/Broad-leaved dominant/Coniferous dominant</t>
  </si>
  <si>
    <t>1.4.5a</t>
  </si>
  <si>
    <t xml:space="preserve">List of High Conservation Values </t>
  </si>
  <si>
    <t>SSSI, SNW, Priority Species, Priority Habitats</t>
  </si>
  <si>
    <t xml:space="preserve">Delete as appropriate
See applicable National/Regional/Interim Forest Stewardship Standard for guidance.  </t>
  </si>
  <si>
    <t>Area of forest classified as 'high conservation value forest'</t>
  </si>
  <si>
    <t>Mixed Indigenous and exotic</t>
  </si>
  <si>
    <t>List of High Nature Values</t>
  </si>
  <si>
    <t>see Annex 3</t>
  </si>
  <si>
    <r>
      <t xml:space="preserve">List these </t>
    </r>
    <r>
      <rPr>
        <i/>
        <sz val="11"/>
        <color indexed="10"/>
        <rFont val="Cambria"/>
        <family val="1"/>
      </rPr>
      <t>(definition of HCV is not a PEFC requirement in all countries, so listing nature values is more precise)</t>
    </r>
  </si>
  <si>
    <t>1.4.5b</t>
  </si>
  <si>
    <t>Presence of Indigenous Peoples</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</si>
  <si>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</si>
  <si>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</si>
  <si>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</si>
  <si>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</si>
  <si>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</si>
  <si>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</si>
  <si>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</si>
  <si>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</si>
  <si>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</si>
  <si>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</si>
  <si>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</si>
  <si>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</si>
  <si>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</si>
  <si>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</si>
  <si>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</si>
  <si>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</si>
  <si>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</si>
  <si>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</si>
  <si>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</si>
  <si>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</si>
  <si>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</si>
  <si>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</si>
  <si>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</si>
  <si>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</si>
  <si>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 wood / Treated roundwood / Firewood / Sawn timber/ Charcoal / Non timber products – specify / Other - specify</t>
  </si>
  <si>
    <t>1.4.10</t>
  </si>
  <si>
    <t xml:space="preserve">Point of sale </t>
  </si>
  <si>
    <t>Roadside and delivered in</t>
  </si>
  <si>
    <t xml:space="preserve">Standing / Roadside / Delivered </t>
  </si>
  <si>
    <t>1.4.11</t>
  </si>
  <si>
    <t>Number of workers – Employees</t>
  </si>
  <si>
    <t>m: 39
f: 12</t>
  </si>
  <si>
    <t>Number male/female</t>
  </si>
  <si>
    <t>Total:</t>
  </si>
  <si>
    <t>1.4.12</t>
  </si>
  <si>
    <t>Contractors/Community/other workers</t>
  </si>
  <si>
    <t>m: 80
f: 8</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</si>
  <si>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</si>
  <si>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</si>
  <si>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</si>
  <si>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</si>
  <si>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</si>
  <si>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</si>
  <si>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</si>
  <si>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</si>
  <si>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</si>
  <si>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</si>
  <si>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</si>
  <si>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</si>
  <si>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</si>
  <si>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</si>
  <si>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</si>
  <si>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</si>
  <si>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</si>
  <si>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</si>
  <si>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</si>
  <si>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</si>
  <si>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</si>
  <si>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</si>
  <si>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</si>
  <si>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</si>
  <si>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</si>
  <si>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</si>
  <si>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</si>
  <si>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</si>
  <si>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</si>
  <si>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</si>
  <si>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</si>
  <si>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</si>
  <si>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</si>
  <si>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t>Non-compliance (or potential non-compliance for an Observation)</t>
  </si>
  <si>
    <t>Std ref</t>
  </si>
  <si>
    <t>Corrective Action Request</t>
  </si>
  <si>
    <t>Root Cause analysis proposed by client at closing meeting</t>
  </si>
  <si>
    <t>Corrective Action proposed by client at closing meeting</t>
  </si>
  <si>
    <t>Deadline</t>
  </si>
  <si>
    <t>Date &amp; Evaluation of Root Cause &amp; Corrective action evidence</t>
  </si>
  <si>
    <t>Status</t>
  </si>
  <si>
    <t>Date Closed</t>
  </si>
  <si>
    <t>CARs from S4</t>
  </si>
  <si>
    <t>PEFC 2020.1</t>
  </si>
  <si>
    <t>At Southesk, statutory designations and red squirrels identified in the plan, but Eurasian woodcock, a species on the Scottish Biodiversity List (making it a priority species) was not identified. The forest manager was aware it was present on the estate as it appears in game bag records. There is no baseline dataset for this population, nor is there any ongoing monitoring to ensure the harvesting of this species is not to the detriment of the local (and overall) population viability.</t>
  </si>
  <si>
    <t>UKWAS 2.2.1c</t>
  </si>
  <si>
    <t>The group manager shall ensure that there is assessment of environmental values, including those outside the WMU potentially affected by management, sufficient to determine appropriate conservation measures and to provide a baseline for detecting possible negative impacts.</t>
  </si>
  <si>
    <t>Forest manager was unaware that Woodcock was a prioiry species</t>
  </si>
  <si>
    <t xml:space="preserve">Group Comms re UKWAS requirements in relation to prioirity species. </t>
  </si>
  <si>
    <t>within 12 months of the finalisation date of this report</t>
  </si>
  <si>
    <t>MA Oct 2021 - Woodcock Management Plan provided, evidencing assessment of environmental values and determining appropriate measures.</t>
  </si>
  <si>
    <t>Closed</t>
  </si>
  <si>
    <t>PEFC 2020.2</t>
  </si>
  <si>
    <t xml:space="preserve">At Leskin and Midtoll, economic productivity is the primary objective. A deer management plan was in place for the site, and there was evidence of communication between the owner and the forest manager around the negative impact of deer browsing. However, the DMP was not being implemented as per the plan, Specifically, browsing monitoring did not follow the prescribed procedure described in the plan, and neither did the response to the observed damage.  </t>
  </si>
  <si>
    <t>UKWAS 2.14.1</t>
  </si>
  <si>
    <t>The group manager shall ensure that the implementation of the work programme is in close agreement with the details included in the management planning documentation. Any deviation from prescription or planned rate of progress shall be justified, overall objectives shall still be achieved and the ecological integrity of the woodland maintained.</t>
  </si>
  <si>
    <t>Lack of clear communication beteween forst manager, line manager, and client</t>
  </si>
  <si>
    <t>Improve communication</t>
  </si>
  <si>
    <t>MA Oct 2021 - amended forest plan addendum provided, reflecting the browsing monitoring methods which are in use.  These methods were seen by auditor to be robust and in line with work programme information.</t>
  </si>
  <si>
    <t>PEFC 2020.3</t>
  </si>
  <si>
    <t>minor</t>
  </si>
  <si>
    <t xml:space="preserve">At Berrybush, the UKWAS addendum (4/5/20) for this site identifies 31ha of the certified area that does not sit within the forest plan, Although the addendum contains some information about this areas, it is not sufficient to meet  the requirements of 2.2.1 a-n. There is no additional plan to cover this area. </t>
  </si>
  <si>
    <t>UKWAS 2.2.1</t>
  </si>
  <si>
    <t>The group manager shall ensure that all areas in the WMU are covered by management planning documentation which shall be retained for at least ten years.</t>
  </si>
  <si>
    <t>Manager error.</t>
  </si>
  <si>
    <t>Update plan.</t>
  </si>
  <si>
    <t>MA October 2021 - updated forest plan addendum seen, providing sufficient information to meet the requirements under 2.2.1 a-n</t>
  </si>
  <si>
    <t>PEFC 2020.4</t>
  </si>
  <si>
    <t>At Winnows and Deborah, these sites sit within the Northumberland Red Squirrel Stronghold and red squirrel are identified in the management plan for these sites. The scoping report from 2016 includes comments from the red squirrel officer stating 'Grey squirrel control is essential to the success of red squirrel populations in the Slaley Red Squirrel Stronghold. Regular
monitoring will establish whether there are red or grey squirrels at Deborah Plantation and Winnows Hill, and grey squirrel control in response to any incursion will help to secure the woods as safe habitat for red squirrels.' The forest manager stated that he had seen the red squirrel population decline to the point of extinction in Deborah over the past 7 years and had not been undertaking any control of grey squirrel citing economic factors and making the case that it wouldn't be effective anyway. The auditor conducted an interview with the Northumberland Red squirrel officer on the 18/11/20 specifically in relation to these sites. The Officer felt that management of grey squirrels in these woodlands was critical to the success of the red squirrel population in this area.</t>
  </si>
  <si>
    <t>UKWAS 4.1.2</t>
  </si>
  <si>
    <t>The Group Manager shall ensure that appropriate measures are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t>
  </si>
  <si>
    <t>Forest manager unaware of local potential for red squirrel conservation due to communication breakdown between local experts and the manager.</t>
  </si>
  <si>
    <t>Resume active communication</t>
  </si>
  <si>
    <t>MA October 2021 - evidence of contact made with Red Squirrel Officer in June 2021identifying actions taken to enhance red squirrel habitat and asking for guidance / input.  No response received from Red Squirrel Officer and stakeholder feedback not received during MA consultation exercise so auditor judged that the RTS response evidences that approriate measures have been taken.</t>
  </si>
  <si>
    <t>PEFC 2020.5</t>
  </si>
  <si>
    <t>obs</t>
  </si>
  <si>
    <t xml:space="preserve">At Dupplin, SSSI Methven Moss forms part of the open ground at this estate. SNH have found its condition to be declining. Despite ongoing communications between the forest manager and SNH and significant consideration of the issue, no appropriate action has yet been identified so the habitat condition continues to decline. </t>
  </si>
  <si>
    <t>UKWAS 4.1.1b</t>
  </si>
  <si>
    <t>n/a</t>
  </si>
  <si>
    <t>N/A</t>
  </si>
  <si>
    <t>MA October 2021 encroaching trees have been removed, although there is still no formal agreed management plan in place; however action taken is reversing the decline in habitat condition.</t>
  </si>
  <si>
    <t>CARs from RA</t>
  </si>
  <si>
    <t>No 2021.1 or 2021.2 - FSC only</t>
  </si>
  <si>
    <r>
      <rPr>
        <b/>
        <sz val="11"/>
        <rFont val="Cambria"/>
        <family val="1"/>
        <scheme val="major"/>
      </rPr>
      <t>Bolfracks</t>
    </r>
    <r>
      <rPr>
        <sz val="11"/>
        <rFont val="Cambria"/>
        <family val="1"/>
        <scheme val="major"/>
      </rPr>
      <t xml:space="preserve"> thinning operation,  RTS is resource manager and also purchaser of the timber.  No formal contract / sales agreement.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</si>
  <si>
    <t>UKWAS 1.1.2</t>
  </si>
  <si>
    <r>
      <rPr>
        <b/>
        <sz val="11"/>
        <rFont val="Cambria"/>
        <family val="1"/>
        <scheme val="major"/>
      </rPr>
      <t>S1 Sept 2022</t>
    </r>
    <r>
      <rPr>
        <sz val="11"/>
        <rFont val="Cambria"/>
        <family val="1"/>
        <scheme val="major"/>
      </rPr>
      <t xml:space="preserve"> Although there is still no formal agreement in use for this situation across RTS, no non-compliance noted. </t>
    </r>
    <r>
      <rPr>
        <b/>
        <sz val="11"/>
        <rFont val="Cambria"/>
        <family val="1"/>
        <scheme val="major"/>
      </rPr>
      <t xml:space="preserve"> S2 Nov 2023</t>
    </r>
    <r>
      <rPr>
        <sz val="11"/>
        <rFont val="Cambria"/>
        <family val="1"/>
        <scheme val="major"/>
      </rPr>
      <t xml:space="preserve"> Although there continues to be no formal agreement in use for this situation across RTS, and examples if operations with no formal timber sales agreement seen during S2 audit, no non-compliance noted.</t>
    </r>
  </si>
  <si>
    <t>Open</t>
  </si>
  <si>
    <t>No monitoring programme in place at Kinnaird Estate. PAWS monitoring identified in Bolfracks management plan has not been undertaken.</t>
  </si>
  <si>
    <t>UKWAS 2.15.1a</t>
  </si>
  <si>
    <t xml:space="preserve">The owner / manager shall devise and implement a monitoring programme appropriate to the scale and intensity of management. </t>
  </si>
  <si>
    <t>The GC4 'annual estate activity' form is in need of revision as it is intended to capture 'core information' such as monitoring, but its current structure is not capturing all required information.  Individual managers have not fulfilled requirements.</t>
  </si>
  <si>
    <t>Two corrective actions proposed, one being to contact members to ensure current 'state of play' re monitoring plans and associated monitoring and secondly to redesign the GC4 form to ensure it captures required information</t>
  </si>
  <si>
    <t>within 3 months of certificate issue</t>
  </si>
  <si>
    <t xml:space="preserve">S1 September 2022. 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VK 22.02.23 CH provided updated monitroing plan for Dupplin and PAWS monitoring results for Kinnaird Estate (incl. Bolfracks). Dupplin monitoring plan specifies annual monitoring of deer browsing damage.  The Dupplin monitoring plan provides evidence that these actions were undertaken in the last 12 months before closing CAR. </t>
  </si>
  <si>
    <t>The thinning operation at Bolfracks 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</si>
  <si>
    <t>UKWAS 3.2.1b</t>
  </si>
  <si>
    <t>The owner / manager shall ensure that timber harvesting shall particularly seek to avoid damage to soil during felling and extraction</t>
  </si>
  <si>
    <t>Root Cause - lack of clarity in decision - making between Resource Manager and Harvesting Manager; also an element of poor decision - making.</t>
  </si>
  <si>
    <t>Make clear that the Resource Manager holds ultimate responsibility for decision - making</t>
  </si>
  <si>
    <t>within 12 months of certificate issue and no later than next surveillance</t>
  </si>
  <si>
    <t>Evidenced that damage to site has been made good - photos seen.  Harvesting manager responsible no longer works for the organisation and no similar issues noted during S1 audit at any sites visited where current / recently - completed operations.</t>
  </si>
  <si>
    <t xml:space="preserve">Kinnaird Estate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</si>
  <si>
    <t>UKWAS 2.11.1a</t>
  </si>
  <si>
    <t xml:space="preserve">The owner / manager shall ensure that management planning shall identify a minimum of 15% of the WMU where management for conservation and enhancement of biodiversity is the primary objective.  </t>
  </si>
  <si>
    <t>Root cause - lack of an 'internal backstop' when areas change, to ensure that compliance is maintained.</t>
  </si>
  <si>
    <t>1. 'Tidy up' exercise, getting in touch with members and confirming certified areas.  2. ensuring greater clarity/ guidance to memners regarding when to include areas of woodland creation within the certified area. 3. updated of GC4 form to capture changes and required actions</t>
  </si>
  <si>
    <t>Evidence seen that area identified for management for conservation and enhancement of biodiversity as a primary objective at Kinnaird Estate is now 19%.  All sites audited at S1 seen to be compliant.</t>
  </si>
  <si>
    <t xml:space="preserve"> Muirlaggan -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</si>
  <si>
    <t>UKWAS 3.1.3</t>
  </si>
  <si>
    <t>The owner / manager shall ensure that Operational plans shall be clearly communicated to all workers so that they understand and implement safety precautions, environmental protection plans, biosecurity protocols, emergency procedures, and prescriptions for the management of features of high conservation value.</t>
  </si>
  <si>
    <t>Root cause - relying on the competency of others.</t>
  </si>
  <si>
    <t>Ensure greater input from RTS managers</t>
  </si>
  <si>
    <r>
      <t>Evidence seen</t>
    </r>
    <r>
      <rPr>
        <sz val="11"/>
        <color rgb="FFFF0000"/>
        <rFont val="Cambria"/>
        <family val="1"/>
        <scheme val="major"/>
      </rPr>
      <t xml:space="preserve"> </t>
    </r>
    <r>
      <rPr>
        <sz val="11"/>
        <rFont val="Cambria"/>
        <family val="1"/>
        <scheme val="major"/>
      </rPr>
      <t xml:space="preserve">that an agreement is now in place with the landowner at Muirlaggan to ensure that there is 'two way' information sharing ie that operations do not commence without RTS being made aware and providing input. </t>
    </r>
  </si>
  <si>
    <t>2021.8 FSC only</t>
  </si>
  <si>
    <t xml:space="preserve"> Muirlaggan - although a plan and associated budget is in place for removal of redundant tree shelters, a number of other redundant materials ( old gate, four trailer beds, one car and two tyres) were all present on site and there were no plans / budget for their removal.</t>
  </si>
  <si>
    <t>UKWAS 3.6.2</t>
  </si>
  <si>
    <t>The owner shall prepare and implement a prioritised plan to manage and progressively remove redundant materials</t>
  </si>
  <si>
    <t>Root cause - oversight / overfamiliarity with site causing 'blind spot'</t>
  </si>
  <si>
    <t>Removal of redundant materials</t>
  </si>
  <si>
    <t xml:space="preserve">Redundant materials plan and associated budget is now in place( seen)  and emails confirming removal of items seen.  </t>
  </si>
  <si>
    <t xml:space="preserve"> Bolfracks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Kinnaird the LTFP states that 4.78ha of native woodland in Cpt 1 (1.2% of the total woodland area) is designated as Natural Reserve.  No plantation natural reserve had been allocated and the 4.78ha does not represent 5% of the LTFP semi-natural woodland area.  Garrique - The entire 4.8ha of semi-natural woodland is reserved but no natural reserve is marked in the plantation</t>
  </si>
  <si>
    <t>UKWAS 4.6.1</t>
  </si>
  <si>
    <t>The Owner / Manager shall ensure that  Natural reserves shall:
Constitute a proportion of the WMU equivalent to at least 1% of the plantation area and 5% of the semi-natural woodland area.</t>
  </si>
  <si>
    <t>Root cause- internal audit checklist wording has not picked this up</t>
  </si>
  <si>
    <t>Review internal audit checklist to remove ambiguities</t>
  </si>
  <si>
    <t>Evidence seen confirming Kinnaird Estate Natural Reserve  1% and LTR 55%. Bolfracks Natural Reserve 2% and LTR 19%.  All sites audited during S1 seen to be fully compliant</t>
  </si>
  <si>
    <t>Bolfracks Thinning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</si>
  <si>
    <t>UKWAS 4.8.1</t>
  </si>
  <si>
    <t>S1 Sept 2022 - cultural features seen to be identified and buffer zones in place at restock at Blairmore; also cultural and archaeological features seen to have been identified at live / recently completed sites  at Wester Eggie, Berrybush, and all managers interviewed showed good knowledge of best practice.</t>
  </si>
  <si>
    <t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t>
  </si>
  <si>
    <t xml:space="preserve">FSC Group checklist 11.1 </t>
  </si>
  <si>
    <t xml:space="preserve">The Group Entity shall implement a documented internal monitoring system that includes at least the following: b)make sure there is continued conformance with the applicable Forest Stewardship Standard in the management units in the group; </t>
  </si>
  <si>
    <t>Root cause- internal audit checklist wording has not picked this up; also manager misunderstanding of precise UKWAS requirements</t>
  </si>
  <si>
    <t>Updated internal monitoring checklist in place, stating Natural Reserves shall: Be located where they will deliver the greatest biodiversity benefit;
Constitute a proportion of the WMU equivalent to at least 1% of the plantation area and 5% of the semi-natural woodland area.</t>
  </si>
  <si>
    <t>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</si>
  <si>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FSC Group checklist 11.10</t>
  </si>
  <si>
    <t>The Group Entity shall issue corrective action requests to address non-conformities identified during the internal monitoring and follow up their implementation.</t>
  </si>
  <si>
    <t>Root cause - untrained member of staff completing internal audit, receiving insufficient support</t>
  </si>
  <si>
    <t>Recent appointment of new Certification Manager.  Previous staff no longer in post.</t>
  </si>
  <si>
    <r>
      <rPr>
        <b/>
        <sz val="11"/>
        <rFont val="Cambria"/>
        <family val="1"/>
        <scheme val="major"/>
      </rPr>
      <t xml:space="preserve">S1 </t>
    </r>
    <r>
      <rPr>
        <sz val="11"/>
        <rFont val="Cambria"/>
        <family val="1"/>
        <scheme val="major"/>
      </rPr>
      <t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t>
    </r>
    <r>
      <rPr>
        <b/>
        <sz val="11"/>
        <rFont val="Cambria"/>
        <family val="1"/>
        <scheme val="major"/>
      </rPr>
      <t>21/02/2023 VK</t>
    </r>
    <r>
      <rPr>
        <sz val="11"/>
        <rFont val="Cambria"/>
        <family val="1"/>
        <scheme val="major"/>
      </rPr>
      <t xml:space="preserve"> Evidence provided: the updated Open Corrective Action Sheet for the RTS Group. The sheet is saved in the RTS Sharepoint area for UKWAS along with other information documents and is interactive meaning it can be viewed and updated by all managers. Previously the GC7 was held by the certification manager and information shared on an individual basis resulting in several sheets rather than one. RTS manager also put a quarterly invite into people’s calendar as a reminder to check the sheet and continue with progress towards completing corrective action requests. 
The open actions referenced in the Major CAR have been closed. The closed actions aren’t removed from the sheet, rather highlighted green, so managers and auditors are able to review previous non-conformances.
With reference to Falkland the property has been suspended from the scheme as there isn’t a recognised forest manager; once an appropriate FM is in place, or confirmation an RTS resource manager is in place to manage the property to the requirements of UKWAS and non-conformances closed the property certificate might be be re-instated. The suspension letter provided. 
As a further backstop the GC4 for the year has been updated to capture both monitoring requirements and corrective actions for each property. Updated template provided.  
Actions above are appropriate to close the major CAR.</t>
    </r>
  </si>
  <si>
    <r>
      <t xml:space="preserve">GS B3 Division of responsibilites section 4 states:
4.  Where a member undertakes their own management the Member will also be the FRM.
Responsibilities will include:
•	</t>
    </r>
    <r>
      <rPr>
        <b/>
        <sz val="11"/>
        <rFont val="Cambria"/>
        <family val="1"/>
        <scheme val="major"/>
      </rPr>
      <t>Provide a clear mandate to the Group Entity to act on their behalf.</t>
    </r>
    <r>
      <rPr>
        <sz val="11"/>
        <rFont val="Cambria"/>
        <family val="1"/>
        <scheme val="major"/>
      </rPr>
      <t xml:space="preserve">
At Garrique - the owner is the FRM, RTS do not manage the site however there is no client contract between RTS and Garrique </t>
    </r>
  </si>
  <si>
    <t>Group Standard checklist 3.2</t>
  </si>
  <si>
    <t xml:space="preserve">The Group manager shall define and document the division of key responsibilities within the group, as described in Clause 3.1. </t>
  </si>
  <si>
    <t>Root cause - there has not been a review of the Group Rules in the recent past - Garrique is a new member so the current wording of the Rules does not fully cover their individual situation.</t>
  </si>
  <si>
    <t>Review Group Rules and put in place any further agreements as required.</t>
  </si>
  <si>
    <t xml:space="preserve">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</si>
  <si>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t>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 compliance noted as a result</t>
  </si>
  <si>
    <t>Group standard checklist 1.4</t>
  </si>
  <si>
    <r>
      <rPr>
        <b/>
        <sz val="11"/>
        <rFont val="Cambria"/>
        <family val="1"/>
        <scheme val="major"/>
      </rPr>
      <t xml:space="preserve">S1 Sept 2022 </t>
    </r>
    <r>
      <rPr>
        <sz val="11"/>
        <rFont val="Cambria"/>
        <family val="1"/>
        <scheme val="major"/>
      </rPr>
      <t>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</si>
  <si>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t xml:space="preserve">Garrique - owner is the site manager and monitors the sites on a daily basis. However there is no record kept of monitoring results for special features such as the semi-natural woodland area,  Veteran trees and for retained trees in the subcomparment know as the "Cricket Pitch" some of which blew down ref.:
UKWAS 2.15.1b) Monitoring results shall be kept in a form that ensures that results are of use over the long term. 
UKWAS 2.15.1 d) Monitoring targets shall fully consider any special features of the WMU </t>
  </si>
  <si>
    <t>UKWAS 2.15.1 b), d)</t>
  </si>
  <si>
    <r>
      <t xml:space="preserve">S1 Sept 2022 </t>
    </r>
    <r>
      <rPr>
        <sz val="11"/>
        <rFont val="Cambria"/>
        <family val="1"/>
        <scheme val="major"/>
      </rPr>
      <t>Garrique not part of audit sample, though no non-compliance noted.  Review at S2</t>
    </r>
    <r>
      <rPr>
        <b/>
        <sz val="11"/>
        <rFont val="Cambria"/>
        <family val="1"/>
        <scheme val="major"/>
      </rPr>
      <t xml:space="preserve"> S2 Nov 2023 </t>
    </r>
    <r>
      <rPr>
        <sz val="11"/>
        <rFont val="Cambria"/>
        <family val="1"/>
        <scheme val="major"/>
      </rPr>
      <t>although Garrique was again not part of the audit sample, monitoring targets seen for all sites, as was also the case in S1 audit.</t>
    </r>
  </si>
  <si>
    <t>CARs from S1</t>
  </si>
  <si>
    <r>
      <t xml:space="preserve">At </t>
    </r>
    <r>
      <rPr>
        <b/>
        <sz val="11"/>
        <rFont val="Cambria"/>
        <family val="1"/>
        <scheme val="major"/>
      </rPr>
      <t>Dupplin</t>
    </r>
    <r>
      <rPr>
        <sz val="11"/>
        <rFont val="Cambria"/>
        <family val="1"/>
        <scheme val="major"/>
      </rPr>
      <t xml:space="preserve">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 xml:space="preserve"> the management plan identifies PAWS and a SSSI but neither is included in the monitoring plan.</t>
    </r>
  </si>
  <si>
    <t>UKWAS 2.1.15d</t>
  </si>
  <si>
    <t>The owner/manager shall ensure that monitoring targets fully consider any special features of the WMU</t>
  </si>
  <si>
    <t>Change of manager -priro managers had not implemented plan ( now left the organisation so no opportunity to understand why).  New manager  for Dupplin had not fully read the 2013 plan and the manager for Candacraig had only just returned to working for RTS so had not yet had an opportunity to read the existing plan in detail.  There is a general lack of 'ownership' of previous plans when taken over by new managers, with  managers tending to focus more on operational aspects of the plan they take over.</t>
  </si>
  <si>
    <t>Both Management plans are due for renewal and revised monitoring targets will be produced</t>
  </si>
  <si>
    <t>Candacraig and Dupplin updated monitoring plans to include special features of the WMU. Both monitoring plans seen. 17.08.23</t>
  </si>
  <si>
    <t>17.08.23</t>
  </si>
  <si>
    <r>
      <t xml:space="preserve">At </t>
    </r>
    <r>
      <rPr>
        <b/>
        <sz val="11"/>
        <rFont val="Cambria"/>
        <family val="1"/>
        <scheme val="major"/>
      </rPr>
      <t>Wester Eggie</t>
    </r>
    <r>
      <rPr>
        <sz val="11"/>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 </t>
    </r>
  </si>
  <si>
    <r>
      <t xml:space="preserve">S2 Nov 2023 </t>
    </r>
    <r>
      <rPr>
        <sz val="11"/>
        <rFont val="Cambria"/>
        <family val="1"/>
        <scheme val="major"/>
      </rPr>
      <t>Site pack has not been revised - Obs to remain open</t>
    </r>
  </si>
  <si>
    <t>Chemical store serving Crieff office checked -Although one 'chemsafe' lockable box was available for use at the chemical store, which is used by the RTS squad and some contractors collect / return chemicals from/ to the chemical store,  it was explained that some managers also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using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be aware of / follow correct procedure</t>
  </si>
  <si>
    <t>UKWAS 3.4.3</t>
  </si>
  <si>
    <t>25/10/2023 RMH - lockable box now provided for managers to use - photographic evidence seen; also signage at chemical store regarding procedures to be followed for transporting chemicals, and RAMS for The handling, transporting and disposal of all chemicals used in forestry operations.  Photographic evidence also seen for spill kits and PPE; also correct disposal of empty containers - including PPE usage.</t>
  </si>
  <si>
    <t xml:space="preserve">Chemical store serving Crieff office checked.  Fully compliant chemical spill kit in place in the chemical store but the two travelling spill kits were seen to be incomplete, with 'socks' but no 'pads'.  </t>
  </si>
  <si>
    <t>UKWAS 3.7.2</t>
  </si>
  <si>
    <t>The owner/manager shall ensure that plans and equipment shall be in place to deal with accidental spillages of fuels, oils, fertilisers and other chemicals</t>
  </si>
  <si>
    <t>No designated chemical store manager taking responsibility for checking shared equipment</t>
  </si>
  <si>
    <t>Order missing items and instruct managers to ensure checking of spill kits before / after each usage, ordering replacement items as required.</t>
  </si>
  <si>
    <t>25/10/2023 RMH Photographic evidence of new travelling spill kits seen; also RAMS for The handling, transporting and disposal of all chemicals used in forestry operations, including use of travelling spill kits.</t>
  </si>
  <si>
    <r>
      <t>At</t>
    </r>
    <r>
      <rPr>
        <b/>
        <sz val="11"/>
        <rFont val="Cambria"/>
        <family val="1"/>
        <scheme val="major"/>
      </rPr>
      <t xml:space="preserve"> Dupplin</t>
    </r>
    <r>
      <rPr>
        <sz val="11"/>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</si>
  <si>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UKWAS 4.1.1d</t>
  </si>
  <si>
    <t>The owner/ manager shall ensure that statutory designated sites shall be managed in accordance with plans agreed with nature conservation agencies.</t>
  </si>
  <si>
    <t>Detailed management agreement was not available to the manager as it was held in the Estate Office. Also, the new manager had not read management plan/ method statement in detail nor had he fully agreed with the prescriptions, but, as the plan is due for renewal in 2023 he was planning to address this issue at this point.</t>
  </si>
  <si>
    <t>Manager to liaise with Naturescot to agree management prescriptions which will be incorporated into the management plan, with associated monitoring identified.</t>
  </si>
  <si>
    <t>25/10/2023 RMH  evidence seen of meeting with NatureScot  and subsequent written communications (12/12/2022), with updated, more realistic management prescriptions agreed and incorporated into operational plans.</t>
  </si>
  <si>
    <r>
      <t xml:space="preserve">At </t>
    </r>
    <r>
      <rPr>
        <b/>
        <sz val="10"/>
        <rFont val="Cambria"/>
        <family val="1"/>
        <scheme val="major"/>
      </rPr>
      <t xml:space="preserve">Candacraig </t>
    </r>
    <r>
      <rPr>
        <sz val="10"/>
        <rFont val="Cambria"/>
        <family val="1"/>
        <scheme val="major"/>
      </rPr>
      <t>no 'do not climb on timber stacks' signage in place at two of the three harvesting coupes visited where stacks of timber were at roadside.</t>
    </r>
  </si>
  <si>
    <t>UKWAS 5.2.1</t>
  </si>
  <si>
    <t>The owner/ manager shall mitigate the risks to public health and safety and other negative impacts of woodland operations on local people.</t>
  </si>
  <si>
    <t>Failure of managers to undertake basic checks</t>
  </si>
  <si>
    <t>use of new iauditor system should prompt such checks</t>
  </si>
  <si>
    <t xml:space="preserve">Candacraig signage in place for timber harvesting; also provided site inspection form to prompt to check for signage before and during works – used by all RTS Forest Managers. 17.08.23. </t>
  </si>
  <si>
    <t>First aid kit and eyewash at Crieff chemical store out of date.  First aid kit at first aid station serving chemical store also out of date and no eyewash / eyewash station available</t>
  </si>
  <si>
    <t>UKWAS 5.4.1a</t>
  </si>
  <si>
    <t>The owner/manager shall ensure that there shall be compliance with health and safety legislation, conformance with associated codes of practice and conformance with FISA guidance</t>
  </si>
  <si>
    <t>Unclear how this occurred as a system is in place for routine checking / replacing of equipment so managers are not sure how this had occurred - some sort of failure of the system must have occurred but at time of closing meeting it was not clear how this had happened, especially as an external H&amp;S audit had been undertaken at the yard after the expiry date of the eyewash so this should have been picked up during this audit</t>
  </si>
  <si>
    <t>checking system to be reviewed to identify how this failure occurred and rectify</t>
  </si>
  <si>
    <t>25/10/2023 RMH - photographic evidence of in date first aid kit and eyewash seen; also photographic evidence of interior of chemical store, indicating location of first aid / eyewash station and material safety data sheets.  also RAMS for The handling, transporting and disposal of all chemicals used in forestry operations seen.</t>
  </si>
  <si>
    <t xml:space="preserve">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</si>
  <si>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FSC Group Checklist 4.1</t>
  </si>
  <si>
    <t xml:space="preserve">The Group Entity shall make sure that all actors in the group demonstrate sufficient knowledge to fulfil their corresponding responsibilities within the group. </t>
  </si>
  <si>
    <t>There appears to be some variability regarding managers' knowledge of their individual responsibilities.  There also appears to be a lack of understanding from these same managers regarding the consequences of any failure to ensure UKWAS compliance eg  not understanding that a failure to close Corrective Actions for which they are responsible within stated timescales will lead to a Major CAR being raised, risking suspension if an individual / several individuals fail to address a number of open CARs.</t>
  </si>
  <si>
    <t>Action had already commenced prior to closing meeting with a meeting being held between auditor, certification manager and Managing Director to discuss audit Findings.  Following this, managers were contacted immediately to remind them of their responsibilities.  This is to be followed up by various meetings to discuss the way forward ie to ensure that all managers are aware of and discharging their responsibilities fully and promptly.</t>
  </si>
  <si>
    <r>
      <t xml:space="preserve">S2 Nov 2023 </t>
    </r>
    <r>
      <rPr>
        <sz val="11"/>
        <rFont val="Cambria"/>
        <family val="1"/>
        <scheme val="major"/>
      </rPr>
      <t>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t>
    </r>
  </si>
  <si>
    <t>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</si>
  <si>
    <t>FSC / PEFC Group Checklist 4.1</t>
  </si>
  <si>
    <t>S2 Nov 2023 - deadlines for returns noted to have been met and managers showed improved awareness of the requirement to provide information to deadline to ensure that Organisation - wide information was available for the Certfication Manager</t>
  </si>
  <si>
    <t xml:space="preserve">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</si>
  <si>
    <t>FSC  Group checklist 7.1</t>
  </si>
  <si>
    <t>S2 Nov 2023 - all internal audits, including acceptance audits, seen to be dated and no Major  non-conformances raised at any acceptance audits</t>
  </si>
  <si>
    <t>CARs from S2</t>
  </si>
  <si>
    <t>The annual shooting agreement used at Berrybush is comprehensive, including detail regarding best practice requirements and requires first aid competencies to be provided.  The shooting agreement used at other RTS resource managed sites audited is not so comprehensive and does not mention first aid requirements.  The manager interviewed at Bogforlea &amp; Tomnawan 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Wester Eggie there was no sporting lease in place as the owner undertook the stalking, but the manager had not checked what competencies the owner possessed.</t>
  </si>
  <si>
    <t>UKWAS 4.9.1</t>
  </si>
  <si>
    <t xml:space="preserve">The owner/ manager shall ensure that game rearing and release, shooting and fishing shall be carried out in the spirit of codes of practice produced by relevant organisations </t>
  </si>
  <si>
    <t>Shooting agreement used by some managers is not prompting checks re first aid. Lack of clarity regarding responsibilities for checking competencies.</t>
  </si>
  <si>
    <t>Shooting agreements and systems for checking competencies to be reviewed and changes communicated to managers to ensure full understanding of their responsibilities.</t>
  </si>
  <si>
    <t>within 3 months of report finalisation</t>
  </si>
  <si>
    <r>
      <rPr>
        <b/>
        <sz val="11"/>
        <rFont val="Cambria"/>
        <family val="1"/>
        <scheme val="major"/>
      </rPr>
      <t xml:space="preserve">S2 Nov 2023 </t>
    </r>
    <r>
      <rPr>
        <sz val="11"/>
        <rFont val="Cambria"/>
        <family val="1"/>
        <scheme val="major"/>
      </rPr>
      <t xml:space="preserve">DMQ and first aid certificates seen for Bogforlea &amp; Tomnawan stalkers. Recurring calendar renewal also seen for sporting lease renewals - next due 29/3/24.  Permission, insurance  and competency for Wester Eggie stalker but first aid had expired in June 2022 so CAR could not be closed - raised to Major. </t>
    </r>
    <r>
      <rPr>
        <b/>
        <sz val="11"/>
        <rFont val="Cambria"/>
        <family val="1"/>
        <scheme val="major"/>
      </rPr>
      <t>Also further non conformance noted during S2 audit</t>
    </r>
    <r>
      <rPr>
        <sz val="11"/>
        <rFont val="Cambria"/>
        <family val="1"/>
        <scheme val="major"/>
      </rPr>
      <t xml:space="preserve"> Kincardine Stalking lease was with an individual, but cull returns confirmed that a number of other people had also been stalking. Some were named but some were recorded as ‘guest’. No evidences of first aid or stalking competencies were available other than the stalking competency for the person named on the lease. At Southesk cull returns also indicated that a number of individuals had been controlling deer but no first aid or stalking competencies provided
</t>
    </r>
    <r>
      <rPr>
        <b/>
        <sz val="11"/>
        <rFont val="Cambria"/>
        <family val="1"/>
        <scheme val="major"/>
      </rPr>
      <t xml:space="preserve">29/04/2024 </t>
    </r>
    <r>
      <rPr>
        <sz val="11"/>
        <rFont val="Cambria"/>
        <family val="1"/>
        <scheme val="major"/>
      </rPr>
      <t xml:space="preserve">
1. System  for checking compliance of third party and GM properties now in place
2. RTS internal email sent to all managers on 08/02/2024 noting that Annual Sporting Agreements must be in place and that they ensure that sydicate members carry appropriate competencies along with agreement template to be used. Request for specific information to be shared with compliance manager to be recorded centrally 
3 Evidence that database and monitoring system is now in place . Evidence that group members  Glenshamrock,  Crooked Stane and Garrique have provided necessary documents and/or that they are out of date with email comfirmation from group member that people with out of date certificates will not be active untill competencies renewed. Also email to Garrique to confirm that one person with no first aid cert does not shoot unaccompanied</t>
    </r>
  </si>
  <si>
    <t>closed</t>
  </si>
  <si>
    <t>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This is a repeat of Minor CAR 2021.5 at RA so Major</t>
  </si>
  <si>
    <t>Lack of clarity in decision - making between Forest Manager, FWM and operator; also an element of poor decision making / focus more on water management / avoiding diffuse pollution but less understanding about protection of soils from damage</t>
  </si>
  <si>
    <t>Explore responsibilities. Emphasise to managers the importance of monitoring for soil damage during site visits</t>
  </si>
  <si>
    <t xml:space="preserve">Within 3 months of report finalisation </t>
  </si>
  <si>
    <t>29/04/2024: 
1. Evidence seen of active  site monitoring and action taken between 1/1/24 and 29/4/24 when issues identified at the following active harvesting sites:
Candacraig; Dalmunzie; Berrybush; Carlogie(Ballogie)
2. Evidence of distribition of leaflets to RTS forest and Woodland managers (3 and 4 April 2024) highlighting requirements of UKFS for  Soil and water management
3. Evidence presented 29 April 2024 of Changes to RTS systems to include specifi reference to soil and water managment requirements in pre-operational and operational checklists 
Further details of evidence assessed is given on the standard checklist (sheet A1 RT-FM-001-25 , indicator UKWAS 3.2.1b)</t>
  </si>
  <si>
    <t>High seat next to forest road main at Crookedstane Craig no ‘do not climb’ safety signage. Major as repeat non conformance previously raised at S1</t>
  </si>
  <si>
    <t>The owner/ manager shall mitigate the risks to public health and safety and other negative impacts of woodland operations on local people</t>
  </si>
  <si>
    <t>Failure of manager to undertake checks</t>
  </si>
  <si>
    <t>Reminder to be issued</t>
  </si>
  <si>
    <t>1. Email sent by RTS to management team on 31/01/2024 noting that periodic checks for signs are required, keep photo evidence on iAuditor, keep spare signs in car. 
2. RTS Managing Public Safety manual dated March 2024 - pages 15-16 details statutory requirements for signage  
3. Evidence seen of signage now in place at Crookedstane Craig high seat. 
4. Stocktake of signage end Feb 2024 includes assessment of signs for "do not climb on Timber stacks" in store and  "do not climb on highseat"
5. Evidence of records from iauditor of signage checks/signs in place as follows: 23/3/24 + 18/04/24 - Blairmore; 
6. 23/3/24 Photo evidence from Berrybush of signs in place  
7. Evidence of signage in place in iauditor site insepction reports from 2024 also seen for:
Dalmunzie and Ballogie;</t>
  </si>
  <si>
    <t xml:space="preserve">At Southesk part of a larger SSSI lies within certified area. This was identified in previous plan but no measures to maintain / enhance were in place. It was also identified in draft new plan seen during audit but again no specific measures identified to maintain / enhance. The SSSI is notified for lowland heath, fen and invertebrate (beetles and flies) communities and the area of SSSI outwith the certified area is managed by grazing, but the area within certified area was confirmed to contain considerable tree encroachment with no prescriptions for managing this. </t>
  </si>
  <si>
    <t>UKWAS 2.2.1e</t>
  </si>
  <si>
    <t>The owner/ manager shall ensure that All areas in the WMU shall be covered by management planning documentation which shall be retained for at least ten years and shall incorporate: Specific measures to maintain and where possible enhance those areas identified under sections 4.1-4.5 and 4.8</t>
  </si>
  <si>
    <t>Previous plan did not include this information so did not trigger the RTS managers, renewing the plan on contract, to consider. Also linked to Minor CAR 2023.4 below - managers had not requested all relevant information prior to undertaking the review for a third party.</t>
  </si>
  <si>
    <t>The new draft plan provides the opportunity to include the missing detail and as a result if Minor CAR 2023.4 managers will be triggered to request further information</t>
  </si>
  <si>
    <t>Within 12 months of report finalisation and no later than next surveillance</t>
  </si>
  <si>
    <t>05/11/2023:
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Monitoring of tree encroachment is undertaken by Nature Scot as part of the AECS agreement (email 14/08/2024 seen); undertaken on a ten year basis and will coincide with the next forest plan review – results to be requested at the time;
The Estate as referred to in section C.2.11 refers to the Southesk Farming Enterprise rather than forest management.</t>
  </si>
  <si>
    <t xml:space="preserve"> The Southesk management plan had expired ( 10 year point) June 2023 though was under review at time of audit. Although not resource managed by RTS, the manager for Southesk had contracted RTS managers to undertake the review.  Previous monitoring results, whether undertaken by the Estate or by other relevant organisations ( eg NatureScot re SSSI) had not been requested by the RTS managers undertaking the review.</t>
  </si>
  <si>
    <t>UKWAS 2.2.3</t>
  </si>
  <si>
    <t>The owner/manager shall ensure that The management plan documentation shall be reviewed periodically ( at least every ten years) taking into account: Monitoring results</t>
  </si>
  <si>
    <t>RTS managers contracted to review the management plan did not think to ask for this information.</t>
  </si>
  <si>
    <t>Information to be requested</t>
  </si>
  <si>
    <t>05/11/2023:
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t>
  </si>
  <si>
    <t>No record of high seat inspection at Kincardine though high seat inspected during audit seen to be in good condition and signage in place</t>
  </si>
  <si>
    <t>The owner / manager should mitigate the risks to public health and safety and other negative impacts of woodland operations on local people</t>
  </si>
  <si>
    <t>No warning / height signage at either goalpost in harvesting site visited at Kincardine</t>
  </si>
  <si>
    <t xml:space="preserve">The owner / manager shall ensure that there shall be:
• Compliance with health and safety legislation
• Conformance with associated codes of practice
• Conformance with FISA guidance. </t>
  </si>
  <si>
    <t>08/11/23:
The Estate as referred to in section C.2.11 refers to the Southesk Farming Enterprise rather than forest management.
Photographic evidence of installed signage seen, in email dated 08/11/23</t>
  </si>
  <si>
    <t>In RTS resource managed sites assessment of welfare requirements are either not being recorded or not undertaken at all ie FISA 806 Welfare Section 3 ‘Planning, Supplying and Managing the Right Solution’ by assessment of the work and the site to decide on the most suitable reasonably practical welfare solution to ensure the legal duty to do all that is reasonably practicable is met. No evidence was seen of consideration of the options in FISA 806 Table 1 or consideration of the suggestions shown in Table 2 where it has been justified that the provisions in Table 1 cannot be achieved and although presence / absence of welfare facilities does feature on the operational monitoring checklists, welfare arrangements are not listed as an item to discuss in the Site Pack pre-commencement information exchange in either the harvesting or ‘management’ site packs. A specific example of non-conformance was seen at Glenshamrock but at all resource – managed sites where operations had been undertaken in the previous year no records of assessment of welfare requirements could be provided and site manager for Newnoth confirmed that decision – making regarding the consideration of welfare requirements for roading contractor (none other than contractor bringing water on to site and using cab / vehicle as rest area) had been undertaken informally and had not been recorded</t>
  </si>
  <si>
    <t>Although RTS managers are aware of requirements there has not been a strong lead to comply, particularly regarding maintenance operations.</t>
  </si>
  <si>
    <t>Manager awareness to be raised. More prompts to be provided eg in Site Pack.</t>
  </si>
  <si>
    <t>05/11/2023:
The auditee provided:
- updated company position on Welfare Assessment with guidance; and
- The draft of the updated site handbook – containing tabs for welfare assessment and welfare flow, and a tab for ‘Job Information’ which provides a checklist for forest managers and a sign-off from more senior members as required. The draft is in progress at the time of submission and is expected to be completed and in use by December 2024.</t>
  </si>
  <si>
    <t>At Kincardine,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Observation raised as, although it transpired that chainsaw operations were being undertaken by a competent operator, the manager had not requested up to date chainsaw competency nor had the FWM provided this prior to operations commencing.</t>
  </si>
  <si>
    <t>UKWAS 5.4.1c</t>
  </si>
  <si>
    <t xml:space="preserve">There should be appropriate competency </t>
  </si>
  <si>
    <t>Email dated 1/11/23 from site manager to CH highlighting need for chainsaw refresher at North Footie. Evidence provided for chainsaw operator, and template of daily risk assessment to needs to be completed.</t>
  </si>
  <si>
    <t xml:space="preserve">01/11/2023
</t>
  </si>
  <si>
    <t>At both Kincardine and Southesk cull returns indicated that a number of stalkers had been culling deer but managers had not been requesting evidence of insurance and by close of audit evidence had not been provided for all of the individuals involved.</t>
  </si>
  <si>
    <t>UKWAS 5.7.1</t>
  </si>
  <si>
    <t>The owner/ manager and workers shall be covered by adequate public liability and employer’s liability insurance</t>
  </si>
  <si>
    <t>Where stalking leases are signed by an individual but deer management is undertaken by a syndicate / guests checks have not been made regarding these other individuals.  Also managers have not necessarily been checking stalker insurances as routine, particularly when they have not been involved in setting up the lease.</t>
  </si>
  <si>
    <t>Awareness raising required.</t>
  </si>
  <si>
    <t>05/11/2024: Insurance and competencies for the stalking tenant provided. The tenant and any guests as part of the Estate’s wider activities do not shoot unless accompanied by the Estate’s head keeper.</t>
  </si>
  <si>
    <t>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t>
  </si>
  <si>
    <t>Group Checklist 2.1</t>
  </si>
  <si>
    <t>A declaration of consent should be signed by each member wishing to join a group.</t>
  </si>
  <si>
    <t>Declaration of commitment seen, dated 24/10/2024</t>
  </si>
  <si>
    <t xml:space="preserve">At Glenkirk, Bedehouse &amp; East Bennachie and Harthills timber stacks were over the height recommended in FISA Safety Guide 503: "…stack heights should not exceed product length and … where specific conditions dictate that stack heights need to be more than product length then extra precautions must be put in place around the stack. The agreed stack height should be included in the site risk assessment." At Glenkirk 1.8m product was stacked to 3.2m. No additional risk assessments were in place at the time of audit; </t>
  </si>
  <si>
    <t xml:space="preserve">Delay in Harvesting manager providing the risk assessment to site operators before stack heights exceed product. </t>
  </si>
  <si>
    <t>This is such a common requirement. Amend standard contracts and site packs to query "are there any exceptional risks such that product height should not exceed product length? If it is necessary to exceed product length the following measures should be checked by the forwarder operator before stacking in excess (list). Notify FWM before stacking in excess</t>
  </si>
  <si>
    <t>05/11/2024: Supplementary risk assessments for all sites were made available before the close of the audit.  Evidence provided of supplementary risk assessments for timber stack heights considered appropriate.</t>
  </si>
  <si>
    <t>At Glenkirk and Harthills, timber stacks were overheight and double stacked, on the assumption that double-stacking allows for creating overheight stacks without the need for additional risk assessment or signage. This is not explicit in FISA Safety Guide 503.</t>
  </si>
  <si>
    <t>Double-stacked log stacks should be accompanied by additional signage and risk assessments as with all overheight stacks.</t>
  </si>
  <si>
    <t xml:space="preserve">At Ballogie, the Organisation was not checking whether two volunteer stalkers had first-aid certificates. 
</t>
  </si>
  <si>
    <t>UKWAS 5.4.1.a</t>
  </si>
  <si>
    <t>To ensure that all all those undertaking activities on certified sites, whether employed or not, have up-to-date first aid certificates.</t>
  </si>
  <si>
    <t>Manager did not fully understand that all workers are included in scope of UKWAS whether directly employed, contractor or volunteer and that Forest Manager (FWM) should ensure an appropriate risk assessment is in place and the resulting measures are in place.</t>
  </si>
  <si>
    <t>Remind all managers that volunteer labour (whether professional or casual) are within the scope of UKWAS. A Risk Assessment is required. The FWM must check that any protective measures identified in the RA are complied with (including first aid; certification; insurance; training; competency)</t>
  </si>
  <si>
    <t>30/11/24: T&amp;Cs for volunteer stalkers seen to have been amended to make explicit the requirement to have a valid first aid certificate. Agreements signed annually ensuring checks are made of validity. 
Amendments to procedures considered to be appropriate.</t>
  </si>
  <si>
    <t>30/11/24</t>
  </si>
  <si>
    <t xml:space="preserve">At Ballogie, the Organisation was not checking whether two volunteer stalkers had first-aid certificates. When subsequently checked, one of the volunteers was found to not have an in-date certificate.
At Stennieswater, managed by Tilhill until July 2024, no-members of a seven-person shooting syndicate had an in-date first aid certificate. The manager confirmed this to be the case at the time RTS took over the management of the site, but considered it appropriate to allow that situation to continue until renewal of their annual agreement in April 2025.
At Harthills, during contractor operations to make safe a windblown tree leaning over a neighbours garden, one of the crew did not have an in-date first aid certificate. </t>
  </si>
  <si>
    <r>
      <t xml:space="preserve">Remind all managers that volunteer labour (whether professional or casual) are within the scope of UKWAS. A Risk Assessment is required. The FWM must check that any protective measures identified in the RA are complied with </t>
    </r>
    <r>
      <rPr>
        <u/>
        <sz val="11"/>
        <rFont val="Cambria"/>
        <family val="2"/>
        <scheme val="major"/>
      </rPr>
      <t>before work commences</t>
    </r>
    <r>
      <rPr>
        <sz val="11"/>
        <rFont val="Cambria"/>
        <family val="1"/>
        <scheme val="major"/>
      </rPr>
      <t xml:space="preserve"> (including first aid; certification; insurance; training; competency)</t>
    </r>
  </si>
  <si>
    <t>At Bedehouse and East Bennachie, the harvester operator's first aid kit was seen to contain out-of-date items.</t>
  </si>
  <si>
    <t xml:space="preserve">.The owner / manager shall ensure that there shall be:
• Compliance with health and safety legislation
• Conformance with associated codes of practice
• Conformance with FISA guidance. </t>
  </si>
  <si>
    <t xml:space="preserve">There was no system in place to require or prompt the fWM to carry out a full FISA guide audit. </t>
  </si>
  <si>
    <t>RTS has a system in place to check RTS forest managers' first aid kits on a regular basis . Propose to add that FWM should also check all current operators, kits incl expiry dates and report to the system administrator. Done/enacted.</t>
  </si>
  <si>
    <t>14/11/2024: Replacement items provided in first aid kit. Photographic evidence provided.
Corrective actions considered to be appropriate.</t>
  </si>
  <si>
    <t>14/11/24</t>
  </si>
  <si>
    <t>During the recent preparation of the latest iteration of the management plan at Parkhill, it was not identified that there was LEPO on site.</t>
  </si>
  <si>
    <t>UKWAS 4.4.1.a</t>
  </si>
  <si>
    <t>Surveys will identify conservation values to be maintained and where possible enhanced</t>
  </si>
  <si>
    <t>At Harthills, the harvester had passed under the cables and felled a number of trees in the red zone. The terms of the GS6 permit required a permit holder from the transmission authority to be on site during any such fellings, which they had not been.</t>
  </si>
  <si>
    <t>To ensure that contractors adhere to all requirements stipulated in the terms of a GS6 agreement for works around electricity transmission infrastructure.</t>
  </si>
  <si>
    <t>At Harthills, goalposts erected under electricity pylons were not signed with max machinery heights as required by the terms of the GS6 permit, as seen.</t>
  </si>
  <si>
    <t>5.4.1.a</t>
  </si>
  <si>
    <t>To ensure that contractors adhere to all requirements stipulated in the terms of a GS6 agreement for works around electricity transmission infrastructure.
Graded as major due to repeat of issue in 2023.6</t>
  </si>
  <si>
    <t>Operator and FWM were aware of FISA guide 804 - which does not require height signage at in-forest crossings. FWM had not refered to GS6 guidance requiring signage.</t>
  </si>
  <si>
    <t>1. alert FISa that FISA 806 does not fully reflect GS6. 2. Alert all managers to the GS6 requirement. Update standard/template site packs to include note "where goal post crossings are required - there must be signage providing the safe passage height". Update RTS site inspection template to include "are goal posts required. are height signs in place".</t>
  </si>
  <si>
    <t>2024.?</t>
  </si>
  <si>
    <t>Version control of documents was seen to be inconsistent, with three versions of the GS-J audit sheet seen at audit, and three versions of the procedure for transporting chemicals seen. No non-compliances were seen against the standard as a result, but allowing multiple versions of documents to circultate risks forest managers and group members receiving outdated instructions.</t>
  </si>
  <si>
    <t>Group checklist 11.1.a.i</t>
  </si>
  <si>
    <t>Ensure that all Forest Managers and Group Members are working to the latest versions of documented procedures and with the latest versions of document templates.</t>
  </si>
  <si>
    <t>RTS uses three systems for sharing information between office. Group certification documents were shared between two systems which did not automaticaly update. The existing list of controlled documents was not updated.</t>
  </si>
  <si>
    <t>Ensure Group documents are only in one (normative) location. Update group procedures to clarify that the control docment should be updsated when changes are made to any system document.</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</si>
  <si>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</si>
  <si>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</si>
  <si>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</si>
  <si>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</si>
  <si>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18 - 22 Oct  2021 and 28-29 Oct 2021</t>
  </si>
  <si>
    <t>Itinerary</t>
  </si>
  <si>
    <t>18/10/21 Opening meeting people present Rebecca Haskell (RMH-  Lead Auditor), Harry Wilson ( RTS Director) Katherine Evans - Smith ( RTS Certification Manager)</t>
  </si>
  <si>
    <t>18/10/21 Audit: Review of documentation &amp; Group systems, staff interviews</t>
  </si>
  <si>
    <t xml:space="preserve">19/10/2021 Site visit Bolfracks RTS resource - managed  (RMH) </t>
  </si>
  <si>
    <t>20/10/21 Site Visit Kinnaird Estate RTS resource - managed (RMH)</t>
  </si>
  <si>
    <t>21/10/21Site visit Muirlaggan RTS resource - managed  (RMH)</t>
  </si>
  <si>
    <t>21/10/21 Site visits Brerachan Gordon Woodlands, Dunfallandy  RTS resource - managed (Janette McKay)</t>
  </si>
  <si>
    <t>28/10/21 Site visit Garrique (JM) owner A Robertson</t>
  </si>
  <si>
    <t>28/10/21 Auditors meeting</t>
  </si>
  <si>
    <t>29/10/21 Closing meeting - people present Rebecca Haskell ( Lead Auditor), Janette McKay (JM - auditor), Harry Wilson ( RTS Director) Katherine Evans - Smith ( RTS Certification Manager)</t>
  </si>
  <si>
    <t>Estimate of person days to implement assessment</t>
  </si>
  <si>
    <t>Summary of person days including time spent on preparatory work, actual audit days, consultation and report writing (excluding travel to the region). 12 days</t>
  </si>
  <si>
    <t>3.1a</t>
  </si>
  <si>
    <r>
      <t xml:space="preserve">Any deviation from the audit plan and their reasons? </t>
    </r>
    <r>
      <rPr>
        <sz val="11"/>
        <rFont val="Cambria"/>
        <family val="1"/>
      </rPr>
      <t>N If Y describe issues below):</t>
    </r>
  </si>
  <si>
    <t>3.1b</t>
  </si>
  <si>
    <r>
      <t xml:space="preserve">Any significant issues impacting on the audit programme </t>
    </r>
    <r>
      <rPr>
        <sz val="11"/>
        <rFont val="Cambria"/>
        <family val="1"/>
      </rPr>
      <t>N (If Y describe issues below):</t>
    </r>
  </si>
  <si>
    <r>
      <t xml:space="preserve">Assessment team </t>
    </r>
    <r>
      <rPr>
        <sz val="11"/>
        <rFont val="Cambria"/>
        <family val="1"/>
      </rPr>
      <t>- See also A15 Checklist for Opening and Closing Meeting</t>
    </r>
  </si>
  <si>
    <t>The assessment team consisted of: (give names and organisation)</t>
  </si>
  <si>
    <r>
      <t>Rebecca Haskell</t>
    </r>
    <r>
      <rPr>
        <sz val="11"/>
        <rFont val="Cambria"/>
        <family val="1"/>
      </rPr>
      <t xml:space="preserve"> ( Lead auditor) BSc Agricultural and Food Marketing, MSc Forestry, CMIOSH.  30+ years experience working in UK Forestry / Woodland Management in both state and charitable sectors, including several years as H&amp;S Manager for a woodland conservation charity.</t>
    </r>
  </si>
  <si>
    <t>Janette Mckay, (auditor) MSc Forestry, Senior Certification Manager, FM auditor for over 17 years. Experience of nature conservation and community forestry in the Uk and overseas.</t>
  </si>
  <si>
    <t>Team members’ c.v.’s are held on file at the SA office.</t>
  </si>
  <si>
    <t>3.2.1</t>
  </si>
  <si>
    <t>Report author</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</si>
  <si>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</si>
  <si>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</si>
  <si>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</si>
  <si>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</si>
  <si>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</si>
  <si>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</si>
  <si>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</si>
  <si>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</si>
  <si>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</si>
  <si>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18/10/21  RMH Document review at site office - management planning documentation and records reviewed in office with managers.</t>
  </si>
  <si>
    <t>19/10/2021  RMH Bolfracks - Document review at office - management planning documentation and records reviewed in office with managers. Site visit included drive round council roads to view the estate in the landscape; also areas of PAWS (Cpt. 3).  Recently - completed thinning operation cpts. 17 / 21f - signage and timber stacks checked; timing of operations, soil protection and protection of cultural features discussed.  Cpts 23/24 ground prep - buffer zones around watercourse checked.  Road network - track repairs viewed.  Cpt. 18 restock inspected; also 3 borrow pits.  Cpt. 7a Mixed broadleaves; also cpt, 5a Spruce due to be harvested within the next year.</t>
  </si>
  <si>
    <t>20/10/21 RMH Kinnaird Estate.  Document review at office - management planning documentation and records reviewed in office with managers.  Site visit included view from main road (A9) and minor council road.  Cpt. 20 completed clear fell - discussed retention of deadwood / future veterans.  Bishopric woodland creation - viewed in the landscape.  Cpt. 2 native woodland.  Partridge release pens, feed rides and high seat ( near Cpt. 2) inspected; also perimeter fencing.  PAWS cpt. 18 and roadside tree safety zone seen; also woodland creation Balnaguard, though not yet incorporated into certified area - buffer zones around watercourses checked; also health of recent new planting.</t>
  </si>
  <si>
    <t>21/10/2021 RMH Muirlaggan.  Document review - management planning documentation and records reviewed  with managers.  Site visit included shared access route / road upgrade. LEPO cpt. 2c inspected; also Phase 2 felling areas. Cpt. 10 recently - completed clear fell inspected - discussed protection of cultural features and retention of native broadleaves.  Cpt. 9 Private water supply inspected; also recently - completed clear fell.  Water protection discussed.  Borrow Pit No, 3 inspected, followed by drive along forest road, noting location of Phase 1,2,3 and 4 felling coupes.</t>
  </si>
  <si>
    <t>Brerachan: JM No active operations on site.  cpt 2a  thinning site with log stack, forwarder tack, silt traps, active two weeks ago, operations finished early due to wet conditions; Cpt 3A includes some natural reserve - mixed native broad leaves  - walked some of the deer fence saw sections recently mended. Also natural reserve inside deer fence ties in with native broadleaves outside which extend down to water course. Redundant tree tubes removed from broadleaves down at bottom of site; Cpt 7a felling site operations complete in May. Silt traps and settling ponds seen to stop diffuse pollution from forwarder tracks flowing into water courses. Ditches protected by pulp wood with brash on top will be removed at site close out. Timber stacks still present as sawmill currently on 3 weeks holiday. Will be cleared within 3 weeks. Cpt 2 a thinning removed from site through clearfell compartment to avid damage to track quadbike track used by deer stalker. CPt 9c Long term retention, Scots Pine standing and fallen deadwood within compartmnet will be retained some low intensity thinning planned to allow remaining crop to maximise potential. Archeological site marked with pink tape.</t>
  </si>
  <si>
    <t>Dunfallandy: JM Active harvesting site. Interview with trainee forwarder driver ( working with contractor) discussed awareness of health and safety on site, ukwas  rules on site, training; stacks by roadside cpt 8; Cpt 10 interview with harvester operator ( working with contractor) and inspection of refueling tank, discussion about working conditions, health and safety, training, awareness of eg Veteran trees. Viewed veteran trees in cpt 8,7 and 5. Cpt 5 interview with owner next to mobile sawmill ( used only for personal use); Cpt 5 interview with Contractor discuss contract with RTS, complaints and disputes system. Interview with Woodland manager who prepared the pre-acceptance report</t>
  </si>
  <si>
    <t>Garrique:JM No active operations. Visited site with owner/forest manager: cpt 1 - long term retention; cpt 2 felled and restocked 2015 discussed deer management , well manage restocked also small subcomparment with Norway Spruce planted 2015 with experimental temporary deer fence; hand weeding spring 2021; discussed difficulties of establishment on site due to shallow soil and clay subsoil, mounding does not work well. Pipeline opening, marked with safety signs; Veteran oak trees along old field boundary maintained with plenty of space away from SS crop; cpt 3 felled and restocked. Discussed windthrow issues and wet soil conditions.   2019. Cpt 2 marked for phase 3 clearfell (2024-2028) discussed issues of blocked land drains under crop causing windthrow due to wet conditions and effective of loose rocking trees on subsoil creating some diffuse pollution through land drains - saw settling pools to reduce sediment flow into ditches.</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</si>
  <si>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</si>
  <si>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</si>
  <si>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</si>
  <si>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</si>
  <si>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</si>
  <si>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r>
      <t xml:space="preserve">The forest management was evaluated against the National Forest Stewardship Standard (NFSS) for </t>
    </r>
    <r>
      <rPr>
        <sz val="11"/>
        <rFont val="Cambria"/>
        <family val="1"/>
      </rPr>
      <t>UK: PEFC/FSC endorsed National Standard UKWAS 4.0, 1 April 2018 Available at https://fsc.org/en/document-center</t>
    </r>
  </si>
  <si>
    <t xml:space="preserve">PEFC Trademark Standard </t>
  </si>
  <si>
    <t>The group system was evaluated against the SA Cert Group Certification Standard and Checklist.</t>
  </si>
  <si>
    <t xml:space="preserve">AND </t>
  </si>
  <si>
    <t>The ISO 14001 Standard</t>
  </si>
  <si>
    <t>Adaptations/Modifications to standard</t>
  </si>
  <si>
    <t xml:space="preserve">None </t>
  </si>
  <si>
    <t xml:space="preserve">Stakeholder consultation process </t>
  </si>
  <si>
    <t>3.8.1</t>
  </si>
  <si>
    <t>Summary of stakeholder process</t>
  </si>
  <si>
    <t>176 consultees were contacted</t>
  </si>
  <si>
    <t>1 response was received</t>
  </si>
  <si>
    <t>Consultation was carried out on 17 August - 28 Sept 2021</t>
  </si>
  <si>
    <t xml:space="preserve"> 2 interviews were held by phone during audit - Bolfracks Estate Factor and Bolfracks / Kinnaird Estate gamekeeper - no issues raised Contractors interviewed during site visit at Dunfallandy</t>
  </si>
  <si>
    <t>See A2 for summary of issues raised by stakeholders and SA Cert response</t>
  </si>
  <si>
    <t>Observations</t>
  </si>
  <si>
    <r>
      <t xml:space="preserve">Each non-compliance with the forestry standard </t>
    </r>
    <r>
      <rPr>
        <sz val="11"/>
        <color indexed="10"/>
        <rFont val="Palatino"/>
        <family val="1"/>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</si>
  <si>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</si>
  <si>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</si>
  <si>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</si>
  <si>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</si>
  <si>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</si>
  <si>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None</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</si>
  <si>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</si>
  <si>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</si>
  <si>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</si>
  <si>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 xml:space="preserve">THE FOREST - edit text in blue as appropriate and change to black text before submitting report for review </t>
  </si>
  <si>
    <t>SUMMARY OF FOREST MANAGEMENT (this is a specific requirement for Denmark for single-sites, but could be useful for all).</t>
  </si>
  <si>
    <t>5.3.1</t>
  </si>
  <si>
    <t>Description of Management System</t>
  </si>
  <si>
    <t>Centralised policies and procedures</t>
  </si>
  <si>
    <t xml:space="preserve">Description of resources available: RTS operates from three offices at Hexham, Aboyne and Crieff ( Head Office).  There are 47 employees.  All managers are trained foresters - ICF membership is encouraged by RTS and CPD requirements supported. Further training is identified as part of annual appraisal process.  </t>
  </si>
  <si>
    <t>There is a specified person with overall responsibility for the multi-site - the Group Manager</t>
  </si>
  <si>
    <t>5.3.2</t>
  </si>
  <si>
    <t>Management objectives</t>
  </si>
  <si>
    <t>There is a clear system to ensure all sites meet the FSC requirements, specified in the document 'Group Rules'.</t>
  </si>
  <si>
    <t>SUMMARY OF ORANISATIONAL STRUCTURE AND MANAGEMENT (this is a specific requirement for Sweden for single-sites and groups of forest contractors or wood procurement organisations, but also relevant for all under ISO 17021).</t>
  </si>
  <si>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</si>
  <si>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</si>
  <si>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 as outlined in Group Rules</t>
  </si>
  <si>
    <t>5.4.2</t>
  </si>
  <si>
    <t>5.5</t>
  </si>
  <si>
    <t>SUMMARY OF ISO 14001 BASED SYSTEM  (this is a specific requirement for Sweden for groups and for Norway for both single-sites and groups, but could be useful for all).</t>
  </si>
  <si>
    <t>5.5.1</t>
  </si>
  <si>
    <t>Description of System</t>
  </si>
  <si>
    <t>Documented system with centralised policies and procedures</t>
  </si>
  <si>
    <r>
      <t xml:space="preserve">FIRST SURVEILLANCE - </t>
    </r>
    <r>
      <rPr>
        <b/>
        <i/>
        <sz val="11"/>
        <color indexed="12"/>
        <rFont val="Cambria"/>
        <family val="1"/>
      </rPr>
      <t>edit text in blue as appropriate and change to black text before submitting report for review</t>
    </r>
  </si>
  <si>
    <t>Surveillance Assessment dates</t>
  </si>
  <si>
    <t>20 Sept  Opening meeting Inverness ( originally planned for 19 Sept in Crieff)  - attendees Rebecca Haskell ( auditor) Katherine Evans Smith (RTS Certification Manager)</t>
  </si>
  <si>
    <t>20 Sept, 21 Sept, 22 Sept 27 Sept, 28 Sept Audit: Review of documentation [&amp; Group systems], staff interviews</t>
  </si>
  <si>
    <t>20 Sept Site visit  Blairmore Resource Managed (RM)</t>
  </si>
  <si>
    <t>21 Sept Site visits Bogforlea &amp; Tomnawan (RM), Inverkeithney (Group Managed - GM) Gordon Woodlands</t>
  </si>
  <si>
    <t>22 Sept Site visit Candacraig Estate (RM)</t>
  </si>
  <si>
    <t>23 Sept Site visit Ben Newe (GM) Gordon Woodlands</t>
  </si>
  <si>
    <t>26 Sept Site visit Wester Eggie (RM)</t>
  </si>
  <si>
    <t>27 Sept Site visit Dupplin (GM) Dupplin Estate</t>
  </si>
  <si>
    <t>28 Sept Site visit Auch &amp; Invergaunan (RM)</t>
  </si>
  <si>
    <t>29 Sept Site visits Kinnelhead (GM) Blacklidge Brothers, Berrybush (RM)</t>
  </si>
  <si>
    <t xml:space="preserve">29 Sept Closing meeting - attendees Rebecca Haskell ( auditor) Katherine Evans Smith (RTS Certification Manager). </t>
  </si>
  <si>
    <t>6.1a</t>
  </si>
  <si>
    <r>
      <t>Any deviation from the audit plan and their reasons? Y</t>
    </r>
    <r>
      <rPr>
        <sz val="11"/>
        <color indexed="12"/>
        <rFont val="Cambria"/>
        <family val="1"/>
      </rPr>
      <t xml:space="preserve"> </t>
    </r>
    <r>
      <rPr>
        <sz val="11"/>
        <rFont val="Cambria"/>
        <family val="1"/>
      </rPr>
      <t>If Y describe issues below): Opening meeting</t>
    </r>
    <r>
      <rPr>
        <sz val="11"/>
        <rFont val="Cambria"/>
        <family val="1"/>
        <scheme val="major"/>
      </rPr>
      <t xml:space="preserve"> had originally been planned for late morning on Mon 19th Sept at RTS Crieff office, followed by travel to Inverness in readiness for site visits following day. After the audit plan had been agreed,  19 Sept was declared a Bank Holiday for the Queen's funeral, so Opening meeting was rescheduled for early morning 20 Sept, at RTS' Inverness office.  Very little 'audit time' was lost as a consequence of being able to change the location and opening meeting time, and it was possible over the course of the rest of the audit to catch up on this lost time by slightly increasing working days, particularly those days where some time in RTS' offices had been scheduled. </t>
    </r>
  </si>
  <si>
    <t xml:space="preserve">6.1b </t>
  </si>
  <si>
    <t>Estimate of person days to complete surveillance assessment</t>
  </si>
  <si>
    <t>Summary of person days including time spent on preparatory work, actual audit days, consultation and report writing (excluding travel) 12</t>
  </si>
  <si>
    <t>Surveillance Assessment team</t>
  </si>
  <si>
    <t>The assessment team consisted of:</t>
  </si>
  <si>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</si>
  <si>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</si>
  <si>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</si>
  <si>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</si>
  <si>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</si>
  <si>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</si>
  <si>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</si>
  <si>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 UKWAS Sections 3 &amp;4; also all criteria where CAR raised at MA</t>
  </si>
  <si>
    <t>FMUs containing HCV attributes: UKWAS indicators 2.3.1(c), 2.3.2(b), 2.3.2(c), 2.9.1, 2.15.1(d), 2.15.2</t>
  </si>
  <si>
    <t>6.4.3</t>
  </si>
  <si>
    <t>Assessment Process</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</si>
  <si>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</si>
  <si>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</si>
  <si>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108 consultees were contacted</t>
  </si>
  <si>
    <t>Consultation was carried out on 9/8/2022 - 6/09/2022</t>
  </si>
  <si>
    <t>Review of corrective actions</t>
  </si>
  <si>
    <t xml:space="preserve">Action taken in relation to previously issued conditions is reviewed given in Section 2 of this report. </t>
  </si>
  <si>
    <t xml:space="preserve">Main sites visited in each FMU </t>
  </si>
  <si>
    <t>Blairmore - document review at office - management planning documentation and records reviewed with site managers.  Site visit included viewing site from public, road - areas of natural reserve and long term retention seen.  Cpt. 2a PAWS / Ancient woodland inspected and management discussed, Cpts. 14,15,23,24,25,30,31,35,40,41 restock inspected at various points ( restock site totalling 148ha in one block) - weevil and deer control discussed; also buffer zones inspected.  Heritage features and recent road upgrade viewed; also general drive round the forest road network. No live operations.</t>
  </si>
  <si>
    <t>Bogforlea &amp; Tomnawan document review at office - management planning documentation and records reviewed with site managers. No recent / planned activity and no live operations.  Site visit included walk along forest road, archaeological features at Bogforlea, Natural Reserve and LTR areas - discussed identification and protection of areas where rare Twinflower species present; also plans to plant native broadleaves to link with natural reserve area.</t>
  </si>
  <si>
    <t xml:space="preserve">Inverkeithny document review at office - management planning documentation and records reviewed with site managers. No live operations on site but Cpt. 1 harvesting site completed in March 2022 visited - discussed management of diffuse pollution threats, extraction routes - walked through site; also along council road to view site from roadside. Cpt. 2 restock area also visited - discussed use of Trico to deter deer, weeding requirements.  Area where redundant materials awaiting collection also visited. </t>
  </si>
  <si>
    <t>Candacraig - document review at office - management planning documentation and records reviewed with site manager. Site visit -  drive along council roads to view the estate on a landscape scale.  SSSI area viewed - discussed management / monitoring requirements.  No live operations but recently - harvested areas with roadside stacks visited during drive through road network, including Cpt. 13b, 23c, 58g.  Stacks and signage inspected; also pheasant pen adjacent to Cpt. 13b harvested area.  PAWS area Cpt. 52 seen and management discussed.</t>
  </si>
  <si>
    <t>Ben Newe - document review  - management planning documentation and records reviewed with site managers. Site visit - no live operations but the most recently - completed harvesting site Cpt. 35 inspected; also area excluded from harvesting due to badger activity - now to be natural reserve ( standing and fallen deadwood plus badgers). Discussed liaision with neighbours /  local Community Group. P19 restock area seen - discussed establishment and redundant materials planning re deer fence.  Cpt. 4 windblown area with unscheduled archaeological features seen; also Cpt. 35 where hogweed had been removed and small amount of rhododendron present.</t>
  </si>
  <si>
    <t xml:space="preserve">Wester Eggie - document review  - management planning documentation and records reviewed with site managers. Site visit -  No live operations but partially completed windblow clearance site inspected Cpt. 11 - discussed protection of archaeological features, liaison withneighbours and exchange of information /operational monitoring.  Walk through forest Cpts 11 and 12 - viewed areas of natural reserve / LTR and discussed planned increase in broadleaf content via natural regeneration.  </t>
  </si>
  <si>
    <t>Dupplin.  Document review  - management planning documentation and records reviewed with site manager. No live operations.  Site visit included Cpt, 18 completed clear fell; Dupplin Lakes SSSI - discussed management and monitoring. Estate seen from various points on council road network.  Cpt. 24 established plantation seen.  Pheasant pen ( Cpt. 48) and feed rides inspected; also Cpt. 113a PAWS - discussed management.  Cpt. 47 - discussed management of Hogweed, Himalayan Balsam and Japanese Knotweed alongside river.</t>
  </si>
  <si>
    <t>Auch &amp; Inverguanan - Document review  - management planning documentation and records reviewed with site manager. No live operations. Site seen from various angles on public road network. Cpts 11,12, 13 restock, neighbouring SSSI seen.  Area of woodland creation walked and inspected in various places - discussed future management.</t>
  </si>
  <si>
    <t>Kinnelhead -  Document review  - management planning documentation and records reviewed.  Site visit - internal road network driven including inspection of new road.  Live harvesting operation inspected and haulier interviewed - discussed road, stacks, harvesting progress, brash management.</t>
  </si>
  <si>
    <t>Berrybush  Document review  - management planning documentation and records reviewed with site manager. Site visit included drive along forest road network with stops at viewpoints to view the forest within the landscape and note areas of LTR, natural reserve, planned felling operations eg Cpt. 30 a planned for next year.  Cpts 28,29 and 33 restock seen and weevil control discussed; also Cpt. 302 establishing broadleaves.  Cpt.39 harvesting site inspected and forwarder operator interviewed - discussed brash management, site constraints, operational monitoring.</t>
  </si>
  <si>
    <t>6.8.</t>
  </si>
  <si>
    <t>Confirmation of scope</t>
  </si>
  <si>
    <t>The assessment team reviewed the current scope of the certificate in terms of FSC certified forest area and products being produced. There was no change since the previous evaluation other than membership changes - recorded in A7 site list</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</si>
  <si>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</si>
  <si>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</si>
  <si>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</si>
  <si>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</si>
  <si>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</si>
  <si>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</si>
  <si>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</si>
  <si>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</si>
  <si>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t>etc</t>
  </si>
  <si>
    <r>
      <t xml:space="preserve">SECOND SURVEILLANCE - </t>
    </r>
    <r>
      <rPr>
        <b/>
        <i/>
        <sz val="11"/>
        <color indexed="12"/>
        <rFont val="Cambria"/>
        <family val="1"/>
      </rPr>
      <t>edit text in blue as appropriate and change to black text before submitting report for review</t>
    </r>
  </si>
  <si>
    <t xml:space="preserve">30/11/23  Opening meeting at RTS Inverness office attended by Rebecca Haskell ( auditor),  Katherine Evans -Smith ( RTS Certification Manager) </t>
  </si>
  <si>
    <t>30/11/23  Audit: Review of documentation [&amp; Group systems], staff interviews</t>
  </si>
  <si>
    <t>30/11/23 site visit Glenkirk ( Resource managed)</t>
  </si>
  <si>
    <t xml:space="preserve">31/10/23 site visit Kincardine ( group member managed by Scottish Woodlands) </t>
  </si>
  <si>
    <t>01/11/23 site visit Pluscarden ( group member managed by Bowlts)</t>
  </si>
  <si>
    <t>02/11/23 site visits Megray, Newnoth ( both Resource managed)</t>
  </si>
  <si>
    <t xml:space="preserve"> 03/11/23 office audit of Southesk Estate ( group member managed by Southesk Estate Manager) as extreme weather and flooding prevented site visit</t>
  </si>
  <si>
    <t>06/11/23 Review of documentation for Glenshamrock and Crookedstane Craig</t>
  </si>
  <si>
    <t>06/11/23 Site visitGlenshamrock ( Resource Managed)</t>
  </si>
  <si>
    <t>07/11/23 Site visit Crookedstane Craig ( Resource Managed)</t>
  </si>
  <si>
    <t>07/11/23 Closing meeting at RTS Hexham office attended by Rebecca Haskell ( auditor), Katherine Evans -Smith ( RTS Certification Manager),Dave Robson (RTS Senior Forest Manager), Ethan Robertson (RTS student placement).</t>
  </si>
  <si>
    <t>7.1a</t>
  </si>
  <si>
    <r>
      <t>Any deviation from the audit plan and their reasons? Y</t>
    </r>
    <r>
      <rPr>
        <sz val="11"/>
        <rFont val="Cambria"/>
        <family val="1"/>
      </rPr>
      <t xml:space="preserve"> If Y describe issues below):</t>
    </r>
  </si>
  <si>
    <t>It was not possible to undertake a site visit or meet the estate manager in person for Southesk Estate, - due to extreme weather and flooding; however RTS managers contracted to draft the revised management plan  were interviewed in RTS office and the estate manager provided a range of documentation via email which was reviewed with the RTS manager responsible for liaising with the estate manager.</t>
  </si>
  <si>
    <t>7.1b</t>
  </si>
  <si>
    <r>
      <t xml:space="preserve">Any significant issues impacting on the audit programme </t>
    </r>
    <r>
      <rPr>
        <sz val="11"/>
        <rFont val="Cambria"/>
        <family val="1"/>
      </rPr>
      <t xml:space="preserve">N  </t>
    </r>
  </si>
  <si>
    <t>Summary of person days including time spent on preparatory work, actual audit days - 11</t>
  </si>
  <si>
    <t>Rebecca Haskell ( Lead auditor) BSc Agricultural and Food Marketing, MSc Forestry, DipNebosh.  30+ years experience working in UK Forestry / Woodland Management in both state and charitable sectors, including several years as H&amp;S Manager for a woodland conservation charity.</t>
  </si>
  <si>
    <t>7.3.1</t>
  </si>
  <si>
    <t>7.4.1</t>
  </si>
  <si>
    <t>7.4.2</t>
  </si>
  <si>
    <t>The following criteria were assessed: UKWAS sections 2 &amp; 5 plus where open CARs ie 1.1.2, 3.1.3, 3.4.3, 3.7.2, 4.1.1d, 4.9.1 plus, where HCV present,  4.1.2, 4.6.1, 4.6.2, 4.6.3, 4.6.4, 4.9.1</t>
  </si>
  <si>
    <t>7.4.3</t>
  </si>
  <si>
    <t>400 consultees were contacted</t>
  </si>
  <si>
    <t>5 responses were received</t>
  </si>
  <si>
    <t>Consultation was carried out on 01/09/2023</t>
  </si>
  <si>
    <t>During audit tree safety survey contractor and neighbour interviewed at Kincardine, stalker interviewed at Glenshamrock and forest maintenance contractor interviewed at Crookedstane Craig - recorded as relevant in A1 checklist</t>
  </si>
  <si>
    <t>30/10/23 Opening meeting at RTS Inverness office</t>
  </si>
  <si>
    <t>30/10/23 Glenkirk ( Resource managed) document review at office - management planning documentation and records reviewed with site managers. Site visit included Cpt. 193c historic feature - discussed protection. Cpt. 210a fenced and planted with native species 2021.LTRs seen; also riparian zones / natural reserves - discussed management and monitoring of Juniper and other species; also existing / future veteran trees. Borrow pit inspected; also cpts. 208,209,211,212,220 recent thinning operations</t>
  </si>
  <si>
    <t>31/10/23 Kincardine ( group member managed by Scottish Woodlands) document review at office - management planning documentation and records reviewed with site managers. Site visit included drive along forest road and viewing of LTRs / natural reserve areas. Recently - commenced harvesting site Coupe 58,61 inspected ( no operators on site and no timber roadside) - site signage inspected and shared access discussed; neighbour ( passing through in car) interviewed. Tree safety inspection contractor interviewed. High seat inspected.</t>
  </si>
  <si>
    <t>01/11/23 Pluscarden ( group member managed by Bowlts) document review at office - management planning documentation and records reviewed with site managers. Site visit included drive round part of forest road network. Various redundant high seats inspected - signage and removal plans discussed; also future deer management. Areas proposed for LISS management seen; also Cpt. 26 restocked 2 years previously - inspected and use of Trico deer repellent discussed. Contractor management and welfare facilities provision discussed; also liaison with RSPB regarding monitoring of Capercaillie habitat.</t>
  </si>
  <si>
    <t>02/11/23 Megray, Newnoth ( both Resource managed) document review at office - management planning documentation and records reviewed with site managers. Site visit included Megray - recently - completed harvesting site visited, where brash recovery operations had commenced, though no operators on site. Site walked, signage inspected and management of operations near OHPL discussed in detail.  Newnoth - site viewed in the landscape from the council road - semi-natural habitat area seen; also area proposed for management as Montane woodland. Areas proposed for future felling seen and road upgrade inspected, though excavator operator not on site - discussed welfare provision, drainage considerations and supply of stone.</t>
  </si>
  <si>
    <t>03/11/23 Southesk Estate ( group member managed by Southesk Estate Manager) - due to extreme weather and flooding a site visit nor face to face meeting with the manager was not possible; however RTS managers contracted to draft the revised management plan  were interviewed in RTS office and the estate manager provided a range of documentation via email which was reviewed with the RTS manager responsible for liaising with the estate manager.</t>
  </si>
  <si>
    <t>6/11/23 Review of documentation for Glenshamrock and Crookedstane Craig with manager in RTS Hexham offices</t>
  </si>
  <si>
    <t>6/11/23 Glenshamrock ( Resource Managed ) site visit - site walked - deer management discussed and stalker interviewed. High seat inspected, dealing with antisocial behaviour discussed. Phase 1 restock areas inspected and areas for future felling. LTR / natural reserves seen / discussed.</t>
  </si>
  <si>
    <t>7/11/23 Crookedstane Craig ( Resource Managed) site visit. Site viewed from public road, then road network driven.  Site constraints seen and discussed - neighbouring railway line, overhead and underground powerlines, gas pipes, shared access. High seat inspected. Respacing operations seen and contractor interviewed.</t>
  </si>
  <si>
    <t>7/11/23 Closing meeting at RTS Hexham office</t>
  </si>
  <si>
    <t>7.8.</t>
  </si>
  <si>
    <t>The assessment team reviewed the current scope of the certificate in terms of PEFC certified forest area and products being produced. There was no change since the previous evaluation.</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</si>
  <si>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</si>
  <si>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</si>
  <si>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</si>
  <si>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</si>
  <si>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28/10/24  Opening meeting at RTS Crieff  office attended by Ian Rowland ( auditor),  Katherine Evans -Smith ( RTS Certification Manager), Harry Wilson (Director RTS)</t>
  </si>
  <si>
    <t>28/10/24  Audit: Review of documentation [&amp; Group systems], staff interviews</t>
  </si>
  <si>
    <t>29/10/24: Stakeholder meetings</t>
  </si>
  <si>
    <t>30/10/24: site visit Glenkirk (resource-managed)</t>
  </si>
  <si>
    <t>31/10/2024: Site visit Ballogie (group member)</t>
  </si>
  <si>
    <t>01/11/24: Site visit Bedehouse and East Bennachie (resource managed) and Parkhill (resource managed)</t>
  </si>
  <si>
    <t>04/11/24: Site visit Stennieswater (resource managed)</t>
  </si>
  <si>
    <t xml:space="preserve">05/11/24: Site visit Auch South and Invergaunan (resource managed). Closing meeting - attended by Ian Rowland ( auditor),  Katherine Evans -Smith ( RTS Certification Manager), Harry Wilson (Director RTS) </t>
  </si>
  <si>
    <t>8.1a</t>
  </si>
  <si>
    <r>
      <t xml:space="preserve">Any deviation from the audit plan and their reasons? </t>
    </r>
    <r>
      <rPr>
        <sz val="11"/>
        <color indexed="12"/>
        <rFont val="Cambria"/>
        <family val="1"/>
      </rPr>
      <t>N</t>
    </r>
    <r>
      <rPr>
        <sz val="11"/>
        <rFont val="Cambria"/>
        <family val="1"/>
      </rPr>
      <t xml:space="preserve"> If Y describe issues below):</t>
    </r>
  </si>
  <si>
    <t>8.1b</t>
  </si>
  <si>
    <r>
      <t xml:space="preserve">Any significant issues impacting on the audit programme </t>
    </r>
    <r>
      <rPr>
        <sz val="11"/>
        <color indexed="12"/>
        <rFont val="Cambria"/>
        <family val="1"/>
      </rPr>
      <t>N</t>
    </r>
    <r>
      <rPr>
        <sz val="11"/>
        <rFont val="Cambria"/>
        <family val="1"/>
      </rPr>
      <t xml:space="preserve"> (If Y describe issues below):</t>
    </r>
  </si>
  <si>
    <r>
      <t xml:space="preserve">1) </t>
    </r>
    <r>
      <rPr>
        <sz val="11"/>
        <color indexed="12"/>
        <rFont val="Cambria"/>
        <family val="1"/>
      </rPr>
      <t>Ian Rowland (lead auditor), BA Geography and Indonesian, MSc Forestry, 30+ years experience working in international and UK forestry and woodland management, experience of both state and charitable sector.</t>
    </r>
  </si>
  <si>
    <t>8.3.1</t>
  </si>
  <si>
    <t>8.4.1</t>
  </si>
  <si>
    <t>8.4.2</t>
  </si>
  <si>
    <t>The following criteria were assessed: UKWAS sections 1 &amp; 5 plus where open CARs ie 2.1, 2.2.1.e, 2.2.3, 3.1.3, 5.2.1, 5.4.1, 5.7.1 plus, where HCV present,  2.3.1.c, 2.3.2.b/c, 2.9.1, 2.15.1.d, 2.15.2.</t>
  </si>
  <si>
    <t>8.4.3</t>
  </si>
  <si>
    <t>300 consultees were contacted</t>
  </si>
  <si>
    <t>1 responses were received</t>
  </si>
  <si>
    <t>Consultation was carried out on 01/09/2024</t>
  </si>
  <si>
    <t>0 visits/interviews were held by phone/in person during audit</t>
  </si>
  <si>
    <t>See A2 for summary of issues raised by stakeholders and SA Certification response</t>
  </si>
  <si>
    <t>28/10/2024 Opening meeting at RTS Crieff office. Chemical store</t>
  </si>
  <si>
    <t>29/10/2024 Glenkirk (Resource managed) document review at RTS Inverness office - management planning documentation and records reviewed with site managers. Site visit included Cpt. 209e felling within deer fence, felling LP to allow BL to be replanted. Cpt. 220b AWS deer fenced. Veteran trees, seen marked. 214b SP thinning, understorey regrowth to be monitored for nat regen. LTRs seen; also riparian zones/natural reserves - discussed management and monitoring of Juniper, water voles and other species; also existing/future veteran trees. Timber stacks inspected; also cpt. 218b LEPO SP</t>
  </si>
  <si>
    <t>30/10/2024 Ballogie, document review, management planning documentation and records reviewed with forest manager. Site visit include Cmpt 36 to inspect ground conditions during SP thinnings, forwarding operations, and timber stacks. Compt 31a to view harvester thinning SP. Compt 28 recently clearfelled site, deadwood. Cmpt 26b Bandory birch woods, LTR birch coppice. Cmpt 20 PAWS for restoration. Cmpt 143 veteran trees, inc Queen of the Firs. Cmpt 73b Home Guard Trench heritage monument site. Quithel Bank SSSI.</t>
  </si>
  <si>
    <t>31/10/2024 a.m. Bedehouse and East Bennachie (resource managed). Compt 2b1 water extraction points marked on ground and protected during thinning operations. Compt 3a1 felling SP, protection of heritage features, Compt 4e1 veteran trees, granny pines, mapped relict pond. Log stacks. Discussions with harvester and forwarder drivers. Maiden Castle SAMS regarding protection during felling of surrounding windthrow and restoration in line with recommendations from HES.
31/10/2024 p.m. Parkhill (resource managed). Buzzard exclusion zone in recent fellings. Discussions re LEPO unidentified during creation of LTFP.</t>
  </si>
  <si>
    <t>01/10/2024: LEPO status across site. Osprey nest. Public access. Wayleaves for electricity pylons. Timber stacks. Interviews with forwarder driver. No harvester active on site. Uplift of fly-tipped waste at entrance.</t>
  </si>
  <si>
    <t>04/10/2024: Interview with haulier, forwarder operator, mounding operator and chainsaw operator. With chainsaw operator discussed lone working, first aid kit special items, specific training in large and oversize trees. Compt 3 badger sett, high stumps left. Glen Keel road extension.</t>
  </si>
  <si>
    <t>05/10/2024: South Auch and Invergaunan: Border with neighbouring SSSI viewed and management intentions discussed. Enhancement planting of AWS walked and discussed, including browsing survey, planting stock selection.
Closing meeting at RTS Crieff office.</t>
  </si>
  <si>
    <t>8.8.</t>
  </si>
  <si>
    <t>8.9.</t>
  </si>
  <si>
    <t>8.10.</t>
  </si>
  <si>
    <t>UKWAS x.x,</t>
  </si>
  <si>
    <r>
      <t xml:space="preserve">FOURTH SURVEILLANCE - </t>
    </r>
    <r>
      <rPr>
        <b/>
        <i/>
        <sz val="11"/>
        <color indexed="12"/>
        <rFont val="Cambria"/>
        <family val="1"/>
      </rPr>
      <t>edit text in blue as appropriate and change to black text before submitting report for review</t>
    </r>
  </si>
  <si>
    <t>(Date) Opening meeting - INCLUDE RECORD OF ATTENDANCE</t>
  </si>
  <si>
    <t>(Date) Audit: Review of documentation [&amp; Group systems], staff interviews</t>
  </si>
  <si>
    <t>(Date) Stakeholder meetings</t>
  </si>
  <si>
    <t>(Date) Site visit [Group member (Name);] FMU (Name)</t>
  </si>
  <si>
    <t>(Date) Document review</t>
  </si>
  <si>
    <t>(Date) Auditors meeting</t>
  </si>
  <si>
    <t>(Date) Closing meeting - INCLUDE RECORD OF ATTENDANCE</t>
  </si>
  <si>
    <t>9.1a</t>
  </si>
  <si>
    <r>
      <t xml:space="preserve">Any deviation from the audit plan and their reasons? </t>
    </r>
    <r>
      <rPr>
        <sz val="11"/>
        <color indexed="12"/>
        <rFont val="Cambria"/>
        <family val="1"/>
      </rPr>
      <t>Y/N</t>
    </r>
    <r>
      <rPr>
        <sz val="11"/>
        <rFont val="Cambria"/>
        <family val="1"/>
      </rPr>
      <t xml:space="preserve"> If Y describe issues below):</t>
    </r>
  </si>
  <si>
    <t>9.1b</t>
  </si>
  <si>
    <r>
      <t xml:space="preserve">Any significant issues impacting on the audit programme </t>
    </r>
    <r>
      <rPr>
        <sz val="11"/>
        <color indexed="12"/>
        <rFont val="Cambria"/>
        <family val="1"/>
      </rPr>
      <t>Y/N</t>
    </r>
    <r>
      <rPr>
        <sz val="11"/>
        <rFont val="Cambria"/>
        <family val="1"/>
      </rPr>
      <t xml:space="preserve"> (If Y describe issues below):</t>
    </r>
  </si>
  <si>
    <t>Summary of person days including time spent on preparatory work, actual audit days - state dates/times for opening and closing meetings, and dates/times for each location visited within itinerary, consultation and report writing (excluding travel)</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</si>
  <si>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</si>
  <si>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</si>
  <si>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</si>
  <si>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9.3.1</t>
  </si>
  <si>
    <t>9.4.1</t>
  </si>
  <si>
    <t>9.4.2</t>
  </si>
  <si>
    <t>The following criteria were assessed:</t>
  </si>
  <si>
    <t>9.4.3</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</si>
  <si>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</si>
  <si>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x consultees were contacted</t>
  </si>
  <si>
    <t>x responses were received</t>
  </si>
  <si>
    <t>Consultation was carried out on day/month/200x</t>
  </si>
  <si>
    <t>x visits/interviews were held by phone/in person during audit…</t>
  </si>
  <si>
    <t>E.g. compartment 15 visited 12.5.05, harvesting in progress observed, contractors interviewed, yield control discussed with manager.</t>
  </si>
  <si>
    <t>E.g. management planning documentation and records reviewed in office with manager 13.5.06</t>
  </si>
  <si>
    <t>etc.</t>
  </si>
  <si>
    <t>9.8.</t>
  </si>
  <si>
    <t>9.9.</t>
  </si>
  <si>
    <t>9.10.</t>
  </si>
  <si>
    <r>
      <t xml:space="preserve">ANNEX 1 CHECKLIST for : </t>
    </r>
    <r>
      <rPr>
        <b/>
        <sz val="11"/>
        <color indexed="10"/>
        <rFont val="Cambria"/>
        <family val="1"/>
      </rPr>
      <t>(UNITED KINGDOM)</t>
    </r>
  </si>
  <si>
    <t>Standard version:</t>
  </si>
  <si>
    <t>In the UK, the PEFC endorsed national standard UKWAS V4 is used.</t>
  </si>
  <si>
    <t>Region/Country:</t>
  </si>
  <si>
    <t>UK</t>
  </si>
  <si>
    <r>
      <t>PEFC</t>
    </r>
    <r>
      <rPr>
        <b/>
        <i/>
        <sz val="11"/>
        <color indexed="30"/>
        <rFont val="Cambria"/>
        <family val="1"/>
      </rPr>
      <t xml:space="preserve"> (delete as applicable)</t>
    </r>
  </si>
  <si>
    <t>A</t>
  </si>
  <si>
    <t>SECTION A: PEFC™ TRADEMARK REQUIREMENTS 
PEFC International Standard PEFC ST 2001:2008</t>
  </si>
  <si>
    <t>no score</t>
  </si>
  <si>
    <t>A.1.</t>
  </si>
  <si>
    <t xml:space="preserve">All on-product trademark designs seen during audit meet PEFC Trademark requirements 
</t>
  </si>
  <si>
    <t>n/a no trademark use to date.</t>
  </si>
  <si>
    <t>A.2.</t>
  </si>
  <si>
    <t xml:space="preserve">All promotional trademark designs seen during audit meet PEFC Trademark requirements.
</t>
  </si>
  <si>
    <t>A.3</t>
  </si>
  <si>
    <t>Does the Certificate Holder have a PEFC trademark license agreement with the National PEFC body and hereinunder a written procedure for use of the PEFC logo?</t>
  </si>
  <si>
    <t xml:space="preserve">Ukwas v4.0 ref </t>
  </si>
  <si>
    <t>Legal compliance and UKWAS conformance</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</si>
  <si>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</si>
  <si>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</si>
  <si>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legal compliance requirements and managers are ICF members, undertaking CPD.  No evidence of non-compliance noted.  </t>
    </r>
    <r>
      <rPr>
        <b/>
        <sz val="10"/>
        <rFont val="Cambria"/>
        <family val="1"/>
        <scheme val="major"/>
      </rPr>
      <t>Brerechan, Dunfallandy Garrique</t>
    </r>
    <r>
      <rPr>
        <sz val="10"/>
        <rFont val="Cambria"/>
        <family val="1"/>
        <scheme val="major"/>
      </rPr>
      <t xml:space="preserve"> no evidence of non-compliance seen or reported</t>
    </r>
  </si>
  <si>
    <t>Y</t>
  </si>
  <si>
    <r>
      <rPr>
        <b/>
        <sz val="10"/>
        <rFont val="Cambria"/>
        <family val="1"/>
        <scheme val="major"/>
      </rPr>
      <t>Glenkirk, Bedehouse and East Bennachie, Harthills, Parkhill, Stenniewater, Auch South and Invergaunan</t>
    </r>
    <r>
      <rPr>
        <sz val="10"/>
        <rFont val="Cambria"/>
        <family val="1"/>
        <scheme val="major"/>
      </rPr>
      <t xml:space="preserve"> (Resource-managed), RTS ensure staff are kept up to date with legal compliance requirements and managers are ICF members, undertaking CPD.  No evidence of non-compliance noted.
</t>
    </r>
    <r>
      <rPr>
        <b/>
        <sz val="10"/>
        <rFont val="Cambria"/>
        <family val="1"/>
        <scheme val="major"/>
      </rPr>
      <t>Ballogie</t>
    </r>
    <r>
      <rPr>
        <sz val="10"/>
        <rFont val="Cambria"/>
        <family val="1"/>
        <scheme val="major"/>
      </rPr>
      <t xml:space="preserve"> are members of CONFOR and employ RTS as forestry advisors. No evidence of non-compliance noted.</t>
    </r>
  </si>
  <si>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</si>
  <si>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r>
      <rPr>
        <b/>
        <sz val="10"/>
        <rFont val="Cambria"/>
        <family val="1"/>
        <scheme val="major"/>
      </rPr>
      <t xml:space="preserve">Bolfracks, Kinnaird Estate, Muirlaggan </t>
    </r>
    <r>
      <rPr>
        <sz val="10"/>
        <rFont val="Cambria"/>
        <family val="1"/>
        <scheme val="major"/>
      </rPr>
      <t xml:space="preserve">- all Resource - managed.  RTS ensure staff are kept up to date with best practice requirements and managers are ICF members, undertaking CPD and when interviewed showed good knowledge.  RTS Environmental Policy statement seen, confirming commitment to best practice guidelines. At </t>
    </r>
    <r>
      <rPr>
        <b/>
        <sz val="10"/>
        <rFont val="Cambria"/>
        <family val="1"/>
        <scheme val="major"/>
      </rPr>
      <t>Bolfracks t</t>
    </r>
    <r>
      <rPr>
        <sz val="10"/>
        <rFont val="Cambria"/>
        <family val="1"/>
        <scheme val="major"/>
      </rPr>
      <t xml:space="preserve">hinning operation,  RTS is resource manager and also purchaser of the timber.  No formal contract / sales agreement . There is a ‘site pack’ which could be seen to contain some of the information which is usually included in a contract schedule, though the only signatures present on the site pack are those of the machine operators, not the RTS harvesting manager. Without a formal contract / agreement it is difficult to see how RTS ensure there is compliance with best practice on every contract as the system is very reliant on managers providing all relevant information in a less formal manner. </t>
    </r>
    <r>
      <rPr>
        <b/>
        <sz val="10"/>
        <rFont val="Cambria"/>
        <family val="1"/>
        <scheme val="major"/>
      </rPr>
      <t>Obs raised</t>
    </r>
    <r>
      <rPr>
        <sz val="10"/>
        <rFont val="Cambria"/>
        <family val="1"/>
        <scheme val="major"/>
      </rPr>
      <t xml:space="preserve"> </t>
    </r>
    <r>
      <rPr>
        <b/>
        <sz val="10"/>
        <rFont val="Cambria"/>
        <family val="1"/>
        <scheme val="major"/>
      </rPr>
      <t>Brerechan, Dunfallandy Garrique</t>
    </r>
    <r>
      <rPr>
        <sz val="10"/>
        <rFont val="Cambria"/>
        <family val="1"/>
        <scheme val="major"/>
      </rPr>
      <t xml:space="preserve"> no evidence of non-compliance seen or reported.</t>
    </r>
  </si>
  <si>
    <t>Obs 2021.3</t>
  </si>
  <si>
    <t>All sites - ref Obs 2021.3, Although there is still no formal agreement in use for this situation across RTS, no non-compliance noted.</t>
  </si>
  <si>
    <t>All sites - ref Obs 2021.3, Although there continues to be no formal agreement in use for this situation across RTS, and examples of operations with no formal timber sales agreement seen during S2 audit, no non-compliance noted.</t>
  </si>
  <si>
    <r>
      <rPr>
        <b/>
        <sz val="10"/>
        <rFont val="Cambria"/>
        <family val="1"/>
        <scheme val="major"/>
      </rPr>
      <t>Glenkirk (resource-managed; no live activities; recently harvested), Bedehouse and East Bennachie (resource-managed; live harvesting site), Harthills (resource-managed; live harvesting site):</t>
    </r>
    <r>
      <rPr>
        <sz val="10"/>
        <rFont val="Cambria"/>
        <family val="1"/>
        <scheme val="major"/>
      </rPr>
      <t xml:space="preserve"> timber stack heights seen to be overheight, without supplementary risk assessments. Ref FISA guide 503 para 25. </t>
    </r>
    <r>
      <rPr>
        <b/>
        <sz val="10"/>
        <rFont val="Cambria"/>
        <family val="1"/>
        <scheme val="major"/>
      </rPr>
      <t>Minor CAR raised</t>
    </r>
  </si>
  <si>
    <t>N</t>
  </si>
  <si>
    <t>Minor 2024.2</t>
  </si>
  <si>
    <r>
      <rPr>
        <b/>
        <sz val="10"/>
        <rFont val="Cambria"/>
        <family val="1"/>
        <scheme val="major"/>
      </rPr>
      <t xml:space="preserve">Glenkirk (resource-managed; no live activities; recently harvested), Harthills (resource-managed; live harvesting site): </t>
    </r>
    <r>
      <rPr>
        <sz val="10"/>
        <rFont val="Cambria"/>
        <family val="1"/>
        <scheme val="major"/>
      </rPr>
      <t xml:space="preserve">overheight timber stacks, arranged in double rows. Forest managers and forwarder operators interviewed assumed that doubling stacks allows them to go overheight without a supplementary risk assessment. Ref FISA guide 503 para 25. </t>
    </r>
    <r>
      <rPr>
        <b/>
        <sz val="10"/>
        <rFont val="Cambria"/>
        <family val="1"/>
        <scheme val="major"/>
      </rPr>
      <t>OBS raised</t>
    </r>
  </si>
  <si>
    <t>Obs 2024.3</t>
  </si>
  <si>
    <r>
      <rPr>
        <b/>
        <sz val="10"/>
        <rFont val="Cambria"/>
        <family val="2"/>
        <scheme val="major"/>
      </rPr>
      <t xml:space="preserve">Bedehouse and East Bennachie (resource-managed; live harvesting site): </t>
    </r>
    <r>
      <rPr>
        <sz val="10"/>
        <rFont val="Cambria"/>
        <family val="1"/>
        <scheme val="major"/>
      </rPr>
      <t>Out of date items in first aid kit.</t>
    </r>
    <r>
      <rPr>
        <sz val="10"/>
        <rFont val="Cambria"/>
        <family val="2"/>
        <scheme val="major"/>
      </rPr>
      <t xml:space="preserve"> Minor CAR raised.</t>
    </r>
  </si>
  <si>
    <t>Minor 2024.6</t>
  </si>
  <si>
    <r>
      <rPr>
        <b/>
        <sz val="10"/>
        <rFont val="Cambria"/>
        <family val="2"/>
        <scheme val="major"/>
      </rPr>
      <t xml:space="preserve">Parkhill (resource-managed; no live activities; recently harvested), Stennieswater (resource-managed; live harvesting site), Auch South and Invergaunan (Resource-managed), Ballogie (live harvesting activities): </t>
    </r>
    <r>
      <rPr>
        <sz val="10"/>
        <rFont val="Cambria"/>
        <family val="1"/>
        <scheme val="major"/>
      </rPr>
      <t>No non-compliance noted</t>
    </r>
  </si>
  <si>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</si>
  <si>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</si>
  <si>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long term unchallenged use noted as both estates were under LTFPs dating from 2018 and 2014 respectively.  Kinnaird Estate Business Reference number included in LTFP</t>
    </r>
  </si>
  <si>
    <t xml:space="preserve">Brerachan: Land register search number 2015- 03488153
</t>
  </si>
  <si>
    <t xml:space="preserve">Dunfallandy:  title deeds seen for each ownership </t>
  </si>
  <si>
    <t>Garrique: Owner has lived next to the site and owned/managed the woodland unchallenged for 20 years. Current LTFP in place since 2016</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</si>
  <si>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2"/>
        <scheme val="major"/>
      </rPr>
      <t>Title deed and title plan seen. LTFP in place since 2024.</t>
    </r>
  </si>
  <si>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</si>
  <si>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</si>
  <si>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Bolfracks</t>
    </r>
    <r>
      <rPr>
        <sz val="10"/>
        <rFont val="Cambria"/>
        <family val="1"/>
        <scheme val="major"/>
      </rPr>
      <t xml:space="preserve"> 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t>
    </r>
  </si>
  <si>
    <t xml:space="preserve">Brerachan: Land register Map
</t>
  </si>
  <si>
    <t>Dunfallandy: Land register Maps</t>
  </si>
  <si>
    <t>Garrique: Land ownership map</t>
  </si>
  <si>
    <r>
      <rPr>
        <b/>
        <sz val="10"/>
        <rFont val="Cambria"/>
        <family val="2"/>
        <scheme val="major"/>
      </rPr>
      <t>Glenkirk (resource-managed; no live activities; recently harvested):</t>
    </r>
    <r>
      <rPr>
        <sz val="10"/>
        <rFont val="Cambria"/>
        <family val="1"/>
        <scheme val="major"/>
      </rPr>
      <t xml:space="preserve"> 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 xml:space="preserve">Harthills (resource-managed; live harvesting site): </t>
    </r>
    <r>
      <rPr>
        <sz val="10"/>
        <rFont val="Cambria"/>
        <family val="1"/>
        <scheme val="major"/>
      </rPr>
      <t xml:space="preserve">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1"/>
        <scheme val="major"/>
      </rPr>
      <t>Title deed and title plan seen. LTFP in place since 2024.</t>
    </r>
  </si>
  <si>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</si>
  <si>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</si>
  <si>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t xml:space="preserve">Bolfracks </t>
    </r>
    <r>
      <rPr>
        <sz val="10"/>
        <rFont val="Cambria"/>
        <family val="1"/>
        <scheme val="major"/>
      </rPr>
      <t xml:space="preserve">signed ownership disposition, including maps seen; also Long Term Forest Plan (LTFP) from 2013.  </t>
    </r>
    <r>
      <rPr>
        <b/>
        <sz val="10"/>
        <rFont val="Cambria"/>
        <family val="1"/>
        <scheme val="major"/>
      </rPr>
      <t>Kinnaird Estate and Muirlaggan</t>
    </r>
    <r>
      <rPr>
        <sz val="10"/>
        <rFont val="Cambria"/>
        <family val="1"/>
        <scheme val="major"/>
      </rPr>
      <t xml:space="preserve"> - legal boundaries recorded on GIS system ( seen); also LTFPs dating from 2018 and 2014 respectively.  </t>
    </r>
  </si>
  <si>
    <t xml:space="preserve">Brerachan: Land registry documents
</t>
  </si>
  <si>
    <t>Dunfallandy:  land registry documents</t>
  </si>
  <si>
    <t>Garrique: Long term unchallenged</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</si>
  <si>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Stennieswater (resource-managed; live harvesting site):</t>
    </r>
    <r>
      <rPr>
        <sz val="10"/>
        <rFont val="Cambria"/>
        <family val="1"/>
        <scheme val="major"/>
      </rPr>
      <t xml:space="preserve"> 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 xml:space="preserve">Ballogie (live harvesting activities): </t>
    </r>
    <r>
      <rPr>
        <sz val="10"/>
        <rFont val="Cambria"/>
        <family val="1"/>
        <scheme val="major"/>
      </rPr>
      <t>Title deed and title plan seen. LTFP in place since 2024.</t>
    </r>
  </si>
  <si>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</si>
  <si>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</si>
  <si>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Brerachan: no specified operations
</t>
  </si>
  <si>
    <t>Dunfallandy: no specified operations</t>
  </si>
  <si>
    <t>Garrique: no specified operations</t>
  </si>
  <si>
    <r>
      <rPr>
        <b/>
        <sz val="10"/>
        <rFont val="Cambria"/>
        <family val="2"/>
        <scheme val="major"/>
      </rPr>
      <t xml:space="preserve">Glenkirk (resource-managed; no live activities; recently harvested): </t>
    </r>
    <r>
      <rPr>
        <sz val="10"/>
        <rFont val="Cambria"/>
        <family val="1"/>
        <scheme val="major"/>
      </rPr>
      <t xml:space="preserve">title deed and title plan seen. LTFP in place since 2021.
</t>
    </r>
    <r>
      <rPr>
        <b/>
        <sz val="10"/>
        <rFont val="Cambria"/>
        <family val="2"/>
        <scheme val="major"/>
      </rPr>
      <t xml:space="preserve">Bedehouse and East Bennachie (resource-managed; live harvesting site): </t>
    </r>
    <r>
      <rPr>
        <sz val="10"/>
        <rFont val="Cambria"/>
        <family val="1"/>
        <scheme val="major"/>
      </rPr>
      <t xml:space="preserve">acknowledgement from Registers of Scotland for registration application seen; disposition and deed of servitude and real burdens seen; adopted LTFP 2024 seen.
</t>
    </r>
    <r>
      <rPr>
        <b/>
        <sz val="10"/>
        <rFont val="Cambria"/>
        <family val="2"/>
        <scheme val="major"/>
      </rPr>
      <t xml:space="preserve">Parkhill (resource-managed; no live activities; recently harvested): </t>
    </r>
    <r>
      <rPr>
        <sz val="10"/>
        <rFont val="Cambria"/>
        <family val="1"/>
        <scheme val="major"/>
      </rPr>
      <t xml:space="preserve">Title sheet, deed plan, signed disposition and title plan all seen. LTFP in place since 2024.
</t>
    </r>
    <r>
      <rPr>
        <b/>
        <sz val="10"/>
        <rFont val="Cambria"/>
        <family val="2"/>
        <scheme val="major"/>
      </rPr>
      <t>Harthills (resource-managed; live harvesting site):</t>
    </r>
    <r>
      <rPr>
        <sz val="10"/>
        <rFont val="Cambria"/>
        <family val="1"/>
        <scheme val="major"/>
      </rPr>
      <t xml:space="preserve"> IACS registration documentation seen; insurance documentation seen. Approved LTFP 16FGS08554 seen.
</t>
    </r>
    <r>
      <rPr>
        <b/>
        <sz val="10"/>
        <rFont val="Cambria"/>
        <family val="2"/>
        <scheme val="major"/>
      </rPr>
      <t xml:space="preserve">Stennieswater (resource-managed; live harvesting site): </t>
    </r>
    <r>
      <rPr>
        <sz val="10"/>
        <rFont val="Cambria"/>
        <family val="1"/>
        <scheme val="major"/>
      </rPr>
      <t xml:space="preserve">Title sheets and title plans seen. Corbie Sike, Yellowsike, Middlehill and Swingill and Glenkeil LTFPs in place since 2020.
</t>
    </r>
    <r>
      <rPr>
        <b/>
        <sz val="10"/>
        <rFont val="Cambria"/>
        <family val="2"/>
        <scheme val="major"/>
      </rPr>
      <t xml:space="preserve">Auch South and Invergaunan (Resource-managed): </t>
    </r>
    <r>
      <rPr>
        <sz val="10"/>
        <rFont val="Cambria"/>
        <family val="1"/>
        <scheme val="major"/>
      </rPr>
      <t xml:space="preserve">Title plans seen for both sites, and acknowledgement from Registers of Scotland for registration application for both sites.
</t>
    </r>
    <r>
      <rPr>
        <b/>
        <sz val="10"/>
        <rFont val="Cambria"/>
        <family val="2"/>
        <scheme val="major"/>
      </rPr>
      <t>Ballogie (live harvesting activities):</t>
    </r>
    <r>
      <rPr>
        <sz val="10"/>
        <rFont val="Cambria"/>
        <family val="1"/>
        <scheme val="major"/>
      </rPr>
      <t xml:space="preserve"> Title deed and title plan seen. LTFP in place since 2024.</t>
    </r>
  </si>
  <si>
    <t xml:space="preserve">1.1.3 e) </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</si>
  <si>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</si>
  <si>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r>
      <rPr>
        <b/>
        <sz val="10"/>
        <rFont val="Cambria"/>
        <family val="1"/>
        <scheme val="major"/>
      </rPr>
      <t>Bolfracks, Kinnaird Estate, Muirlaggan</t>
    </r>
    <r>
      <rPr>
        <sz val="10"/>
        <rFont val="Cambria"/>
        <family val="1"/>
        <scheme val="major"/>
      </rPr>
      <t xml:space="preserve"> - no evidence of non-compliance.  All are Resource - managed and the group manager confirmed that there are no outstanding claims of non-payment</t>
    </r>
  </si>
  <si>
    <t xml:space="preserve">Brerachan: None applicable.
</t>
  </si>
  <si>
    <t>Dunfallandy: None applicable.</t>
  </si>
  <si>
    <t>Garrique: none applicable</t>
  </si>
  <si>
    <r>
      <rPr>
        <b/>
        <sz val="10"/>
        <rFont val="Cambria"/>
        <family val="2"/>
        <scheme val="major"/>
      </rPr>
      <t xml:space="preserve">All sites: </t>
    </r>
    <r>
      <rPr>
        <sz val="10"/>
        <rFont val="Cambria"/>
        <family val="1"/>
        <scheme val="major"/>
      </rPr>
      <t>No applicable charges connected with forest management.</t>
    </r>
  </si>
  <si>
    <t>1.1.4 a)</t>
  </si>
  <si>
    <t>1.1.4 a) Mechanisms shall be employed to identify, prevent and resolve disputes over tenure claims and use rights through appropriate consultation with interested parties. 
Verifiers: 
Use of dispute resolution mechanism.</t>
  </si>
  <si>
    <r>
      <rPr>
        <b/>
        <sz val="10"/>
        <rFont val="Cambria"/>
        <family val="1"/>
        <scheme val="major"/>
      </rPr>
      <t>Bolfracks, Kinnaird Estate, Muirlaggan</t>
    </r>
    <r>
      <rPr>
        <sz val="10"/>
        <rFont val="Cambria"/>
        <family val="1"/>
        <scheme val="major"/>
      </rPr>
      <t xml:space="preserve">  - no such disputes and managers explained how these would be identified, prevented and resolved should they occur.  It is a requirement of group membership ( stated in the Rules) to have a mechanism to resolve disputes over tenure or land use and annual monitoring returns ( seen for most recent reporting year) include a section for reporting should they have occurred.</t>
    </r>
  </si>
  <si>
    <t xml:space="preserve">Brerachan: no disputes
</t>
  </si>
  <si>
    <t>Dunfallandy: : no disputes</t>
  </si>
  <si>
    <t>Garrique: no disputes</t>
  </si>
  <si>
    <r>
      <rPr>
        <b/>
        <sz val="10"/>
        <rFont val="Cambria"/>
        <family val="2"/>
        <scheme val="major"/>
      </rPr>
      <t>All sites:</t>
    </r>
    <r>
      <rPr>
        <sz val="10"/>
        <rFont val="Cambria"/>
        <family val="1"/>
        <scheme val="major"/>
      </rPr>
      <t xml:space="preserve"> no such disputes and managers explained how these would be identified, prevented and resolved should they occur. It is a requirement of group membership (stated in the Rules) to have a mechanism to resolve disputes over tenure or land use and annual monitoring returns ( seen for most recent reporting year) include a section for reporting should they have occurred.</t>
    </r>
  </si>
  <si>
    <t>1.1.4 b)</t>
  </si>
  <si>
    <t>1.1.4 b) Where possible, the owner/manager shall seek to resolve disputes out of court and in a timely manner. 
Verifiers: 
Use of dispute resolution mechanism.</t>
  </si>
  <si>
    <t xml:space="preserve">Brerachan - : no disputes
</t>
  </si>
  <si>
    <t>Dunfallandy - : no disputes</t>
  </si>
  <si>
    <t>Garrique - no disputes</t>
  </si>
  <si>
    <r>
      <rPr>
        <b/>
        <sz val="10"/>
        <rFont val="Cambria"/>
        <family val="2"/>
        <scheme val="major"/>
      </rPr>
      <t xml:space="preserve">All sites: </t>
    </r>
    <r>
      <rPr>
        <sz val="10"/>
        <rFont val="Cambria"/>
        <family val="1"/>
        <scheme val="major"/>
      </rPr>
      <t>no such disputes and managers explained how these would be identified, prevented and resolved should they occur. It is a requirement of group membership (stated in the Rules) to have a mechanism to resolve disputes over tenure or land use and annual monitoring returns ( seen for most recent reporting year) include a section for reporting should they have occurred.</t>
    </r>
  </si>
  <si>
    <t>1.1.5 a)</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</si>
  <si>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</si>
  <si>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r>
      <t xml:space="preserve">Bolfracks, Kinnaird Estate, Muirlaggan </t>
    </r>
    <r>
      <rPr>
        <sz val="10"/>
        <rFont val="Cambria"/>
        <family val="1"/>
        <scheme val="major"/>
      </rPr>
      <t>signed declarations of commitment seen</t>
    </r>
    <r>
      <rPr>
        <b/>
        <sz val="10"/>
        <rFont val="Cambria"/>
        <family val="1"/>
        <scheme val="major"/>
      </rPr>
      <t xml:space="preserve">; </t>
    </r>
    <r>
      <rPr>
        <sz val="10"/>
        <rFont val="Cambria"/>
        <family val="1"/>
        <scheme val="major"/>
      </rPr>
      <t>also 'site handbook and health and safety framework' documents seen, which are provided to contractors and contain standard wording stating RTS commitment and reminding contractors that it is their responsibility to work to the principles and criteria as detailed in the documentation.</t>
    </r>
  </si>
  <si>
    <t xml:space="preserve">Brerachan -  Gordon Woodland declaration covering  this site - signed by manager on behalf of the owner 6/8/2021
</t>
  </si>
  <si>
    <t>Dunfallandy - Signed on behalf of each ownership by group manager 10/9/2021 and 8/9/21</t>
  </si>
  <si>
    <t xml:space="preserve">Garrique - Signed by owner at time of transfer from Egger group scheme </t>
  </si>
  <si>
    <r>
      <rPr>
        <b/>
        <sz val="10"/>
        <rFont val="Cambria"/>
        <family val="2"/>
        <scheme val="major"/>
      </rPr>
      <t>All sites:</t>
    </r>
    <r>
      <rPr>
        <sz val="10"/>
        <rFont val="Cambria"/>
        <family val="1"/>
        <scheme val="major"/>
      </rPr>
      <t xml:space="preserve"> signed declarations of commitment seen, incuding Glenkirk signed 6/12/2022; Bedehouse and East Bennachie signed 23/10/2024 by the owner, Harthills signed 22/10/2024; Parkhill signed 07/05/2024; Stennieswater signed 09/07/2024, Auch South and Invergaunan signed 22/10/2024; Ballogie signed by the owner 15/11/2023.</t>
    </r>
  </si>
  <si>
    <t>1.1.5 b)</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</si>
  <si>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</si>
  <si>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r>
      <t xml:space="preserve">All sites </t>
    </r>
    <r>
      <rPr>
        <sz val="10"/>
        <rFont val="Cambria"/>
        <family val="1"/>
        <scheme val="major"/>
      </rPr>
      <t>signed declarations of commitment seen</t>
    </r>
    <r>
      <rPr>
        <b/>
        <sz val="10"/>
        <rFont val="Cambria"/>
        <family val="1"/>
        <scheme val="major"/>
      </rPr>
      <t xml:space="preserve">. </t>
    </r>
    <r>
      <rPr>
        <sz val="10"/>
        <rFont val="Cambria"/>
        <family val="1"/>
        <scheme val="major"/>
      </rPr>
      <t xml:space="preserve">Managers confirmed that no requests had been made but if this were to happen, this would be provided.  </t>
    </r>
  </si>
  <si>
    <r>
      <rPr>
        <b/>
        <sz val="10"/>
        <rFont val="Cambria"/>
        <family val="2"/>
        <scheme val="major"/>
      </rPr>
      <t>All sites:</t>
    </r>
    <r>
      <rPr>
        <sz val="10"/>
        <rFont val="Cambria"/>
        <family val="1"/>
        <scheme val="major"/>
      </rPr>
      <t xml:space="preserve"> signed declarations of commitment seen. Managers confirmed that no requests had been made but if this were to happen, this would be provided.  </t>
    </r>
  </si>
  <si>
    <t>1.1.6 a)</t>
  </si>
  <si>
    <t>1.1.6 a) There shall be conformance to guidance on anti-corruption legislation. 
Verifiers: 
• Discussion with the owner/manager
• Written procedures
• Public statement of policy.</t>
  </si>
  <si>
    <r>
      <rPr>
        <b/>
        <sz val="10"/>
        <rFont val="Cambria"/>
        <family val="1"/>
        <scheme val="major"/>
      </rPr>
      <t>All sites</t>
    </r>
    <r>
      <rPr>
        <sz val="10"/>
        <rFont val="Cambria"/>
        <family val="1"/>
        <scheme val="major"/>
      </rPr>
      <t xml:space="preserve"> -   Bribery and Corruption Policy statement seen; also Bolfracks owner's anti-bribery / anti - corruption policy</t>
    </r>
  </si>
  <si>
    <t>RTS Bribery and Corruption Policy statement seen. Also owner's group Code of Conduct seen for Auch South and Invergaunan, including clause on Bribery and Corruption (Resource-managed).</t>
  </si>
  <si>
    <t>1.1.6 b)</t>
  </si>
  <si>
    <t xml:space="preserve">1.1.6 b) Large enterprises shall have and implement a publicly available anti-corruption policy which meets or exceeds the requirements of legislation. 
Verifiers: 
• Discussion with the owner/manager
• Written procedures
• Public statement of policy.
</t>
  </si>
  <si>
    <r>
      <rPr>
        <b/>
        <sz val="10"/>
        <rFont val="Cambria"/>
        <family val="1"/>
        <scheme val="major"/>
      </rPr>
      <t xml:space="preserve">All sites </t>
    </r>
    <r>
      <rPr>
        <sz val="10"/>
        <rFont val="Cambria"/>
        <family val="1"/>
        <scheme val="major"/>
      </rPr>
      <t xml:space="preserve"> Bribery and Corruption Policy statement seen - fully compliant and publicly available on request, though RTS is unlikely to fall within the 'large enterprise' category.  Bolfracks owner's anti-bribery / anti - corruption policy. </t>
    </r>
  </si>
  <si>
    <t>Neither RTS nor Ballogie Estates falls within the category of large enterprise.</t>
  </si>
  <si>
    <t xml:space="preserve">1.1.7 </t>
  </si>
  <si>
    <t>1.1.7 There shall be compliance with legislation relating to the transportation and trade of forest products, including, where relevant, the EU Timber Regulation (EUTR) and phytosanitary requirements.
Verifiers: 
• Relevant procedures and records.</t>
  </si>
  <si>
    <r>
      <rPr>
        <b/>
        <sz val="10"/>
        <rFont val="Cambria"/>
        <family val="1"/>
        <scheme val="major"/>
      </rPr>
      <t xml:space="preserve">All sites </t>
    </r>
    <r>
      <rPr>
        <sz val="10"/>
        <rFont val="Cambria"/>
        <family val="1"/>
        <scheme val="major"/>
      </rPr>
      <t xml:space="preserve"> - all under Long Term Forest Plans, with associated Felling Licences.  No Statutory Plant Health Notices in force.</t>
    </r>
  </si>
  <si>
    <r>
      <rPr>
        <b/>
        <sz val="10"/>
        <rFont val="Cambria"/>
        <family val="2"/>
        <scheme val="major"/>
      </rPr>
      <t>All sites</t>
    </r>
    <r>
      <rPr>
        <sz val="10"/>
        <rFont val="Cambria"/>
        <family val="1"/>
        <scheme val="major"/>
      </rPr>
      <t xml:space="preserve">  - all under Long Term Forest Plans, with associated Felling Licences.  No Statutory Plant Health Notices in force.</t>
    </r>
  </si>
  <si>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</si>
  <si>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</si>
  <si>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r>
      <rPr>
        <b/>
        <sz val="10"/>
        <rFont val="Cambria"/>
        <family val="1"/>
        <scheme val="major"/>
      </rPr>
      <t xml:space="preserve">Bolfracks, Kinnaird Estate, Muirlaggan </t>
    </r>
    <r>
      <rPr>
        <sz val="10"/>
        <rFont val="Cambria"/>
        <family val="1"/>
        <scheme val="major"/>
      </rPr>
      <t>all in rural locations an no reports of such activities.  Site visits confirmed no evidence; however managers when interviewed showed good awareness of procedures to be followed should such activities occur.</t>
    </r>
  </si>
  <si>
    <t xml:space="preserve">Brerachan - no known illegal activites
</t>
  </si>
  <si>
    <t>Dunfallandy - no known illegal activites</t>
  </si>
  <si>
    <t>Garrique - no known illegal activities</t>
  </si>
  <si>
    <r>
      <rPr>
        <b/>
        <sz val="10"/>
        <rFont val="Cambria"/>
        <family val="2"/>
        <scheme val="major"/>
      </rPr>
      <t xml:space="preserve">Glenkirk, Bedehouse and East Bennachie, Harthills, Stennieswater (resource-managed), Ballogie: </t>
    </r>
    <r>
      <rPr>
        <sz val="10"/>
        <rFont val="Cambria"/>
        <family val="1"/>
        <scheme val="major"/>
      </rPr>
      <t xml:space="preserve">no excessive incidence of such activities noted e.g. littering in gateways. 
</t>
    </r>
    <r>
      <rPr>
        <b/>
        <sz val="10"/>
        <rFont val="Cambria"/>
        <family val="2"/>
        <scheme val="major"/>
      </rPr>
      <t>Parkhill:</t>
    </r>
    <r>
      <rPr>
        <sz val="10"/>
        <rFont val="Cambria"/>
        <family val="1"/>
        <scheme val="major"/>
      </rPr>
      <t xml:space="preserve"> Lying close to Aberdeen, Parkhill has had a higher degree of littering which has required uplift by the RTS maintenance squad. Not severe enough to require liaison with other bodies.
</t>
    </r>
    <r>
      <rPr>
        <b/>
        <sz val="10"/>
        <rFont val="Cambria"/>
        <family val="2"/>
        <scheme val="major"/>
      </rPr>
      <t xml:space="preserve">Auch South and Invergaunan (resource-managed): </t>
    </r>
    <r>
      <rPr>
        <sz val="10"/>
        <rFont val="Cambria"/>
        <family val="1"/>
        <scheme val="major"/>
      </rPr>
      <t>some nuisance from gateways being used for coach party rest stops. Use of RTS maintenance squad to keep vegetation cut back, as a deterrent. No liaison with other parties needed.</t>
    </r>
  </si>
  <si>
    <t>Genetically modified organisms</t>
  </si>
  <si>
    <t xml:space="preserve">1.3.1 Genetically modified organisms (GMOs) shall not be used.
Verifiers: 
• Plant supply records
• Discussion with the owner/manager.
</t>
  </si>
  <si>
    <r>
      <t xml:space="preserve">All sites - </t>
    </r>
    <r>
      <rPr>
        <sz val="10"/>
        <rFont val="Cambria"/>
        <family val="1"/>
        <scheme val="major"/>
      </rPr>
      <t>no such use</t>
    </r>
  </si>
  <si>
    <r>
      <rPr>
        <b/>
        <sz val="10"/>
        <rFont val="Cambria"/>
        <family val="1"/>
        <scheme val="major"/>
      </rPr>
      <t xml:space="preserve">All sites </t>
    </r>
    <r>
      <rPr>
        <sz val="10"/>
        <rFont val="Cambria"/>
        <family val="1"/>
        <scheme val="major"/>
      </rPr>
      <t>- no such use</t>
    </r>
  </si>
  <si>
    <t>Management planning</t>
  </si>
  <si>
    <t xml:space="preserve">Long term policy and objectives
</t>
  </si>
  <si>
    <t>2.1.1 a)</t>
  </si>
  <si>
    <t>2.1.1 a) The owner/manager shall have a long term policy and management objectives which are environmentally sound, socially beneficial and economically viable. 
Verifiers: 
• Discussion with the owner/manager and workers
• Management planning documentation
• Toolbox talks</t>
  </si>
  <si>
    <r>
      <t xml:space="preserve">Bolfracks, Kinnaird Estate, Muirlaggan -  </t>
    </r>
    <r>
      <rPr>
        <sz val="10"/>
        <rFont val="Cambria"/>
        <family val="1"/>
        <scheme val="major"/>
      </rPr>
      <t>stated in management planning documentation</t>
    </r>
  </si>
  <si>
    <t xml:space="preserve">Brerachan - objectives are to continue to produce a commercial timber crop while diverisfying the ecological and age diversity of the site
</t>
  </si>
  <si>
    <t>Dunfallandy - the objectives are to expand the native tree species component and encourage biodiversity with just a small commercial element</t>
  </si>
  <si>
    <t>Garrique  - To maximise regular financial return from the commercial crop through the restructuring process whilst demonstrating sound silvicultural practice and protect and enhance all amenity, archaeological, biodiversity, cultural, landscape and natural heritage features wherever practicable, but especially for those of significance within the property.
Also to actively support and contribute towards sustainable deer management in the local area and provide and encourage public access for recreational purposes.</t>
  </si>
  <si>
    <r>
      <rPr>
        <b/>
        <sz val="10"/>
        <rFont val="Cambria"/>
        <family val="1"/>
        <scheme val="major"/>
      </rPr>
      <t xml:space="preserve">All sites </t>
    </r>
    <r>
      <rPr>
        <sz val="10"/>
        <rFont val="Cambria"/>
        <family val="1"/>
        <scheme val="major"/>
      </rPr>
      <t>- long term policy and management objectives are stated in management plans and seen to include all of the above requirements</t>
    </r>
  </si>
  <si>
    <t>2.1.1 b)</t>
  </si>
  <si>
    <t>2.1.1 b) The policy and objectives, or summaries thereof, shall be proactively communicated to workers consistent with their roles and responsibilities. 
Verifiers: 
• Discussion with the owner/manager and workers
• Management planning documentation
• Toolbox talks</t>
  </si>
  <si>
    <r>
      <t xml:space="preserve">Bolfracks, Kinnaird Estate, Muirlaggan -  </t>
    </r>
    <r>
      <rPr>
        <sz val="10"/>
        <rFont val="Cambria"/>
        <family val="1"/>
        <scheme val="major"/>
      </rPr>
      <t>stated in management planning documentation; also 'site handbook and health and safety framework' documents, which are provided to contractors and contain standard wording stating RTS commitment and reminding contractors that it is their responsibility to work to the principles and criteria as detailed in the documentation.</t>
    </r>
  </si>
  <si>
    <t xml:space="preserve">Brerachan - Forest Manager fully aware of certification requirements
</t>
  </si>
  <si>
    <t>Dunfallandy - All staff and workers interviewed aware of the objectives and certification requirements</t>
  </si>
  <si>
    <t>Garrique - Owner manages site and meets all contractors discussing all aims and objectives eg reviewing restocking successes and failures with planting teams who return to agree refining planting methods</t>
  </si>
  <si>
    <r>
      <rPr>
        <b/>
        <sz val="10"/>
        <rFont val="Cambria"/>
        <family val="1"/>
        <scheme val="major"/>
      </rPr>
      <t>All sites</t>
    </r>
    <r>
      <rPr>
        <sz val="10"/>
        <rFont val="Cambria"/>
        <family val="1"/>
        <scheme val="major"/>
      </rPr>
      <t xml:space="preserve"> - stated in management documentation. Summarised as relevant to operations being undertaken via site handbook, including pre-commencement information exchange at start of contracts.  All staff interviewed were aware of requirements as relevant to their specific roles.</t>
    </r>
  </si>
  <si>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</si>
  <si>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</si>
  <si>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r>
      <t xml:space="preserve">Bolfracks, Kinnaird Estate, Muirlaggan </t>
    </r>
    <r>
      <rPr>
        <sz val="10"/>
        <rFont val="Cambria"/>
        <family val="1"/>
        <scheme val="major"/>
      </rPr>
      <t>all under LTFPs, which take all of the above into account</t>
    </r>
    <r>
      <rPr>
        <b/>
        <sz val="10"/>
        <rFont val="Cambria"/>
        <family val="1"/>
        <scheme val="major"/>
      </rPr>
      <t xml:space="preserve">.  Kinnaird Estate - </t>
    </r>
    <r>
      <rPr>
        <sz val="10"/>
        <rFont val="Cambria"/>
        <family val="1"/>
        <scheme val="major"/>
      </rPr>
      <t>woodland creation area covered by Operational Plan, which also takes the above into account.</t>
    </r>
  </si>
  <si>
    <t xml:space="preserve">Brerachan - long term economic impact is to maitin a vialble commercial woodland whilst improving the environmental impact of the site in terms of biodiversity. There is no significant social impact of this operation
</t>
  </si>
  <si>
    <t>Dunfallandy - the management is focused on improving the long term environmental impact by focusing on increasing the proportion of native species whilst maintaining a mixed woodland used by important species such as red squirrels and pine martins. The Woodland will continue to be used by people living in huts who will all benefit from the removal of the mature dense conifer plantation and a more open structure of the restocked woodland.</t>
  </si>
  <si>
    <t>Garrique - economic, Social and environmental impacts of management planning will improve the site through increased species diversity, improved landscape impact, deer management, and biodiversity. Small conifer stands of will be retained for the long term. This will achieve a forest of greater age class diversity.</t>
  </si>
  <si>
    <r>
      <rPr>
        <b/>
        <sz val="10"/>
        <rFont val="Cambria"/>
        <family val="1"/>
        <scheme val="major"/>
      </rPr>
      <t>All sites</t>
    </r>
    <r>
      <rPr>
        <sz val="10"/>
        <rFont val="Cambria"/>
        <family val="1"/>
        <scheme val="major"/>
      </rPr>
      <t xml:space="preserve"> - management plans take all of the above into account eg consideration of impact of work on adjacent SSSI at </t>
    </r>
    <r>
      <rPr>
        <b/>
        <sz val="10"/>
        <rFont val="Cambria"/>
        <family val="1"/>
        <scheme val="major"/>
      </rPr>
      <t>Pluscarden</t>
    </r>
    <r>
      <rPr>
        <sz val="10"/>
        <rFont val="Cambria"/>
        <family val="1"/>
        <scheme val="major"/>
      </rPr>
      <t xml:space="preserve"> and at </t>
    </r>
    <r>
      <rPr>
        <b/>
        <sz val="10"/>
        <rFont val="Cambria"/>
        <family val="1"/>
        <scheme val="major"/>
      </rPr>
      <t>Megray</t>
    </r>
    <r>
      <rPr>
        <sz val="10"/>
        <rFont val="Cambria"/>
        <family val="1"/>
        <scheme val="major"/>
      </rPr>
      <t xml:space="preserve"> the management plan considers watercourses which feed directly into the open sea a few km downstream - coast designated as SSSI / SAC.</t>
    </r>
  </si>
  <si>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</si>
  <si>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</si>
  <si>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r>
      <t xml:space="preserve">Bolfracks, Kinnaird Estate, Muirlaggan </t>
    </r>
    <r>
      <rPr>
        <sz val="10"/>
        <rFont val="Cambria"/>
        <family val="1"/>
        <scheme val="major"/>
      </rPr>
      <t>contained within LTFPs, which include production forecast information; also five year budgets seen for all sites and Forestry Grant Scheme information for Kinnaird Estate Woodland Creation</t>
    </r>
  </si>
  <si>
    <t xml:space="preserve">Brerachan - The management plan is focused on maximising the economic return in the long term
</t>
  </si>
  <si>
    <t>Dunfallandy - the site will become largely an amenity woodland in future. The owners live on site and will conduct any required maintenance themsleves or with help from volunteers.</t>
  </si>
  <si>
    <t>Garrique - contained within management plan</t>
  </si>
  <si>
    <r>
      <rPr>
        <b/>
        <sz val="10"/>
        <rFont val="Cambria"/>
        <family val="1"/>
        <scheme val="major"/>
      </rPr>
      <t>All sites</t>
    </r>
    <r>
      <rPr>
        <sz val="10"/>
        <rFont val="Cambria"/>
        <family val="1"/>
        <scheme val="major"/>
      </rPr>
      <t xml:space="preserve"> - contained within management plans and associated production forecasts.  Three year budget also seen for </t>
    </r>
    <r>
      <rPr>
        <b/>
        <sz val="10"/>
        <rFont val="Cambria"/>
        <family val="1"/>
        <scheme val="major"/>
      </rPr>
      <t>Glenshamrock.</t>
    </r>
  </si>
  <si>
    <t>2.1.3 b)</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</si>
  <si>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</si>
  <si>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Brerachan - Gordon Woodlands, the owners produce an annual budget statement which includes this site. This shows income and expenditure including removal of redundant tubes, fence maintenance and insurance, available budget covers all expenditures. A medium term programming paper (10/12/2019) by the forest manager covers production and economic forecasts for the next 5 years
</t>
  </si>
  <si>
    <t>Dunfallandy - Income from harvest will be used to cover restocking costs, fence maintance etc. Long term costs are expected to be minimal, with owners who live on site doing much of the maintenance and monitoring work</t>
  </si>
  <si>
    <t xml:space="preserve">Garrique - current budget shows income comfortably covers expenditure for the site </t>
  </si>
  <si>
    <r>
      <rPr>
        <b/>
        <sz val="10"/>
        <rFont val="Cambria"/>
        <family val="1"/>
        <scheme val="major"/>
      </rPr>
      <t>All sites</t>
    </r>
    <r>
      <rPr>
        <sz val="10"/>
        <rFont val="Cambria"/>
        <family val="1"/>
        <scheme val="major"/>
      </rPr>
      <t xml:space="preserve"> - contained within management plans / production forecasts.  All sites are predominantly commercial species, with management objectives including ensuring a sustainable economic return on current and future timber stock.</t>
    </r>
  </si>
  <si>
    <t xml:space="preserve">Documentation
</t>
  </si>
  <si>
    <t>2.2.1 a)</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</si>
  <si>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</si>
  <si>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r>
      <t xml:space="preserve">Bolfracks, Kinnaird Estate, Muirlaggan </t>
    </r>
    <r>
      <rPr>
        <sz val="10"/>
        <rFont val="Cambria"/>
        <family val="1"/>
        <scheme val="major"/>
      </rPr>
      <t xml:space="preserve"> LTFPs and associated maps seen</t>
    </r>
    <r>
      <rPr>
        <b/>
        <sz val="10"/>
        <rFont val="Cambria"/>
        <family val="1"/>
        <scheme val="major"/>
      </rPr>
      <t xml:space="preserve">.  Kinnaird Estate - </t>
    </r>
    <r>
      <rPr>
        <sz val="10"/>
        <rFont val="Cambria"/>
        <family val="1"/>
        <scheme val="major"/>
      </rPr>
      <t>woodland creation area Operational Plan also seen.</t>
    </r>
  </si>
  <si>
    <t xml:space="preserve">Brerachan - Long term policy covers the whole site
</t>
  </si>
  <si>
    <t>Dunfallandy - Long term policy covers the whole site</t>
  </si>
  <si>
    <t>Garrique - Long term policy covers the whole site</t>
  </si>
  <si>
    <r>
      <rPr>
        <b/>
        <sz val="10"/>
        <rFont val="Cambria"/>
        <family val="1"/>
        <scheme val="major"/>
      </rPr>
      <t>All sites</t>
    </r>
    <r>
      <rPr>
        <sz val="10"/>
        <rFont val="Cambria"/>
        <family val="1"/>
        <scheme val="major"/>
      </rPr>
      <t xml:space="preserve"> - stated in forest plans</t>
    </r>
  </si>
  <si>
    <t>2.2.1 b)</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</si>
  <si>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</si>
  <si>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Bolfracks, Kinnaird Estate, Muirlaggan </t>
    </r>
    <r>
      <rPr>
        <sz val="10"/>
        <rFont val="Cambria"/>
        <family val="1"/>
        <scheme val="major"/>
      </rPr>
      <t xml:space="preserve"> within LTFPs and associated 'UKWAS addition' and maps.</t>
    </r>
    <r>
      <rPr>
        <b/>
        <sz val="10"/>
        <rFont val="Cambria"/>
        <family val="1"/>
        <scheme val="major"/>
      </rPr>
      <t xml:space="preserve">  Kinnaird Estate -  </t>
    </r>
    <r>
      <rPr>
        <sz val="10"/>
        <rFont val="Cambria"/>
        <family val="1"/>
        <scheme val="major"/>
      </rPr>
      <t>woodland creation area Operational Plan also seen, assessing the above for this part of the certified area.</t>
    </r>
  </si>
  <si>
    <t xml:space="preserve">Brerachan - Man Plan section 23. details current crop, species, yield class etc
</t>
  </si>
  <si>
    <t>Dunfallandy - Man Plan section 10 details each subcompartment, species, yield class and planting year</t>
  </si>
  <si>
    <t>Garrique - UKWAS Man Plan section 2 details the resource</t>
  </si>
  <si>
    <t xml:space="preserve">2.2.1  c) </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</si>
  <si>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</si>
  <si>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 xml:space="preserve">Brerachan - Man Plan Section 2 - SPA and SAC bordering site are identified and management decisions reflect these though potential impacts minimal. No other environmental issues noted
</t>
  </si>
  <si>
    <t>Dunfallandy - all potential issues considered ( man plan 2.7.5) no sigifcant environmental issues</t>
  </si>
  <si>
    <t>Garrique - environmental values considered in section 4.9. No significant issues identified on or outside the site</t>
  </si>
  <si>
    <r>
      <rPr>
        <b/>
        <sz val="10"/>
        <rFont val="Cambria"/>
        <family val="1"/>
        <scheme val="major"/>
      </rPr>
      <t>All sites</t>
    </r>
    <r>
      <rPr>
        <sz val="10"/>
        <rFont val="Cambria"/>
        <family val="1"/>
        <scheme val="major"/>
      </rPr>
      <t xml:space="preserve"> - stated in forest plans which consider neighbouring areas eg neighbouring SSSIs at</t>
    </r>
    <r>
      <rPr>
        <b/>
        <sz val="10"/>
        <rFont val="Cambria"/>
        <family val="1"/>
        <scheme val="major"/>
      </rPr>
      <t xml:space="preserve"> Southesk</t>
    </r>
    <r>
      <rPr>
        <sz val="10"/>
        <rFont val="Cambria"/>
        <family val="1"/>
        <scheme val="major"/>
      </rPr>
      <t xml:space="preserve"> and</t>
    </r>
    <r>
      <rPr>
        <b/>
        <sz val="10"/>
        <rFont val="Cambria"/>
        <family val="1"/>
        <scheme val="major"/>
      </rPr>
      <t xml:space="preserve"> Pluscarden</t>
    </r>
    <r>
      <rPr>
        <sz val="10"/>
        <rFont val="Cambria"/>
        <family val="1"/>
        <scheme val="major"/>
      </rPr>
      <t>, and associated maps. LTFP scoping exercises include assessment of potential impacts both within and outwith the forest  - undertaken for all sites audited.</t>
    </r>
  </si>
  <si>
    <t>2.2.1  d)</t>
  </si>
  <si>
    <t>2.2.1  d) Identification of special characteristics and sensitivities of the woodland and appropriate treatments. 
Verifiers: 
• Management planning documentation 
• Appropriate maps and records.</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</si>
  <si>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Operational Plan also seen, assessing the above.</t>
    </r>
  </si>
  <si>
    <t xml:space="preserve">Brerachan - man plan section 2 some archeological remains identified -  but they are not scheduled ancient monuments. No other special characteristics
</t>
  </si>
  <si>
    <t>Dunfallandy - presence of red squirrels resulting in delayed felling until after breeding season</t>
  </si>
  <si>
    <t>Garrique - Semi-natural Woodland  identified. Red squirrels occasionally seen on site no other  special characteristics noted</t>
  </si>
  <si>
    <r>
      <rPr>
        <b/>
        <sz val="10"/>
        <rFont val="Cambria"/>
        <family val="1"/>
        <scheme val="major"/>
      </rPr>
      <t>All sites</t>
    </r>
    <r>
      <rPr>
        <sz val="10"/>
        <rFont val="Cambria"/>
        <family val="1"/>
        <scheme val="major"/>
      </rPr>
      <t xml:space="preserve"> - addressed within management plans and associated maps.  Examples seen  include presence / likely of red squirrels at </t>
    </r>
    <r>
      <rPr>
        <b/>
        <sz val="10"/>
        <rFont val="Cambria"/>
        <family val="1"/>
        <scheme val="major"/>
      </rPr>
      <t>Crookedstane Craig, Glenshamrock, Glenkirk, Kincardine, Southesk</t>
    </r>
    <r>
      <rPr>
        <sz val="10"/>
        <rFont val="Cambria"/>
        <family val="1"/>
        <scheme val="major"/>
      </rPr>
      <t xml:space="preserve">.  At </t>
    </r>
    <r>
      <rPr>
        <b/>
        <sz val="10"/>
        <rFont val="Cambria"/>
        <family val="1"/>
        <scheme val="major"/>
      </rPr>
      <t>Pluscarden</t>
    </r>
    <r>
      <rPr>
        <sz val="10"/>
        <rFont val="Cambria"/>
        <family val="1"/>
        <scheme val="major"/>
      </rPr>
      <t xml:space="preserve"> management plan identifies managing area adjacent to neighbouring Oakwood SSSI as buffer and Capercaillie habitat area as Natural reserve and at </t>
    </r>
    <r>
      <rPr>
        <b/>
        <sz val="10"/>
        <rFont val="Cambria"/>
        <family val="1"/>
        <scheme val="major"/>
      </rPr>
      <t>Glenkirk</t>
    </r>
    <r>
      <rPr>
        <sz val="10"/>
        <rFont val="Cambria"/>
        <family val="1"/>
        <scheme val="major"/>
      </rPr>
      <t xml:space="preserve"> management objective is objective to increase and promote biodiversity by incorporating a higher percentage of NBL and SP.</t>
    </r>
  </si>
  <si>
    <t>2.2.1  e)</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</si>
  <si>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</si>
  <si>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 xml:space="preserve">Brerachan - no HCV, critical watersheds or statutory designations
</t>
  </si>
  <si>
    <t>Dunfallandy - no HCV, critical watersheds or statutory designations</t>
  </si>
  <si>
    <t>Garrique - no Statutory designated sites or HCVs</t>
  </si>
  <si>
    <r>
      <t xml:space="preserve">All sites - </t>
    </r>
    <r>
      <rPr>
        <sz val="10"/>
        <rFont val="Cambria"/>
        <family val="1"/>
        <scheme val="major"/>
      </rPr>
      <t xml:space="preserve">where present ie Glenkirk (ancient woodland) and Southesk (SSSI) these have been identified; however at </t>
    </r>
    <r>
      <rPr>
        <b/>
        <sz val="10"/>
        <rFont val="Cambria"/>
        <family val="1"/>
        <scheme val="major"/>
      </rPr>
      <t>Southesk</t>
    </r>
    <r>
      <rPr>
        <sz val="10"/>
        <rFont val="Cambria"/>
        <family val="1"/>
        <scheme val="major"/>
      </rPr>
      <t xml:space="preserve"> part of a larger SSSI lies within certified area. This was identified in previous plan but no measures to maintain / enhance were in place. It was also identified in draft new plan seen during audit but again no specific measures identified to maintain / enhance. The SSSI is notified for lowland heath, fen and invertebrate (beetles and flies) communities and the area of SSSI outwith the certified area is managed by grazing, but the area within certified area was confirmed to contain considerable tree encroachment with no prescriptions for managing this. </t>
    </r>
  </si>
  <si>
    <t>Minor CAR 2023.3</t>
  </si>
  <si>
    <r>
      <t xml:space="preserve">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Monitoring of tree encroachment is undertaken by Nature Scot as part of the AECS agreement (email 14/08/2024 seen); undertaken on a ten year basis and will coincide with the next forest plan review – results to be requested at the time;
The Estate as referred to in section C.2.11 refers to the Southesk Farming Enterprise rather than forest management. Corrective actions considered to be appropriate. </t>
    </r>
    <r>
      <rPr>
        <b/>
        <sz val="10"/>
        <rFont val="Cambria"/>
        <family val="2"/>
        <scheme val="major"/>
      </rPr>
      <t>Minor CAR CLOSED</t>
    </r>
  </si>
  <si>
    <t>2.2.1  f)</t>
  </si>
  <si>
    <t>2.2.1  f) Identification of community and social needs and sensitivities. 
Verifiers: 
• Management planning documentation 
• Appropriate maps and records.</t>
  </si>
  <si>
    <r>
      <t xml:space="preserve">Bolfracks, Kinnaird Estate, Muirlaggan </t>
    </r>
    <r>
      <rPr>
        <sz val="10"/>
        <rFont val="Cambria"/>
        <family val="1"/>
        <scheme val="major"/>
      </rPr>
      <t xml:space="preserve"> within LTFPs and associated 'UKWAS addition' documents and maps.</t>
    </r>
    <r>
      <rPr>
        <b/>
        <sz val="10"/>
        <rFont val="Cambria"/>
        <family val="1"/>
        <scheme val="major"/>
      </rPr>
      <t xml:space="preserve">  Kinnaird Estate -  </t>
    </r>
    <r>
      <rPr>
        <sz val="10"/>
        <rFont val="Cambria"/>
        <family val="1"/>
        <scheme val="major"/>
      </rPr>
      <t>woodland creation area 'Issues Log' seen addressing such issues.</t>
    </r>
  </si>
  <si>
    <t xml:space="preserve">Brerachan - remote site - no community needs
</t>
  </si>
  <si>
    <t>Dunfallandy - site is used by a very small community who own huts within it and will continue to have access. No other community interest</t>
  </si>
  <si>
    <t>Garrique - site is not used by general public, no nearby villages. Holiday makers from nearby holiday cottage occasionally walk through it</t>
  </si>
  <si>
    <r>
      <rPr>
        <b/>
        <sz val="10"/>
        <rFont val="Cambria"/>
        <family val="1"/>
        <scheme val="major"/>
      </rPr>
      <t>All sites</t>
    </r>
    <r>
      <rPr>
        <sz val="10"/>
        <rFont val="Cambria"/>
        <family val="1"/>
        <scheme val="major"/>
      </rPr>
      <t xml:space="preserve"> - identified within management plans and associated maps eg core paths, private water supplies</t>
    </r>
  </si>
  <si>
    <t xml:space="preserve">2.2.1  g) </t>
  </si>
  <si>
    <t>2.2.1  g) Prioritised objectives, with verifiable targets to measure progress. 
Verifiers: 
• Management planning documentation 
• Appropriate maps and records.</t>
  </si>
  <si>
    <r>
      <t xml:space="preserve">Bolfracks, Kinnaird Estate, Muirlaggan </t>
    </r>
    <r>
      <rPr>
        <sz val="10"/>
        <rFont val="Cambria"/>
        <family val="1"/>
        <scheme val="major"/>
      </rPr>
      <t>fully addressed within management planning documentation</t>
    </r>
  </si>
  <si>
    <t xml:space="preserve">Brerachan - targets for harvesting, restocking and restructuring are all set within the LTFP
</t>
  </si>
  <si>
    <t>Dunfallandy - the target is to conduct a single clearfell and then restock with clear targets for planting and natural regerenation</t>
  </si>
  <si>
    <t>Garrique - Production and biodivesity targets set within UKWAS plan. The LTFP is currently under review and targets will be evaluated  and re-set for the next phase.</t>
  </si>
  <si>
    <r>
      <rPr>
        <b/>
        <sz val="10"/>
        <rFont val="Cambria"/>
        <family val="1"/>
        <scheme val="major"/>
      </rPr>
      <t>All sites</t>
    </r>
    <r>
      <rPr>
        <sz val="10"/>
        <rFont val="Cambria"/>
        <family val="1"/>
        <scheme val="major"/>
      </rPr>
      <t xml:space="preserve"> - fully addressed within management planning documentation</t>
    </r>
  </si>
  <si>
    <t>2.2.1  h)</t>
  </si>
  <si>
    <t>2.2.1  h) Rationale for management prescriptions
Verifiers: 
• Management planning documentation 
• Appropriate maps and records.</t>
  </si>
  <si>
    <t xml:space="preserve">Brerachan - clear rationale to maximise economic return and improve structure and diversity. This is principally a coniferous plantation which was planted in 1990; the most important species by area is Sitka spruce, which makes up 70% of the coniferous plantation. This is followed by Japanese larch (8%) and Scots pine (6%). Open ground accounts for 3% of the forest. There are areas of native broadleaves scattered throughout the plantation, making up 9% of the woodland.
As the coniferous component of this wood was planted over a very short period of time there is little diversity in the age class structure. Long term retentions and restructuring ( through phased felling) over the next 20-25 years will create a more diverse age structure in future years. 
</t>
  </si>
  <si>
    <t xml:space="preserve">Dunfallandy - clear rationale to expand native woodland component through natural regeneration </t>
  </si>
  <si>
    <t xml:space="preserve">Garrique - even aged commercial woodland to be restructured improving species and age structure diversity through a phased programme of felling and restocking. </t>
  </si>
  <si>
    <t>2.2.1  i)</t>
  </si>
  <si>
    <t>2.2.1  i) Outline planned felling and regeneration over the next 20 years. 
Verifiers: 
• Management planning documentation 
• Appropriate maps and records.</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</si>
  <si>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maps</t>
    </r>
  </si>
  <si>
    <t xml:space="preserve">Brerachan - LTFP section 1.6 and Appendix 4 shows restructuring plans for next 20-25 years
</t>
  </si>
  <si>
    <t xml:space="preserve">Dunfallandy - Man Plan section 8.1 summarises activities over the next 20 years </t>
  </si>
  <si>
    <t>Garrique - Outline 20 year plan in place.</t>
  </si>
  <si>
    <r>
      <rPr>
        <b/>
        <sz val="10"/>
        <rFont val="Cambria"/>
        <family val="1"/>
        <scheme val="major"/>
      </rPr>
      <t>All sites</t>
    </r>
    <r>
      <rPr>
        <sz val="10"/>
        <rFont val="Cambria"/>
        <family val="1"/>
        <scheme val="major"/>
      </rPr>
      <t xml:space="preserve"> - fully addressed within management planning documentation and associated maps. </t>
    </r>
  </si>
  <si>
    <t>2.2.1  j)</t>
  </si>
  <si>
    <t>2.2.1  j) Where applicable annual allowable harvest of non-timber woodland products (NTWPs). 
Verifiers: 
• Management planning documentation 
• Appropriate maps and records.</t>
  </si>
  <si>
    <r>
      <rPr>
        <b/>
        <sz val="10"/>
        <rFont val="Cambria"/>
        <family val="1"/>
        <scheme val="major"/>
      </rPr>
      <t xml:space="preserve">Bolfracks, Kinnaird Estate, Muirlaggan </t>
    </r>
    <r>
      <rPr>
        <sz val="10"/>
        <rFont val="Cambria"/>
        <family val="1"/>
        <scheme val="major"/>
      </rPr>
      <t>no harvesting of NTWPs other than deer control and, at Kinnaird Estate  game shooting, largely undertaken outwith the certified area.</t>
    </r>
  </si>
  <si>
    <t xml:space="preserve">Brerachan - none
</t>
  </si>
  <si>
    <t>Dunfallandy - none</t>
  </si>
  <si>
    <t>Garrique - none</t>
  </si>
  <si>
    <r>
      <rPr>
        <b/>
        <sz val="10"/>
        <rFont val="Cambria"/>
        <family val="1"/>
        <scheme val="major"/>
      </rPr>
      <t xml:space="preserve">All sites </t>
    </r>
    <r>
      <rPr>
        <sz val="10"/>
        <rFont val="Cambria"/>
        <family val="1"/>
        <scheme val="major"/>
      </rPr>
      <t>- no harvesting of NTWPs. All deer control is for forest management purposes.</t>
    </r>
  </si>
  <si>
    <t xml:space="preserve">2.2.1  k) </t>
  </si>
  <si>
    <t>2.2.1  k) Rationale for the operational techniques to be used. 
Verifiers: 
• Management planning documentation 
• Appropriate maps and records.</t>
  </si>
  <si>
    <t xml:space="preserve">Brerachan - Man Plan sections 4 and 5 describe contraints and issues informing rationale for management
</t>
  </si>
  <si>
    <t>Dunfallandy - Man Plan section 7 describes constraints and opportunites informing rationale for management</t>
  </si>
  <si>
    <t>Garrique - Section 4.1 of the UKWAS plan describes rationale for thinning and clearfell</t>
  </si>
  <si>
    <r>
      <rPr>
        <b/>
        <sz val="10"/>
        <rFont val="Cambria"/>
        <family val="1"/>
        <scheme val="major"/>
      </rPr>
      <t xml:space="preserve">All sites </t>
    </r>
    <r>
      <rPr>
        <sz val="10"/>
        <rFont val="Cambria"/>
        <family val="1"/>
        <scheme val="major"/>
      </rPr>
      <t>- fully addressed within management plans</t>
    </r>
  </si>
  <si>
    <t>2.2.1  l)</t>
  </si>
  <si>
    <t>2.2.1  l) Plans for implementation, first five years in detail.  
Verifiers: 
• Management planning documentation 
• Appropriate maps and records.</t>
  </si>
  <si>
    <r>
      <t xml:space="preserve">Bolfracks, Kinnaird Estate, Muirlaggan </t>
    </r>
    <r>
      <rPr>
        <sz val="10"/>
        <rFont val="Cambria"/>
        <family val="1"/>
        <scheme val="major"/>
      </rPr>
      <t>fully addressed within management planning documentation</t>
    </r>
    <r>
      <rPr>
        <b/>
        <sz val="10"/>
        <rFont val="Cambria"/>
        <family val="1"/>
        <scheme val="major"/>
      </rPr>
      <t xml:space="preserve"> </t>
    </r>
    <r>
      <rPr>
        <sz val="10"/>
        <rFont val="Cambria"/>
        <family val="1"/>
        <scheme val="major"/>
      </rPr>
      <t>and associated five year budgets</t>
    </r>
  </si>
  <si>
    <t xml:space="preserve">Brerachan - Man Plan section 5 with appendices 9, 10 and 11 showing harvesting, thinning, restocking plans within each compartment phases 1-5 covering the 5 years
</t>
  </si>
  <si>
    <t>Dunfallandy - Man plan section 8</t>
  </si>
  <si>
    <t>Garrique -  First 5 year phase has been completed details of second 5 year phase being developed during management plan review</t>
  </si>
  <si>
    <r>
      <rPr>
        <b/>
        <sz val="10"/>
        <rFont val="Cambria"/>
        <family val="1"/>
        <scheme val="major"/>
      </rPr>
      <t xml:space="preserve">All sites - </t>
    </r>
    <r>
      <rPr>
        <sz val="10"/>
        <rFont val="Cambria"/>
        <family val="1"/>
        <scheme val="major"/>
      </rPr>
      <t>stated within management plans and recorded on accompanying maps.</t>
    </r>
  </si>
  <si>
    <t xml:space="preserve">2.2.1  m) </t>
  </si>
  <si>
    <t>2.2.1  m) Appropriate maps.  
Verifiers: 
• Management planning documentation 
• Appropriate maps and records.</t>
  </si>
  <si>
    <r>
      <t>Bolfracks, Kinnaird Estate, Muirlaggan</t>
    </r>
    <r>
      <rPr>
        <sz val="10"/>
        <rFont val="Cambria"/>
        <family val="1"/>
        <scheme val="major"/>
      </rPr>
      <t xml:space="preserve"> an extensive range of maps seen.  All are Resource managed sites - RTS GIS system demonstrated during audit and seen to contain a wide variety of information for each of these sites, which can be incorporated into bespoke maps as required.</t>
    </r>
  </si>
  <si>
    <t xml:space="preserve">Brerachan - maps showing compartments, felling plans designations and features all within the LTFP
</t>
  </si>
  <si>
    <t xml:space="preserve">Dunfallandy - maps covering ownership, species, operations retentions restocking all appended to Management plan </t>
  </si>
  <si>
    <t>Garrique - all appropriate maps are available coverign ownership, species, felling phases, restocking etc</t>
  </si>
  <si>
    <r>
      <t xml:space="preserve">All sites </t>
    </r>
    <r>
      <rPr>
        <sz val="10"/>
        <rFont val="Cambria"/>
        <family val="1"/>
        <scheme val="major"/>
      </rPr>
      <t xml:space="preserve">- a full range of maps seen  eg </t>
    </r>
    <r>
      <rPr>
        <b/>
        <sz val="10"/>
        <rFont val="Cambria"/>
        <family val="1"/>
        <scheme val="major"/>
      </rPr>
      <t>Pluscarden</t>
    </r>
    <r>
      <rPr>
        <sz val="10"/>
        <rFont val="Cambria"/>
        <family val="1"/>
        <scheme val="major"/>
      </rPr>
      <t xml:space="preserve"> Location, stock map, Designations and Features, Current Species, Age Class, Concept map, Restock / Future Species, Working Circles, Fire Plan, Thinning, Fence management, Road Haulage. </t>
    </r>
    <r>
      <rPr>
        <b/>
        <sz val="10"/>
        <rFont val="Cambria"/>
        <family val="1"/>
        <scheme val="major"/>
      </rPr>
      <t>Glenkirk</t>
    </r>
    <r>
      <rPr>
        <sz val="10"/>
        <rFont val="Cambria"/>
        <family val="1"/>
        <scheme val="major"/>
      </rPr>
      <t xml:space="preserve"> Location, species, felling, restocking, biodiversity, emergency plan, archaeology, AW, haulage, enrichment planting, semi natural habitats, biodiversity with open ground</t>
    </r>
    <r>
      <rPr>
        <b/>
        <sz val="10"/>
        <rFont val="Cambria"/>
        <family val="1"/>
        <scheme val="major"/>
      </rPr>
      <t>.</t>
    </r>
    <r>
      <rPr>
        <sz val="10"/>
        <rFont val="Cambria"/>
        <family val="1"/>
        <scheme val="major"/>
      </rPr>
      <t xml:space="preserve"> </t>
    </r>
    <r>
      <rPr>
        <b/>
        <sz val="10"/>
        <rFont val="Cambria"/>
        <family val="1"/>
        <scheme val="major"/>
      </rPr>
      <t xml:space="preserve">Newnoth </t>
    </r>
    <r>
      <rPr>
        <sz val="10"/>
        <rFont val="Cambria"/>
        <family val="1"/>
        <scheme val="major"/>
      </rPr>
      <t>Location, Current species and cpts, Felling plan, Restocking plan, Constraints and opportunities, Biodiversity</t>
    </r>
  </si>
  <si>
    <t>2.2.1  n)</t>
  </si>
  <si>
    <t>2.2.1  n) Plans to monitor at least those elements identified under section 2.15.1 against the objectives. 
Verifiers: 
• Management planning documentation 
• Appropriate maps and records.</t>
  </si>
  <si>
    <r>
      <t xml:space="preserve">Bolfracks and Muirlaggan - </t>
    </r>
    <r>
      <rPr>
        <sz val="10"/>
        <rFont val="Cambria"/>
        <family val="1"/>
        <scheme val="major"/>
      </rPr>
      <t>fully compliant monitoring plans in place.</t>
    </r>
    <r>
      <rPr>
        <b/>
        <sz val="10"/>
        <rFont val="Cambria"/>
        <family val="1"/>
        <scheme val="major"/>
      </rPr>
      <t xml:space="preserve"> </t>
    </r>
    <r>
      <rPr>
        <sz val="10"/>
        <rFont val="Cambria"/>
        <family val="1"/>
        <scheme val="major"/>
      </rPr>
      <t xml:space="preserve">No monitoring programme in place at </t>
    </r>
    <r>
      <rPr>
        <b/>
        <sz val="10"/>
        <rFont val="Cambria"/>
        <family val="1"/>
        <scheme val="major"/>
      </rPr>
      <t>Kinnaird Estate</t>
    </r>
    <r>
      <rPr>
        <sz val="10"/>
        <rFont val="Cambria"/>
        <family val="1"/>
        <scheme val="major"/>
      </rPr>
      <t xml:space="preserve">. </t>
    </r>
  </si>
  <si>
    <t>Ref Minor CAR 2021.4 raised under 2.15.1 a</t>
  </si>
  <si>
    <t xml:space="preserve">Brerachan - monitoring includes the development of young crops, species mixtures, age classes and biodiversity of the plan area. Methods involve surveys and fixed-point photography. The effect of management monitored on an on-going basis, with forest operations such as felling, planting and habitat restoration assessed for effectiveness by the forest manager. Monitoring sheet completed over several site visits in 2021 includes natural reseerves, waste management and tree health
</t>
  </si>
  <si>
    <t xml:space="preserve">Dunfallandy - Monitoring will include assessment of tree health and success of natural regeneration, </t>
  </si>
  <si>
    <t>Garrique - monitoring of economic, environmental and social aspects covered in section 6 of the UKWAS plan - table 9 provides a monitoring schedule</t>
  </si>
  <si>
    <t>Kinnaird Estate Monitoring plan now in place.  No non-conformance noted during S1 audit</t>
  </si>
  <si>
    <r>
      <rPr>
        <b/>
        <sz val="10"/>
        <rFont val="Cambria"/>
        <family val="1"/>
        <scheme val="major"/>
      </rPr>
      <t xml:space="preserve">All sites </t>
    </r>
    <r>
      <rPr>
        <sz val="10"/>
        <rFont val="Cambria"/>
        <family val="1"/>
        <scheme val="major"/>
      </rPr>
      <t>- monitoring plans, either within the forest plan or as separate documents, and covering all elements identified under Section 2.15.1, seen to be in place</t>
    </r>
  </si>
  <si>
    <t>2.2.2</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</si>
  <si>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</si>
  <si>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r>
      <t>Bolfracks, Kinnaird Estate, Muirlaggan</t>
    </r>
    <r>
      <rPr>
        <sz val="10"/>
        <rFont val="Cambria"/>
        <family val="1"/>
        <scheme val="major"/>
      </rPr>
      <t xml:space="preserve"> no such requests but managers confirmed that this information would be provided if such a request were made.</t>
    </r>
  </si>
  <si>
    <t xml:space="preserve">Brerachan - management plan would be made available on request
</t>
  </si>
  <si>
    <t>Dunfallandy - management plan would be made available on request</t>
  </si>
  <si>
    <t>Garrique - management plan would be made available on request</t>
  </si>
  <si>
    <r>
      <rPr>
        <b/>
        <sz val="10"/>
        <rFont val="Cambria"/>
        <family val="1"/>
        <scheme val="major"/>
      </rPr>
      <t>All sites</t>
    </r>
    <r>
      <rPr>
        <sz val="10"/>
        <rFont val="Cambria"/>
        <family val="1"/>
        <scheme val="major"/>
      </rPr>
      <t xml:space="preserve"> -  no such requests but managers confirmed that this information would be provided if such a request were made.</t>
    </r>
  </si>
  <si>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</si>
  <si>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</si>
  <si>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r>
      <t>Bolfracks, Kinnaird Estate, Muirlaggan</t>
    </r>
    <r>
      <rPr>
        <sz val="10"/>
        <rFont val="Cambria"/>
        <family val="1"/>
        <scheme val="major"/>
      </rPr>
      <t xml:space="preserve"> management plans were all less than</t>
    </r>
    <r>
      <rPr>
        <b/>
        <sz val="10"/>
        <rFont val="Cambria"/>
        <family val="1"/>
        <scheme val="major"/>
      </rPr>
      <t xml:space="preserve"> </t>
    </r>
    <r>
      <rPr>
        <sz val="10"/>
        <rFont val="Cambria"/>
        <family val="1"/>
        <scheme val="major"/>
      </rPr>
      <t>10 years old. Muirlaggan 2014 plan had been reviewed in June 2020.</t>
    </r>
  </si>
  <si>
    <t xml:space="preserve">Brerachan - 10 year review due in 2025
</t>
  </si>
  <si>
    <t xml:space="preserve">Dunfallandy - Management plan drawn up in 2021. No previous plan. </t>
  </si>
  <si>
    <t xml:space="preserve">Garrique - Review after first 5 year phase of current plan is currently underway issues around wind throw are beign considered in considering future coup sizes and lessons from successes and failures in restocking are being used to improve restocking techniques. </t>
  </si>
  <si>
    <r>
      <rPr>
        <b/>
        <sz val="10"/>
        <rFont val="Cambria"/>
        <family val="1"/>
        <scheme val="major"/>
      </rPr>
      <t>All sites</t>
    </r>
    <r>
      <rPr>
        <sz val="10"/>
        <rFont val="Cambria"/>
        <family val="1"/>
        <scheme val="major"/>
      </rPr>
      <t xml:space="preserve"> - plans were all less than 10 years except for Southesk. The Southesk management plan had expired ( 10 year point) June 2023 though was under review at time of audit. Although not resource managed by RTS, the manager for Southesk had contracted RTS managers to undertake the review.  Previous monitoring results, whether undertaken by the Estate or by other relevant organisations ( eg NatureScot re SSSI) had not been requested by the RTS managers undertaking the review.</t>
    </r>
  </si>
  <si>
    <t>Minor CAR 2023.4</t>
  </si>
  <si>
    <r>
      <t xml:space="preserve">Updated LTFP for Southesk provided, with information for Rossie Moor SSSI added to sections A.6.9, B.1 &amp; C.2.11. Section C.2.11 contains details following consultation with NatureScot (emails from 19th of July 2023 and 7th &amp; 14th of August 2024 were seen). Agreed with NatureScot there is no felling to take place within the wooded area of the SSSI, although felling in adjacent coupes is agreed (cpts 30, 31 &amp; 33) for later in the plan period. </t>
    </r>
    <r>
      <rPr>
        <b/>
        <sz val="10"/>
        <rFont val="Cambria"/>
        <family val="2"/>
        <scheme val="major"/>
      </rPr>
      <t>Minor CAR CLOSED</t>
    </r>
  </si>
  <si>
    <t>Minor CAR 2023.4 CLOSED</t>
  </si>
  <si>
    <t>Consultation and co-operation</t>
  </si>
  <si>
    <t>2.3.1 a)</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</si>
  <si>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</si>
  <si>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Bolfracks, Kinnaird Estate, Muirlaggan </t>
    </r>
    <r>
      <rPr>
        <sz val="10"/>
        <rFont val="Cambria"/>
        <family val="1"/>
        <scheme val="major"/>
      </rPr>
      <t xml:space="preserve">no plan reviews undertaken in past year / due at time of audit but scoping exercises seen for all plans, including Kinnaird Woodland Creation, evidencing that consultation with a range of stakeholders had been undertaken.  At </t>
    </r>
    <r>
      <rPr>
        <b/>
        <sz val="10"/>
        <rFont val="Cambria"/>
        <family val="1"/>
        <scheme val="major"/>
      </rPr>
      <t xml:space="preserve">Bolfracks and Muirlaggan </t>
    </r>
    <r>
      <rPr>
        <sz val="10"/>
        <rFont val="Cambria"/>
        <family val="1"/>
        <scheme val="major"/>
      </rPr>
      <t>managers confirmed that users of shared access / neighbours had been consulted prior to harvesting operations - confirmed during interview with Bolfracks Factor and written evidence (Memorandum of Understanding)  seen for Muirlaggan.</t>
    </r>
  </si>
  <si>
    <t xml:space="preserve">Brerachan - consultation with all necessary statutory authorities and neighbouring properties conducted when LTFP drawn up. Consultee list maintained for site
</t>
  </si>
  <si>
    <t>Dunfallandy - consultation in Autumn 2020 prior to application for felling licence. Included a letter drop around neighbouring houses in September 2020, letters to statutory consultees sent out 9/12/20</t>
  </si>
  <si>
    <t>Garrique - a consultation exercise was conducted in 2013 before the site entered into certification under the previous group scheme and list of consultees in the UKWAS plan. Current LTFP has been approved</t>
  </si>
  <si>
    <r>
      <t xml:space="preserve">Southesk </t>
    </r>
    <r>
      <rPr>
        <sz val="10"/>
        <rFont val="Cambria"/>
        <family val="1"/>
        <scheme val="major"/>
      </rPr>
      <t xml:space="preserve">scoping report seen for management plan review currently in progress. </t>
    </r>
    <r>
      <rPr>
        <b/>
        <sz val="10"/>
        <rFont val="Cambria"/>
        <family val="1"/>
        <scheme val="major"/>
      </rPr>
      <t xml:space="preserve">All sites - </t>
    </r>
    <r>
      <rPr>
        <sz val="10"/>
        <rFont val="Cambria"/>
        <family val="1"/>
        <scheme val="major"/>
      </rPr>
      <t xml:space="preserve">managers explained that neighbours are contacted prior to harvesting operations and showed good knowledge of neighbouring householders / landowners.  </t>
    </r>
    <r>
      <rPr>
        <b/>
        <sz val="10"/>
        <rFont val="Cambria"/>
        <family val="1"/>
        <scheme val="major"/>
      </rPr>
      <t xml:space="preserve">Kincardine </t>
    </r>
    <r>
      <rPr>
        <sz val="10"/>
        <rFont val="Cambria"/>
        <family val="1"/>
        <scheme val="major"/>
      </rPr>
      <t>neighbour interviewed confirmed that he had indeed been consulted prior to harvesting operations. No sites visited had high public access.</t>
    </r>
    <r>
      <rPr>
        <b/>
        <sz val="10"/>
        <rFont val="Cambria"/>
        <family val="1"/>
        <scheme val="major"/>
      </rPr>
      <t xml:space="preserve"> </t>
    </r>
    <r>
      <rPr>
        <sz val="10"/>
        <rFont val="Cambria"/>
        <family val="1"/>
        <scheme val="major"/>
      </rPr>
      <t>Group Rules outline consultation process prior to entry into certification and this is checked as part of acceptance audit - seen for new member</t>
    </r>
    <r>
      <rPr>
        <b/>
        <sz val="10"/>
        <rFont val="Cambria"/>
        <family val="1"/>
        <scheme val="major"/>
      </rPr>
      <t>s Glenkirk, Newnoth and Megray</t>
    </r>
  </si>
  <si>
    <t>2.3.1 b)</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</si>
  <si>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</si>
  <si>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 xml:space="preserve">Bolfracks, Kinnaird Estate, Muirlaggan </t>
    </r>
    <r>
      <rPr>
        <sz val="10"/>
        <rFont val="Cambria"/>
        <family val="1"/>
        <scheme val="major"/>
      </rPr>
      <t>no plan reviews undertaken in past year / due at time of audit but scoping exercises seen for all plans, including Kinnaird Woodland Creation, evidencing that consultation with a range of stakeholders had been undertaken in accordance with statutory consultation process.</t>
    </r>
  </si>
  <si>
    <t xml:space="preserve">Brerachan - approved LTFP including required consultation 
</t>
  </si>
  <si>
    <t xml:space="preserve">Dunfallandy - approved felling licence including  required consultation </t>
  </si>
  <si>
    <t xml:space="preserve">Garrique -  approved LTFP including required consultation </t>
  </si>
  <si>
    <r>
      <rPr>
        <b/>
        <sz val="10"/>
        <rFont val="Cambria"/>
        <family val="1"/>
        <scheme val="major"/>
      </rPr>
      <t>All sites</t>
    </r>
    <r>
      <rPr>
        <sz val="10"/>
        <rFont val="Cambria"/>
        <family val="1"/>
        <scheme val="major"/>
      </rPr>
      <t xml:space="preserve"> - all management plans under agreed forest plans which had been subject to statutory consultation. Scoping report seen for </t>
    </r>
    <r>
      <rPr>
        <b/>
        <sz val="10"/>
        <rFont val="Cambria"/>
        <family val="1"/>
        <scheme val="major"/>
      </rPr>
      <t xml:space="preserve">Southesk </t>
    </r>
    <r>
      <rPr>
        <sz val="10"/>
        <rFont val="Cambria"/>
        <family val="1"/>
        <scheme val="major"/>
      </rPr>
      <t>LTFP which was in the process of renewal at time of audit</t>
    </r>
  </si>
  <si>
    <t>2.3.1 c)</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</si>
  <si>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</si>
  <si>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 xml:space="preserve">Brerachan - yes see 2.3.1 a and b
</t>
  </si>
  <si>
    <t>Dunfallandy -  yes see 2.3.1 a and b</t>
  </si>
  <si>
    <t>Garrique - yes includes range of stautory consultees and neighbours including services crossing site</t>
  </si>
  <si>
    <r>
      <rPr>
        <b/>
        <sz val="10"/>
        <rFont val="Cambria"/>
        <family val="1"/>
        <scheme val="major"/>
      </rPr>
      <t xml:space="preserve">All sites </t>
    </r>
    <r>
      <rPr>
        <sz val="10"/>
        <rFont val="Cambria"/>
        <family val="1"/>
        <scheme val="major"/>
      </rPr>
      <t xml:space="preserve">- consultation undertaken for all sites entering certification.  All sites with HCV under Long Term forest plans which includes stautory consultation. Stakeholder lists for all sites and managers showed good knowledge of neighbours.  Specific examples of consultation seen eg regarding hogweed management at </t>
    </r>
    <r>
      <rPr>
        <b/>
        <sz val="10"/>
        <rFont val="Cambria"/>
        <family val="1"/>
        <scheme val="major"/>
      </rPr>
      <t>Dupplin</t>
    </r>
    <r>
      <rPr>
        <sz val="10"/>
        <rFont val="Cambria"/>
        <family val="1"/>
        <scheme val="major"/>
      </rPr>
      <t xml:space="preserve"> near River Earn</t>
    </r>
  </si>
  <si>
    <r>
      <rPr>
        <b/>
        <sz val="10"/>
        <rFont val="Cambria"/>
        <family val="1"/>
        <scheme val="major"/>
      </rPr>
      <t xml:space="preserve">All sites </t>
    </r>
    <r>
      <rPr>
        <sz val="10"/>
        <rFont val="Cambria"/>
        <family val="1"/>
        <scheme val="major"/>
      </rPr>
      <t xml:space="preserve">- consultation undertaken for all sites entering certification and confirmed during acceptance audit - seen for new members audited.  All sites with are under Long Term forest plans which includes statutory consultation with all of the above categories - example of response from NatureScot seen for </t>
    </r>
    <r>
      <rPr>
        <b/>
        <sz val="10"/>
        <rFont val="Cambria"/>
        <family val="1"/>
        <scheme val="major"/>
      </rPr>
      <t>Southesk</t>
    </r>
    <r>
      <rPr>
        <sz val="10"/>
        <rFont val="Cambria"/>
        <family val="1"/>
        <scheme val="major"/>
      </rPr>
      <t xml:space="preserve">.  Stakeholder lists for all sites and managers showed good knowledge of neighbours. </t>
    </r>
  </si>
  <si>
    <r>
      <rPr>
        <b/>
        <sz val="10"/>
        <rFont val="Cambria"/>
        <family val="2"/>
        <scheme val="major"/>
      </rPr>
      <t xml:space="preserve">All sites </t>
    </r>
    <r>
      <rPr>
        <sz val="10"/>
        <rFont val="Cambria"/>
        <family val="1"/>
        <scheme val="major"/>
      </rPr>
      <t xml:space="preserve">- consultation undertaken for all sites entering certification.  All sites with HCV under Long Term forest plans which includes stautory consultation. Stakeholder lists for all sites and managers showed good knowledge of neighbours. Specific examples of consultation seen e.g. Woodland Trust at </t>
    </r>
    <r>
      <rPr>
        <b/>
        <sz val="10"/>
        <rFont val="Cambria"/>
        <family val="2"/>
        <scheme val="major"/>
      </rPr>
      <t>Glenkirk</t>
    </r>
    <r>
      <rPr>
        <sz val="10"/>
        <rFont val="Cambria"/>
        <family val="1"/>
        <scheme val="major"/>
      </rPr>
      <t xml:space="preserve"> re management of juniper woodlands.</t>
    </r>
  </si>
  <si>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</si>
  <si>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</si>
  <si>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r>
      <t>Bolfracks, Kinnaird Estate, Muirlaggan</t>
    </r>
    <r>
      <rPr>
        <sz val="10"/>
        <rFont val="Cambria"/>
        <family val="1"/>
        <scheme val="major"/>
      </rPr>
      <t xml:space="preserve"> stakeholder lists in place, including relevant consultees.  RTS contact details are readily available and managers confirmed good knowledge of and good relationships with neighbours.  Discussion with Factor at Bolfracks  confirmed that consultation / engagement process is non-discriminatory.</t>
    </r>
  </si>
  <si>
    <t xml:space="preserve">Brerachan -  no public interest in the site, neighbours consulted. As noted previously at Brerachan there are no neighbouring plantations or woodlands so no interest in shared deer control from the neighbours. Deer management in neighbouring areas is related to commercial dear stalking ( hunting). Brerechan is deer fenced so there are very few deer within the plantation and these are controlled by a contracted deer stalker to reduce any impact on establishment
</t>
  </si>
  <si>
    <t>Dunfallandy -   -  no public interest in the site, neighbours consulted. Site is deer fenced and any deer found within the site are driven out. No interest from neighbours in shared deer management</t>
  </si>
  <si>
    <t xml:space="preserve">Garrique - no public interest in the site, neighbours consulted. New plantation neighbour to the east has been consulted and has an interested in shared deer management across the two plantation sites. </t>
  </si>
  <si>
    <r>
      <t xml:space="preserve">All sites </t>
    </r>
    <r>
      <rPr>
        <sz val="10"/>
        <rFont val="Cambria"/>
        <family val="1"/>
        <scheme val="major"/>
      </rPr>
      <t>visited - no particular public interest in the site - neighbours consulted and managers showed good knowledge of neighbouring householders / landowners.</t>
    </r>
    <r>
      <rPr>
        <b/>
        <sz val="10"/>
        <rFont val="Cambria"/>
        <family val="1"/>
        <scheme val="major"/>
      </rPr>
      <t xml:space="preserve"> </t>
    </r>
    <r>
      <rPr>
        <sz val="10"/>
        <rFont val="Cambria"/>
        <family val="1"/>
        <scheme val="major"/>
      </rPr>
      <t>No evidence of lack of opportunity to engage - neighbour at Kincardine interviewed confirmed that consultation regarding harvesting operations had been via knock at his door. Statutory consultation procedure followed for LTFP process</t>
    </r>
  </si>
  <si>
    <t>2.3.1 e)</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</si>
  <si>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</si>
  <si>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t xml:space="preserve">Bolfracks, Kinnaird Estate, </t>
    </r>
    <r>
      <rPr>
        <sz val="10"/>
        <rFont val="Cambria"/>
        <family val="1"/>
        <scheme val="major"/>
      </rPr>
      <t xml:space="preserve">no such requests.  </t>
    </r>
    <r>
      <rPr>
        <b/>
        <sz val="10"/>
        <rFont val="Cambria"/>
        <family val="1"/>
        <scheme val="major"/>
      </rPr>
      <t xml:space="preserve">Muirlaggan </t>
    </r>
    <r>
      <rPr>
        <sz val="10"/>
        <rFont val="Cambria"/>
        <family val="1"/>
        <scheme val="major"/>
      </rPr>
      <t>- shared access track with a number of users, including mobile homes used as holiday accommodation. Site monitoring notes prior to / during harvesting operations, Memorandum of Understanding and discussion with manager confirmed ongoing dialogue and consideration being taken of operational impacts eg written agreement that there would be no timber haulage between 6pm and 7am or at any time during weekends.</t>
    </r>
  </si>
  <si>
    <t xml:space="preserve">Brerachan - no feedback/ issues raised
</t>
  </si>
  <si>
    <t>Dunfallandy - interest from Community Council leader to visit site. No other feedback</t>
  </si>
  <si>
    <t>Garrique - no requests for on-going dialogue received though discussion underway with new neighbour to the east about shared deer control across the two plantations. Newly established plantation to the west is entirely deer fenced so no interest in shared deer control</t>
  </si>
  <si>
    <r>
      <t xml:space="preserve">All sites - </t>
    </r>
    <r>
      <rPr>
        <sz val="10"/>
        <rFont val="Cambria"/>
        <family val="1"/>
        <scheme val="major"/>
      </rPr>
      <t>no such requests received</t>
    </r>
    <r>
      <rPr>
        <b/>
        <sz val="10"/>
        <rFont val="Cambria"/>
        <family val="1"/>
        <scheme val="major"/>
      </rPr>
      <t xml:space="preserve">. </t>
    </r>
    <r>
      <rPr>
        <sz val="10"/>
        <rFont val="Cambria"/>
        <family val="1"/>
        <scheme val="major"/>
      </rPr>
      <t>Neighbour using shared access interviewed at</t>
    </r>
    <r>
      <rPr>
        <b/>
        <sz val="10"/>
        <rFont val="Cambria"/>
        <family val="1"/>
        <scheme val="major"/>
      </rPr>
      <t xml:space="preserve"> Kincardine</t>
    </r>
    <r>
      <rPr>
        <sz val="10"/>
        <rFont val="Cambria"/>
        <family val="1"/>
        <scheme val="major"/>
      </rPr>
      <t xml:space="preserve"> confirmed that he had been consulted about harvesting operations affecting the shared access.</t>
    </r>
    <r>
      <rPr>
        <b/>
        <sz val="10"/>
        <rFont val="Cambria"/>
        <family val="1"/>
        <scheme val="major"/>
      </rPr>
      <t xml:space="preserve"> Glenkirk -</t>
    </r>
    <r>
      <rPr>
        <sz val="10"/>
        <rFont val="Cambria"/>
        <family val="1"/>
        <scheme val="major"/>
      </rPr>
      <t>considerable discussion with local community had been undertaken prior to entry into certification and commencement of harvesting and agreement was in place regarding timing of operations / timber haulage.</t>
    </r>
  </si>
  <si>
    <t>2.3.1 f)</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</si>
  <si>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</si>
  <si>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r>
      <rPr>
        <b/>
        <sz val="11"/>
        <rFont val="Cambria"/>
        <family val="1"/>
        <scheme val="major"/>
      </rPr>
      <t xml:space="preserve">Bolfracks, Kinnaird Estate, Muirlaggan - </t>
    </r>
    <r>
      <rPr>
        <sz val="11"/>
        <rFont val="Cambria"/>
        <family val="1"/>
        <scheme val="major"/>
      </rPr>
      <t>not new entrants into certification;</t>
    </r>
    <r>
      <rPr>
        <b/>
        <sz val="11"/>
        <rFont val="Cambria"/>
        <family val="1"/>
        <scheme val="major"/>
      </rPr>
      <t xml:space="preserve"> </t>
    </r>
    <r>
      <rPr>
        <sz val="11"/>
        <rFont val="Cambria"/>
        <family val="1"/>
        <scheme val="major"/>
      </rPr>
      <t>pre-audit consultation exercise ran from 17 August - 28 Sept 2021</t>
    </r>
  </si>
  <si>
    <t xml:space="preserve">Brerachan - . In April 2017 a letter was sent to consultees - site joined scheme 18/7/2017. 
</t>
  </si>
  <si>
    <t>Dunfallandy - Letter drop on September 2020, other consultees December 2020, site joined group scheme 7/6/2021</t>
  </si>
  <si>
    <t>Garrique - site certified since 2013 under previous group scheme</t>
  </si>
  <si>
    <r>
      <t xml:space="preserve">All sites - </t>
    </r>
    <r>
      <rPr>
        <sz val="10"/>
        <rFont val="Cambria"/>
        <family val="1"/>
        <scheme val="major"/>
      </rPr>
      <t xml:space="preserve">standard procedure is 30 day consultation process. Stakeholder lists held for each site and confirmed during audit that correct procedure had been used for new entrants </t>
    </r>
    <r>
      <rPr>
        <b/>
        <sz val="10"/>
        <rFont val="Cambria"/>
        <family val="1"/>
        <scheme val="major"/>
      </rPr>
      <t>Glenkirk, Newnoth</t>
    </r>
    <r>
      <rPr>
        <sz val="10"/>
        <rFont val="Cambria"/>
        <family val="1"/>
        <scheme val="major"/>
      </rPr>
      <t xml:space="preserve"> and </t>
    </r>
    <r>
      <rPr>
        <b/>
        <sz val="10"/>
        <rFont val="Cambria"/>
        <family val="1"/>
        <scheme val="major"/>
      </rPr>
      <t>Megray.</t>
    </r>
  </si>
  <si>
    <t>2.3.2 a)</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</si>
  <si>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</si>
  <si>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r>
      <t xml:space="preserve">Bolfracks, Kinnaird Estate, Muirlaggan - </t>
    </r>
    <r>
      <rPr>
        <sz val="10"/>
        <rFont val="Cambria"/>
        <family val="1"/>
        <scheme val="major"/>
      </rPr>
      <t>no such situation</t>
    </r>
    <r>
      <rPr>
        <b/>
        <sz val="10"/>
        <rFont val="Cambria"/>
        <family val="1"/>
        <scheme val="major"/>
      </rPr>
      <t xml:space="preserve">. </t>
    </r>
    <r>
      <rPr>
        <sz val="10"/>
        <rFont val="Cambria"/>
        <family val="1"/>
        <scheme val="major"/>
      </rPr>
      <t xml:space="preserve"> Forests are within wider estates, surrounded predominantly by farmland / open hill.  A small area at Kinnaird abuts a native woodland nature reserve managed by Scottish Wildlife Trust and has been set aside as Natural Reserve, to complement the management of the neighbouring nature reserve.</t>
    </r>
  </si>
  <si>
    <t xml:space="preserve">Brerachan - no adjacent woodland
</t>
  </si>
  <si>
    <t xml:space="preserve">Dunfallandy - owner of adjaent woodland informed - no issues raised </t>
  </si>
  <si>
    <t>Garrique - deer are managed on site through a stalking contract. Neighbours to West have errected a deer fence around new planting, farmers to north no interested in deer management. Plantation to East has just changed hands - owner planning to discuss shared deer management with new owner</t>
  </si>
  <si>
    <r>
      <t xml:space="preserve">All sites </t>
    </r>
    <r>
      <rPr>
        <sz val="10"/>
        <rFont val="Cambria"/>
        <family val="1"/>
        <scheme val="major"/>
      </rPr>
      <t>- no immediate adjoining woodland neighbours. Forests are all either part of wider estate in same ownership or surrounded by farmland.</t>
    </r>
  </si>
  <si>
    <t>2.3.2 b)</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</si>
  <si>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</si>
  <si>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Bolfracks, Kinnaird Estate, Muirlaggan </t>
    </r>
    <r>
      <rPr>
        <sz val="10"/>
        <rFont val="Cambria"/>
        <family val="1"/>
        <scheme val="major"/>
      </rPr>
      <t>no invasive plants requiring management - checked during audit.  Deer management plans in place - stalkers are undertaking control over the wider estates.</t>
    </r>
  </si>
  <si>
    <t xml:space="preserve">Brerachan - no invasive species recorded on site
</t>
  </si>
  <si>
    <t>Dunfallandy - no invasive species recorded on site</t>
  </si>
  <si>
    <t>Garrique - Rhododendron at entrance to site is not invasive species - no sign of spread. No other invasive species recorded on site</t>
  </si>
  <si>
    <r>
      <t xml:space="preserve">Blairmore, Candacraig - </t>
    </r>
    <r>
      <rPr>
        <sz val="10"/>
        <rFont val="Cambria"/>
        <family val="1"/>
        <scheme val="major"/>
      </rPr>
      <t xml:space="preserve">no invasive plant species and no opportunity for landscape scale wildlife management. </t>
    </r>
    <r>
      <rPr>
        <b/>
        <sz val="10"/>
        <rFont val="Cambria"/>
        <family val="1"/>
        <scheme val="major"/>
      </rPr>
      <t xml:space="preserve">Dupplin - </t>
    </r>
    <r>
      <rPr>
        <sz val="10"/>
        <rFont val="Cambria"/>
        <family val="1"/>
        <scheme val="major"/>
      </rPr>
      <t>invasives along River Earn.  A project is in place to tackle this but it has started up river of Dupplin and has not yet reached this area.  The manager explained that, once Dupplin is within this project area they will be very keen to co-ordinate their actions with neighbours.  He has also liaised with SEPA regarding removal of hogweed - correspondence seen.</t>
    </r>
  </si>
  <si>
    <r>
      <t xml:space="preserve">Southesk - </t>
    </r>
    <r>
      <rPr>
        <sz val="10"/>
        <rFont val="Cambria"/>
        <family val="1"/>
        <scheme val="major"/>
      </rPr>
      <t xml:space="preserve">grey squirrel control undertaken as part of Saving Scotland's Red Squirrels scheme. </t>
    </r>
    <r>
      <rPr>
        <b/>
        <sz val="10"/>
        <rFont val="Cambria"/>
        <family val="1"/>
        <scheme val="major"/>
      </rPr>
      <t xml:space="preserve"> All sites </t>
    </r>
    <r>
      <rPr>
        <sz val="10"/>
        <rFont val="Cambria"/>
        <family val="1"/>
        <scheme val="major"/>
      </rPr>
      <t xml:space="preserve">- no opportunities at  for landscape scale deer management as no close neighbours controlling deer.  No significant invasive plant species except at </t>
    </r>
    <r>
      <rPr>
        <b/>
        <sz val="10"/>
        <rFont val="Cambria"/>
        <family val="1"/>
        <scheme val="major"/>
      </rPr>
      <t>Glenshamrock</t>
    </r>
    <r>
      <rPr>
        <sz val="10"/>
        <rFont val="Cambria"/>
        <family val="1"/>
        <scheme val="major"/>
      </rPr>
      <t xml:space="preserve"> where rhododendron and Japanese knotweed are present and being controlled, but no requirement for landscape scale control as issue is within forest boundary.</t>
    </r>
  </si>
  <si>
    <r>
      <t xml:space="preserve"> No significant invasive species. Skunk cabbage in Quithel Bank SSSI at </t>
    </r>
    <r>
      <rPr>
        <b/>
        <sz val="10"/>
        <rFont val="Cambria"/>
        <family val="2"/>
        <scheme val="major"/>
      </rPr>
      <t>Ballogie</t>
    </r>
    <r>
      <rPr>
        <sz val="10"/>
        <rFont val="Cambria"/>
        <family val="1"/>
        <scheme val="major"/>
      </rPr>
      <t>, alongside the River Dee. Being monitored by the River Dee Trust, and estate staff. Latest survey and management result dated May 2024 and noting removal of 3 small plants. Rhododendron within the policy woodlands, within the certified area, not considered invasive of other parts of the certified area, and monitored accordingly. No other impacts noted in other audited sites.</t>
    </r>
  </si>
  <si>
    <t>2.3.2 c)</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</si>
  <si>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</si>
  <si>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r>
      <t xml:space="preserve">Bolfracks, Kinnaird Estate, Muirlaggan </t>
    </r>
    <r>
      <rPr>
        <sz val="10"/>
        <rFont val="Cambria"/>
        <family val="1"/>
        <scheme val="major"/>
      </rPr>
      <t>no such opportunities available</t>
    </r>
  </si>
  <si>
    <t xml:space="preserve">Brerachan - no adjacent woodland - restructuring will enable woodland to fit with the surrounding landscape
</t>
  </si>
  <si>
    <t>Dunfallandy - neighbouring woodland is similar age and mixed species - management will not impact on the landscape value of the site. Significant numbers of vateran trees, long term retentions and natural resrves will ensure minimal landscape impact</t>
  </si>
  <si>
    <t>Garrique - there are no landscape scale conservation issues - the sites sits within a largely farmed landscape with some smaller neighbouring plantations of varying ages.</t>
  </si>
  <si>
    <r>
      <t xml:space="preserve">Blairmore, Candacraig, Dupplin - </t>
    </r>
    <r>
      <rPr>
        <sz val="10"/>
        <rFont val="Cambria"/>
        <family val="1"/>
        <scheme val="major"/>
      </rPr>
      <t>no such opportunities available</t>
    </r>
  </si>
  <si>
    <r>
      <rPr>
        <b/>
        <sz val="10"/>
        <rFont val="Cambria"/>
        <family val="1"/>
        <scheme val="major"/>
      </rPr>
      <t>Southesk</t>
    </r>
    <r>
      <rPr>
        <sz val="10"/>
        <rFont val="Cambria"/>
        <family val="1"/>
        <scheme val="major"/>
      </rPr>
      <t xml:space="preserve"> - grey squirrel control undertaken as part of Saving Scotland's Red Squirrels scheme.  </t>
    </r>
    <r>
      <rPr>
        <b/>
        <sz val="10"/>
        <rFont val="Cambria"/>
        <family val="1"/>
        <scheme val="major"/>
      </rPr>
      <t>All other sites</t>
    </r>
    <r>
      <rPr>
        <sz val="10"/>
        <rFont val="Cambria"/>
        <family val="1"/>
        <scheme val="major"/>
      </rPr>
      <t xml:space="preserve"> - no opportunities at  for landscape scale conservation initiatives</t>
    </r>
  </si>
  <si>
    <r>
      <rPr>
        <b/>
        <sz val="10"/>
        <rFont val="Cambria"/>
        <family val="2"/>
        <scheme val="major"/>
      </rPr>
      <t>Ballogie</t>
    </r>
    <r>
      <rPr>
        <sz val="10"/>
        <rFont val="Cambria"/>
        <family val="1"/>
        <scheme val="major"/>
      </rPr>
      <t>: the estate partners with neighbouring landowners on provision of suitable habitat for capercaillie. Other sites: no opportunities for landscape conservation initiatives.</t>
    </r>
  </si>
  <si>
    <t>Productive potential of the WMU</t>
  </si>
  <si>
    <t>2.4.1</t>
  </si>
  <si>
    <t>2.4.1 The owner/manager shall plan and implement measures to maintain and/or enhance long-term soil and hydrological functions.
Verifiers: 
• Management planning documentation
• Field observation.</t>
  </si>
  <si>
    <r>
      <rPr>
        <b/>
        <sz val="10"/>
        <rFont val="Cambria"/>
        <family val="1"/>
        <scheme val="major"/>
      </rPr>
      <t xml:space="preserve">Bolfracks, Kinnaird Estate, Muirlaggan </t>
    </r>
    <r>
      <rPr>
        <sz val="10"/>
        <rFont val="Cambria"/>
        <family val="1"/>
        <scheme val="major"/>
      </rPr>
      <t>managers interviewed showed good awareness of Forest &amp; Water Guidelines requirements and RTS' Environmental Policy makes specific mention of these.  Harvesting operations at Muirlaggan included regular checks of watercourses and monitoring notes for Bolfracks thinning operation referenced crossing points over watercourses.  The thinning operation at Bolfracks was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</si>
  <si>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Ref Minor CAR 2021.5 raised under 3.2.1b</t>
  </si>
  <si>
    <t xml:space="preserve">Brerachan - awareness of neighbouring SAC. Silt traps used to prevent any run off reaching waterway at the bottom of slope
</t>
  </si>
  <si>
    <t>Dunfallandy - soil disturbance minimal, no major hydrological features. 3 water supplies marked and protected during harvesting</t>
  </si>
  <si>
    <t xml:space="preserve">Garrique - top soil is shallow with a clay subsoil which performs best with minimal disturbance. The site is partially on steep slopes, drains are well maintained, issues caused by trees blocking old agricultural land drains crossing the site will be considered during restocking. </t>
  </si>
  <si>
    <t>Evidenced that damage to site at Bolfracks has been made good - photos seen.  Harvesting manager responsible no longer works for the organisation and no similar issues noted during S1 audit at any sites visited where current / recently - completed operations.</t>
  </si>
  <si>
    <t xml:space="preserve"> Managers interviewed showed good awareness of Forest &amp; Water Guidelines requirements and RTS' Environmental Policy makes specific mention of these. Private water supplied identified in management plans and marked on maps. No live harvesting operations at any sites visited but documentation seen to include private water supplies/ watercourses identified and protected and emergency / pollution control plans in plce; however at Glenkirk recently - completed thinnings operation both extraction tracks were deeply rutted.</t>
  </si>
  <si>
    <t>Ref Major CAR 2021.5 raised under 3.2.1b</t>
  </si>
  <si>
    <r>
      <rPr>
        <b/>
        <sz val="10"/>
        <rFont val="Cambria"/>
        <family val="2"/>
        <scheme val="major"/>
      </rPr>
      <t>Glenkirk</t>
    </r>
    <r>
      <rPr>
        <sz val="10"/>
        <rFont val="Cambria"/>
        <family val="1"/>
        <scheme val="major"/>
      </rPr>
      <t xml:space="preserve">: ongoing felling on site, but not at the time of audit, including thinnings of SP stands. No evidence of significant rutting in thinned stands visited. Efforts seen to minimise soil impacts at similar SP thinning operations at </t>
    </r>
    <r>
      <rPr>
        <b/>
        <sz val="10"/>
        <rFont val="Cambria"/>
        <family val="2"/>
        <scheme val="major"/>
      </rPr>
      <t>Bedehouse and East Bennachie</t>
    </r>
    <r>
      <rPr>
        <sz val="10"/>
        <rFont val="Cambria"/>
        <family val="1"/>
        <scheme val="major"/>
      </rPr>
      <t xml:space="preserve">: brash management, minimisation of area of travel across site. </t>
    </r>
  </si>
  <si>
    <t>2.4.2 a)</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</si>
  <si>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</si>
  <si>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r>
      <rPr>
        <b/>
        <sz val="10"/>
        <rFont val="Cambria"/>
        <family val="1"/>
        <scheme val="major"/>
      </rPr>
      <t xml:space="preserve">Bolfracks, Kinnaird Estate, Muirlaggan </t>
    </r>
    <r>
      <rPr>
        <sz val="10"/>
        <rFont val="Cambria"/>
        <family val="1"/>
        <scheme val="major"/>
      </rPr>
      <t>- production forecasts seen; also annual returns which record annual allowable cut, volumes clear felled / thinned over past year and volumes planned for clear fell / thin in next year.  No evidence of non-compliance seen.  Recently - completed thinning site seen at Bolfracks - post operational reconciliations had not yet been undertaken but visual inspection of the area by auditor confirmed that the area had not been overcut and during interview the Factor confirmed that he was soon to be meeting the manager on site to check that agreed thinning intensity had been achieved.</t>
    </r>
  </si>
  <si>
    <t xml:space="preserve">Brerachan - 	Ave GYC  / AAC – 1920m3 current average annual production 1570 cu.m
</t>
  </si>
  <si>
    <t xml:space="preserve">Dunfallandy - the AAC for this site would be 760 cu.m. However this is an even aged crop  and the site is being clearfelled and restructured with minimal economic harvesting in future </t>
  </si>
  <si>
    <t>Garrique - current average annual production is 910 cu.m.yr The original LTFP projection was 1510cu.m.yr on average
The LTFP was amended in 2020 and the revised annual ave cut was 1620 cu.m</t>
  </si>
  <si>
    <r>
      <rPr>
        <b/>
        <sz val="10"/>
        <rFont val="Cambria"/>
        <family val="1"/>
        <scheme val="major"/>
      </rPr>
      <t xml:space="preserve">All sites </t>
    </r>
    <r>
      <rPr>
        <sz val="10"/>
        <rFont val="Cambria"/>
        <family val="1"/>
        <scheme val="major"/>
      </rPr>
      <t>- production forecasts seen; also annual returns recording AAC,  actual cut over past year and volumes planned for next year. No evidence during site visits of overcutting</t>
    </r>
  </si>
  <si>
    <t>2.4.2 b)</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</si>
  <si>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</si>
  <si>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 xml:space="preserve">Brerachan  - selective harvesting only in LTR areas to improve standing crop
</t>
  </si>
  <si>
    <t>Dunfallandy - selective harvesting only in LTR areas to improve standing crop</t>
  </si>
  <si>
    <t>Garrique - no selective harvesting</t>
  </si>
  <si>
    <r>
      <rPr>
        <b/>
        <sz val="10"/>
        <rFont val="Cambria"/>
        <family val="1"/>
        <scheme val="major"/>
      </rPr>
      <t xml:space="preserve">All sites - </t>
    </r>
    <r>
      <rPr>
        <sz val="10"/>
        <rFont val="Cambria"/>
        <family val="1"/>
        <scheme val="major"/>
      </rPr>
      <t>no selective harvesting. production forecasts seen; also annual returns recording AAC,  actual cut over past year and volumes planned for next year. No evidence during site visits of non compliance.</t>
    </r>
  </si>
  <si>
    <t>2.4.3</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</si>
  <si>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</si>
  <si>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r>
      <t xml:space="preserve">All sites </t>
    </r>
    <r>
      <rPr>
        <sz val="10"/>
        <rFont val="Cambria"/>
        <family val="1"/>
        <scheme val="major"/>
      </rPr>
      <t>no such activities</t>
    </r>
  </si>
  <si>
    <t>2.4.4</t>
  </si>
  <si>
    <t xml:space="preserve">2.4.4 Priority species shall not be harvested or controlled without the consent of the relevant statutory nature conservation and countryside agency.
Verifiers: 
• Discussion with the owner/manager
• Monitoring records
• Species inventories.
</t>
  </si>
  <si>
    <r>
      <rPr>
        <b/>
        <sz val="10"/>
        <rFont val="Cambria"/>
        <family val="1"/>
        <scheme val="major"/>
      </rPr>
      <t xml:space="preserve">Bolfracks, Kinnaird Estate, Muirlaggan </t>
    </r>
    <r>
      <rPr>
        <sz val="10"/>
        <rFont val="Cambria"/>
        <family val="1"/>
        <scheme val="major"/>
      </rPr>
      <t>no harvesting of such species</t>
    </r>
  </si>
  <si>
    <t xml:space="preserve">Brerachan - no harvesting or control of  of priority species
</t>
  </si>
  <si>
    <t>Dunfallandy -  no harvesting or control of priority species</t>
  </si>
  <si>
    <t>Garrique - no harvesting or control of priority species</t>
  </si>
  <si>
    <r>
      <t xml:space="preserve">All sites - </t>
    </r>
    <r>
      <rPr>
        <sz val="10"/>
        <rFont val="Cambria"/>
        <family val="1"/>
        <scheme val="major"/>
      </rPr>
      <t>no harvesting of priority species</t>
    </r>
  </si>
  <si>
    <t>Assessment of environmental impacts</t>
  </si>
  <si>
    <t>2.5.1 a)</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</si>
  <si>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</si>
  <si>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r>
      <t xml:space="preserve">Bolfracks, Kinnaird Estate, Muirlaggan </t>
    </r>
    <r>
      <rPr>
        <sz val="10"/>
        <rFont val="Cambria"/>
        <family val="1"/>
        <scheme val="major"/>
      </rPr>
      <t>identified in management planning documentation and, as relevant, recorded in pre-commencement information exchange prior to operations via the 'Site Handbook' - examples seen for a range of operations at Bolfracks and Kinnaird and at Muirlaggan example of standing sale pre-commencement information exchange seen using a different format.</t>
    </r>
    <r>
      <rPr>
        <b/>
        <sz val="10"/>
        <rFont val="Cambria"/>
        <family val="1"/>
        <scheme val="major"/>
      </rPr>
      <t xml:space="preserve"> </t>
    </r>
    <r>
      <rPr>
        <sz val="10"/>
        <rFont val="Cambria"/>
        <family val="1"/>
        <scheme val="major"/>
      </rPr>
      <t xml:space="preserve">New planting at </t>
    </r>
    <r>
      <rPr>
        <b/>
        <sz val="10"/>
        <rFont val="Cambria"/>
        <family val="1"/>
        <scheme val="major"/>
      </rPr>
      <t xml:space="preserve">Kinnaird Estate </t>
    </r>
    <r>
      <rPr>
        <sz val="10"/>
        <rFont val="Cambria"/>
        <family val="1"/>
        <scheme val="major"/>
      </rPr>
      <t>- grant application / Operational Plan seen, evidencing comprehensive assessment of impacts, which is a requirement as part of the Scottish Forestry grant approval process</t>
    </r>
  </si>
  <si>
    <t xml:space="preserve">Brerachan - impacts of plans minimal
</t>
  </si>
  <si>
    <t>Dunfallandy -  impacts of plans minimal</t>
  </si>
  <si>
    <t>Garrique -   impacts of plans minimal</t>
  </si>
  <si>
    <r>
      <t xml:space="preserve">All sites - </t>
    </r>
    <r>
      <rPr>
        <sz val="10"/>
        <rFont val="Cambria"/>
        <family val="1"/>
        <scheme val="major"/>
      </rPr>
      <t>no new planting. In existing woodlands impacts of operations assessed as part of pre-operational planning and relevant information passed to contractors via the Site Handbook ( RTS resource - managed) or other versions of pre-commencement information exchange at non- Resource managed sites. Examples seen for all sites where operations had been undertaken in the past year and for a range of operations eg roading at Newnoth, harvesting at Kincardine, Glenkirk, Megray, spraying at Pluscarden, Southesk, maintenance at Crookedstane Craig,  beat-up at Glenshamrock.</t>
    </r>
  </si>
  <si>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</si>
  <si>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</si>
  <si>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Brerachan - use of silt traps seen at thinning and harvesting sites to prevent run off reaching waterways
</t>
  </si>
  <si>
    <t>Dunfallandy - use of brash to thatch skidder trails and reduce impact on soil seen at harvesting site as well as pipes to protect water courses</t>
  </si>
  <si>
    <t>Garrique - Rocking of some stems in mature stands planted over old field drains is disturbing clay subsoil which is resulting in some diffuse pollution - settling ponds have been dug to try to ameliorate the problem</t>
  </si>
  <si>
    <r>
      <rPr>
        <b/>
        <sz val="10"/>
        <rFont val="Cambria"/>
        <family val="1"/>
        <scheme val="major"/>
      </rPr>
      <t>All sites</t>
    </r>
    <r>
      <rPr>
        <sz val="10"/>
        <rFont val="Cambria"/>
        <family val="1"/>
        <scheme val="major"/>
      </rPr>
      <t xml:space="preserve"> - identified in management planning documentation and, as relevant, recorded in pre-commencement information exchange prior to operations. Examples of pre-commencement information exchange including relevant information seen for a range of activities.</t>
    </r>
  </si>
  <si>
    <t>2.5.2</t>
  </si>
  <si>
    <t xml:space="preserve">2.5.2 The impacts of woodland plans shall be considered at a landscape level, taking due account of the interaction with adjoining land and other nearby habitats.
Verifiers: 
• Management planning documentation
• Maps
• Discussion with the owner/manager.
</t>
  </si>
  <si>
    <r>
      <t xml:space="preserve">Bolfracks, Kinnaird Estate, Muirlaggan </t>
    </r>
    <r>
      <rPr>
        <sz val="10"/>
        <rFont val="Cambria"/>
        <family val="1"/>
        <scheme val="major"/>
      </rPr>
      <t>identified in management planning documentation, including woodland creation grant application / operational plan at Kinnaird.</t>
    </r>
    <r>
      <rPr>
        <b/>
        <sz val="10"/>
        <rFont val="Cambria"/>
        <family val="1"/>
        <scheme val="major"/>
      </rPr>
      <t xml:space="preserve"> </t>
    </r>
    <r>
      <rPr>
        <sz val="10"/>
        <rFont val="Cambria"/>
        <family val="1"/>
        <scheme val="major"/>
      </rPr>
      <t>Specific examples of such consideration include siting of Natural Reserves at Kinnaird next to Scottish Wildlife Trust nature reserve, plans for edge treatment at Muirlaggan to benefit black grouse habitat on adjoining open hill and a move away from deer fencing at Bolfracks in areas close to leks on neighbouring land</t>
    </r>
  </si>
  <si>
    <t xml:space="preserve">Brerachan - no neighbouring woodland in area, restructuring will improve landscape value
</t>
  </si>
  <si>
    <t>Dunfallandy - management will maintain the woodland within the exisiting woodland landscape</t>
  </si>
  <si>
    <t>Garrique - broadleaves planted to soften edges next to adjacent planting scheme restructuring will improve the landscape impact in the longer term</t>
  </si>
  <si>
    <r>
      <t xml:space="preserve">All sites </t>
    </r>
    <r>
      <rPr>
        <sz val="10"/>
        <rFont val="Cambria"/>
        <family val="1"/>
        <scheme val="major"/>
      </rPr>
      <t xml:space="preserve">- identified in management planning documentation with relevant action undertaken eg siting of natural reserve at </t>
    </r>
    <r>
      <rPr>
        <b/>
        <sz val="10"/>
        <rFont val="Cambria"/>
        <family val="1"/>
        <scheme val="major"/>
      </rPr>
      <t>Newnoth</t>
    </r>
    <r>
      <rPr>
        <sz val="10"/>
        <rFont val="Cambria"/>
        <family val="1"/>
        <scheme val="major"/>
      </rPr>
      <t xml:space="preserve"> on the edge of the woodland to complement neighbouring habitat, forest edge management at </t>
    </r>
    <r>
      <rPr>
        <b/>
        <sz val="10"/>
        <rFont val="Cambria"/>
        <family val="1"/>
        <scheme val="major"/>
      </rPr>
      <t>Pluscarden</t>
    </r>
    <r>
      <rPr>
        <sz val="10"/>
        <rFont val="Cambria"/>
        <family val="1"/>
        <scheme val="major"/>
      </rPr>
      <t xml:space="preserve"> next to potential Capercaillie habitat.</t>
    </r>
  </si>
  <si>
    <t>2.5.3 a)</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</si>
  <si>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</si>
  <si>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r>
      <t xml:space="preserve">Bolfracks, Kinnaird Estate, Muirlaggan </t>
    </r>
    <r>
      <rPr>
        <sz val="10"/>
        <rFont val="Cambria"/>
        <family val="1"/>
        <scheme val="major"/>
      </rPr>
      <t>all fully addressed in management planning documentation.  Annual returns also require managers to report on tree health - seen for each of the sites audited.</t>
    </r>
  </si>
  <si>
    <t xml:space="preserve">Brerachan - considered in section 5.2.8 of the Man Plan. No significant issues
</t>
  </si>
  <si>
    <t>Dunfallandy - section 2.7.5 considers threats - no significant issues identified</t>
  </si>
  <si>
    <t>Garrique -  Section 2.3 for the UKWAS plan notes that Windthrow hazard classifications (WHC) are estimated to range from 3 to 6 with the majority of ground being 4 or 5. The original ground preparation techniques (shallow agricultural plough and ripping) together with the age and size of the trees means much of the oldest crop is now susceptible to windblow and this is demonstrated in the large patches of damage found throughout. A high water table and localised site drainage is also a contributing factor.</t>
  </si>
  <si>
    <r>
      <rPr>
        <b/>
        <sz val="10"/>
        <rFont val="Cambria"/>
        <family val="1"/>
        <scheme val="major"/>
      </rPr>
      <t>All sites</t>
    </r>
    <r>
      <rPr>
        <sz val="10"/>
        <rFont val="Cambria"/>
        <family val="1"/>
        <scheme val="major"/>
      </rPr>
      <t xml:space="preserve"> -  fully addressed in management planning documentation.  Annual returns also require managers to report on tree health - seen for each of the sites audited.</t>
    </r>
  </si>
  <si>
    <t>2.5.3 b)</t>
  </si>
  <si>
    <t>2.5.3 b) Planting and restructuring plans shall be designed to mitigate the risk of damage from natural hazards. 
Verifiers: 
• Management planning documentation
• Discussion with the owner/manager.</t>
  </si>
  <si>
    <r>
      <t xml:space="preserve">Bolfracks, Kinnaird Estate, Muirlaggan </t>
    </r>
    <r>
      <rPr>
        <sz val="10"/>
        <rFont val="Cambria"/>
        <family val="1"/>
        <scheme val="major"/>
      </rPr>
      <t>all fully addressed in management planning documentation, including woodland creation Operational Plan at Kinnaird Estate</t>
    </r>
  </si>
  <si>
    <t xml:space="preserve">Brerachan - due to the presence of phytophthora nearby Larch will not be replanted
</t>
  </si>
  <si>
    <t>Dunfallandy - minimal risk</t>
  </si>
  <si>
    <t>Garrique - restructuring plans are being revised with smaller coupe sizes proposed and wind firm edges retained to provide wind  shelter</t>
  </si>
  <si>
    <r>
      <t xml:space="preserve">All sites - </t>
    </r>
    <r>
      <rPr>
        <sz val="10"/>
        <rFont val="Cambria"/>
        <family val="1"/>
        <scheme val="major"/>
      </rPr>
      <t>fully addressed in management planning documentation</t>
    </r>
  </si>
  <si>
    <t>Woodland creation</t>
  </si>
  <si>
    <t>2.6.1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</si>
  <si>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</si>
  <si>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t>
    </r>
    <r>
      <rPr>
        <b/>
        <sz val="10"/>
        <rFont val="Cambria"/>
        <family val="1"/>
        <scheme val="major"/>
      </rPr>
      <t xml:space="preserve"> Kinnaird Estate -</t>
    </r>
    <r>
      <rPr>
        <sz val="10"/>
        <rFont val="Cambria"/>
        <family val="1"/>
        <scheme val="major"/>
      </rPr>
      <t xml:space="preserve"> fully addressed in Woodland Creation Operational Plan and verified during site visit.</t>
    </r>
  </si>
  <si>
    <t xml:space="preserve">Brerachan - no woodland creation
</t>
  </si>
  <si>
    <t>Dunfallandy -  no woodland creation</t>
  </si>
  <si>
    <t>Garrique - no woodland creation</t>
  </si>
  <si>
    <r>
      <t xml:space="preserve">All sites - </t>
    </r>
    <r>
      <rPr>
        <sz val="10"/>
        <rFont val="Cambria"/>
        <family val="1"/>
        <scheme val="major"/>
      </rPr>
      <t>no new woodlands</t>
    </r>
  </si>
  <si>
    <t>Woodland restructuring</t>
  </si>
  <si>
    <t>2.7.1</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</si>
  <si>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</si>
  <si>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r>
      <t xml:space="preserve">Bolfracks - </t>
    </r>
    <r>
      <rPr>
        <sz val="10"/>
        <rFont val="Cambria"/>
        <family val="1"/>
        <scheme val="major"/>
      </rPr>
      <t>Since 1981 a total of 288ha has been felled and restocked as part of a major restructuring exercise, which has resulted in a more diverse woodland structure.</t>
    </r>
    <r>
      <rPr>
        <b/>
        <sz val="10"/>
        <rFont val="Cambria"/>
        <family val="1"/>
        <scheme val="major"/>
      </rPr>
      <t xml:space="preserve"> Kinnaird Estate - </t>
    </r>
    <r>
      <rPr>
        <sz val="10"/>
        <rFont val="Cambria"/>
        <family val="1"/>
        <scheme val="major"/>
      </rPr>
      <t xml:space="preserve">current structure includes a diversity of species and age classes and the forest plan highlights areas where further restructuring will be undertaken.  </t>
    </r>
    <r>
      <rPr>
        <b/>
        <sz val="10"/>
        <rFont val="Cambria"/>
        <family val="1"/>
        <scheme val="major"/>
      </rPr>
      <t>Muirlaggan -</t>
    </r>
    <r>
      <rPr>
        <sz val="10"/>
        <rFont val="Cambria"/>
        <family val="1"/>
        <scheme val="major"/>
      </rPr>
      <t xml:space="preserve"> currently in Phase 1 felling stage with comprehensive restructing plan in place.</t>
    </r>
  </si>
  <si>
    <t xml:space="preserve">Brerachan - 25 hectares of the total woodland area are being restructured over the current management plan period, to include Lomg Term retentions. Natural reserve and open ground. In addition the felling plan will introduce some age diversity into a currently even aged plantation
</t>
  </si>
  <si>
    <t>Dunfallandy - the site currently a mature mixed species even aged plantation with scattered veteran trees and some areas of natural regerenation along roadsides will restructured through the use of planting and natural regeneration to create a more natural socies mix favouring native species.</t>
  </si>
  <si>
    <t>Garrique - Restructuring of the woodland will continue through a phased programme of felling and restocking. Species diversity will be increased and layout design is aimed at improving landscape impact, deer management, and biodiversity. Small conifer stands, veteran trees and native broadleaves of will be retained for the long term. This will achieve a forest of greater age class diversity.  Native broadleaf planting is not considered for timber production and is used to create permanent structural diversity to the woodland along with biodiversity and landscaping gains. This planting is along riparian zones and lower woodland edges in sheltered positions. eg 11.5 ha of native broadleaves planted in 2015. Good establishment seen in CMPT 5 during site visit.</t>
  </si>
  <si>
    <r>
      <rPr>
        <b/>
        <sz val="10"/>
        <rFont val="Cambria"/>
        <family val="1"/>
        <scheme val="major"/>
      </rPr>
      <t xml:space="preserve">All sites </t>
    </r>
    <r>
      <rPr>
        <sz val="10"/>
        <rFont val="Cambria"/>
        <family val="1"/>
        <scheme val="major"/>
      </rPr>
      <t xml:space="preserve">Restructuring is undertaken where required, with phased felling plans forming part of management planning documentation for all sites where restructuring is required. Some forests are further through restructuring activities than others eg the commercial woodlands within </t>
    </r>
    <r>
      <rPr>
        <b/>
        <sz val="10"/>
        <rFont val="Cambria"/>
        <family val="1"/>
        <scheme val="major"/>
      </rPr>
      <t>Pluscarden</t>
    </r>
    <r>
      <rPr>
        <sz val="10"/>
        <rFont val="Cambria"/>
        <family val="1"/>
        <scheme val="major"/>
      </rPr>
      <t xml:space="preserve"> were mostly established in the early twentieth century so restructuring is more advanced that at  </t>
    </r>
    <r>
      <rPr>
        <b/>
        <sz val="10"/>
        <rFont val="Cambria"/>
        <family val="1"/>
        <scheme val="major"/>
      </rPr>
      <t>Glenkirk</t>
    </r>
    <r>
      <rPr>
        <sz val="10"/>
        <rFont val="Cambria"/>
        <family val="1"/>
        <scheme val="major"/>
      </rPr>
      <t xml:space="preserve"> where the majority of species were planted between 1984 and 1992, or </t>
    </r>
    <r>
      <rPr>
        <b/>
        <sz val="10"/>
        <rFont val="Cambria"/>
        <family val="1"/>
        <scheme val="major"/>
      </rPr>
      <t>Newnoth</t>
    </r>
    <r>
      <rPr>
        <sz val="10"/>
        <rFont val="Cambria"/>
        <family val="1"/>
        <scheme val="major"/>
      </rPr>
      <t>, where Phase 1 felling as part of restructuring is planned for 2024.</t>
    </r>
  </si>
  <si>
    <t>Tree species selection</t>
  </si>
  <si>
    <t>2.8.1 a)</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</si>
  <si>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</si>
  <si>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r>
      <t xml:space="preserve">Muirlaggan - </t>
    </r>
    <r>
      <rPr>
        <sz val="10"/>
        <rFont val="Cambria"/>
        <family val="1"/>
        <scheme val="major"/>
      </rPr>
      <t xml:space="preserve">no new woodlands. </t>
    </r>
    <r>
      <rPr>
        <b/>
        <sz val="10"/>
        <rFont val="Cambria"/>
        <family val="1"/>
        <scheme val="major"/>
      </rPr>
      <t xml:space="preserve"> Bolfracks</t>
    </r>
    <r>
      <rPr>
        <sz val="10"/>
        <rFont val="Cambria"/>
        <family val="1"/>
        <scheme val="major"/>
      </rPr>
      <t xml:space="preserve"> a small area of woodland creation</t>
    </r>
    <r>
      <rPr>
        <b/>
        <sz val="10"/>
        <rFont val="Cambria"/>
        <family val="1"/>
        <scheme val="major"/>
      </rPr>
      <t xml:space="preserve"> </t>
    </r>
    <r>
      <rPr>
        <sz val="10"/>
        <rFont val="Cambria"/>
        <family val="1"/>
        <scheme val="major"/>
      </rPr>
      <t xml:space="preserve">but at time of audit the Factor explained that the decision to formally include within the certified area had not been made; however all planning had been undertaken as though it were already within the certified area with species diversity. </t>
    </r>
    <r>
      <rPr>
        <b/>
        <sz val="10"/>
        <rFont val="Cambria"/>
        <family val="1"/>
        <scheme val="major"/>
      </rPr>
      <t xml:space="preserve"> Kinnaird Estate -</t>
    </r>
    <r>
      <rPr>
        <sz val="10"/>
        <rFont val="Cambria"/>
        <family val="1"/>
        <scheme val="major"/>
      </rPr>
      <t xml:space="preserve"> fully addressed in Woodland Creation Operational Plan and verified during site visit - considerable species diversity and careful choice of species to suit the site, using ESC to guide choice.</t>
    </r>
  </si>
  <si>
    <t xml:space="preserve">Brerachan - The principle species to be replanted is Sitka Spruce, this will produce the best return in the site conditions.  
</t>
  </si>
  <si>
    <t>Dunfallandy - approximately half of the restocking will be via natural regeneration with sufficient seed source from native trees and other non-native conifers on site. A small area  (6.35ha) will be replanted with Sitka Spruce  with a further area of 14.61ha of mixed conifers</t>
  </si>
  <si>
    <t>Garrique - The principle species is Sitka Spruce along with other with mixed conifers. Restocking is prinipally with Sitka Spruce but includes other conifers such as Norway Spruce and Douglad Fir being planted according to site conditions. Mixed broadleaves are also being planted to soften edges and improve biodiversity</t>
  </si>
  <si>
    <r>
      <t xml:space="preserve">All sites - </t>
    </r>
    <r>
      <rPr>
        <sz val="10"/>
        <rFont val="Cambria"/>
        <family val="1"/>
        <scheme val="major"/>
      </rPr>
      <t>no new woodlands.</t>
    </r>
    <r>
      <rPr>
        <b/>
        <sz val="10"/>
        <rFont val="Cambria"/>
        <family val="1"/>
        <scheme val="major"/>
      </rPr>
      <t xml:space="preserve"> </t>
    </r>
    <r>
      <rPr>
        <sz val="10"/>
        <rFont val="Cambria"/>
        <family val="1"/>
        <scheme val="major"/>
      </rPr>
      <t>Although Sitka Spruce is the dominant species planted,  a variety of other conifers are also planted eg Western Hemlock, Norway Spruce, Douglas Fir all seen to have been planted in recent years in sites visited, and native broadleaves / Scots Pine are also planted to enhance biodiversity / provide visual variety/ amenity.</t>
    </r>
  </si>
  <si>
    <t>2.8.1 b)</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</si>
  <si>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</si>
  <si>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t>Muirlaggan</t>
    </r>
    <r>
      <rPr>
        <sz val="10"/>
        <rFont val="Cambria"/>
        <family val="1"/>
        <scheme val="major"/>
      </rPr>
      <t xml:space="preserve"> - restock plans for recent clear fell discussed with manager and budgets seen, confirming that, although a short fallow period will be used to combat weevil, restocking will be undertaken in a timely manner. </t>
    </r>
    <r>
      <rPr>
        <b/>
        <sz val="10"/>
        <rFont val="Cambria"/>
        <family val="1"/>
        <scheme val="major"/>
      </rPr>
      <t xml:space="preserve"> Bolfracks </t>
    </r>
    <r>
      <rPr>
        <sz val="10"/>
        <rFont val="Cambria"/>
        <family val="1"/>
        <scheme val="major"/>
      </rPr>
      <t xml:space="preserve">- ground preparation seen during site visit confirming timely restocking planned. </t>
    </r>
    <r>
      <rPr>
        <b/>
        <sz val="10"/>
        <rFont val="Cambria"/>
        <family val="1"/>
        <scheme val="major"/>
      </rPr>
      <t xml:space="preserve"> Kinnaird Estate</t>
    </r>
    <r>
      <rPr>
        <sz val="10"/>
        <rFont val="Cambria"/>
        <family val="1"/>
        <scheme val="major"/>
      </rPr>
      <t xml:space="preserve"> - recently - completed clear fell awaiting restock and forest plan felling and regeneration plans seen to confirm that future restocking will be undertaken in a timely manner.</t>
    </r>
  </si>
  <si>
    <t xml:space="preserve">Brerachan - restocking within 3 years of harvesting
</t>
  </si>
  <si>
    <t>Dunfallandy - natural regernation will be monitored annually and if sufficient restockign ahs not been achieved within within 5 years artificial regeneration will be used.</t>
  </si>
  <si>
    <t>Garrique - Restocking will follow as soon after felling as practically possible, usually by the following spring to maintain productivity of the woodland. Restocked sites from 2015 and 2019 felling seen</t>
  </si>
  <si>
    <r>
      <t xml:space="preserve">All sites - </t>
    </r>
    <r>
      <rPr>
        <sz val="10"/>
        <rFont val="Cambria"/>
        <family val="1"/>
        <scheme val="major"/>
      </rPr>
      <t>restocking plans and associated maps form part of management planning documentation seen for all planned / recent clear fells and no areas awaiting restocking seen during site visits.</t>
    </r>
  </si>
  <si>
    <t>2.8.1 c)</t>
  </si>
  <si>
    <t xml:space="preserve">2.8.1 c) Native species shall be preferred to non-native. If non-native species are used it shall be shown that they will clearly outperform native species in meeting the owner’s objectives or in achieving long-term forest resilience. </t>
  </si>
  <si>
    <r>
      <t xml:space="preserve">Bolfracks, Kinnaird Estate, Muirlaggan </t>
    </r>
    <r>
      <rPr>
        <sz val="10"/>
        <rFont val="Cambria"/>
        <family val="1"/>
        <scheme val="major"/>
      </rPr>
      <t xml:space="preserve"> non-native conifer species are planted which will clearly outperform native broadleaves in order to meet the owner's objectives; however an element of native species is also planted.</t>
    </r>
  </si>
  <si>
    <t xml:space="preserve">Brerachan - Stika Spruce is favoured as the most productive commercial species for the site
</t>
  </si>
  <si>
    <r>
      <t xml:space="preserve">Dunfallandy - with increasing biodiversity as the main objective for this site replanting native broadleaves and restocking using natural regeneration will promote diversity of species appropriate to local site conditions. Good natural regeneration of all species including Scots Pine ( </t>
    </r>
    <r>
      <rPr>
        <i/>
        <sz val="10"/>
        <rFont val="Cambria"/>
        <family val="1"/>
        <scheme val="major"/>
      </rPr>
      <t>Pinus sylvatica</t>
    </r>
    <r>
      <rPr>
        <sz val="10"/>
        <rFont val="Cambria"/>
        <family val="1"/>
        <scheme val="major"/>
      </rPr>
      <t>)  and birch (</t>
    </r>
    <r>
      <rPr>
        <i/>
        <sz val="10"/>
        <rFont val="Cambria"/>
        <family val="1"/>
        <scheme val="major"/>
      </rPr>
      <t xml:space="preserve"> Betula pendula</t>
    </r>
    <r>
      <rPr>
        <sz val="10"/>
        <rFont val="Cambria"/>
        <family val="1"/>
        <scheme val="major"/>
      </rPr>
      <t xml:space="preserve">) seen across the site along rides , in open ground and track edges. </t>
    </r>
  </si>
  <si>
    <t>Garrique - Sitka Spruce is selected  as the principle species most suited to give the best economic return on the site</t>
  </si>
  <si>
    <r>
      <rPr>
        <b/>
        <sz val="10"/>
        <rFont val="Cambria"/>
        <family val="1"/>
        <scheme val="major"/>
      </rPr>
      <t>All sites</t>
    </r>
    <r>
      <rPr>
        <sz val="10"/>
        <rFont val="Cambria"/>
        <family val="1"/>
        <scheme val="major"/>
      </rPr>
      <t>-  non-native conifer species are planted which will clearly outperform native broadleaves in order to meet owner objectives; however an element of native species is also planted.</t>
    </r>
  </si>
  <si>
    <t>Non-native species</t>
  </si>
  <si>
    <t>2.9.1 a)</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</si>
  <si>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</si>
  <si>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t xml:space="preserve">Bolfracks, Kinnaird Estate, Muirlaggan </t>
    </r>
    <r>
      <rPr>
        <sz val="10"/>
        <rFont val="Cambria"/>
        <family val="1"/>
        <scheme val="major"/>
      </rPr>
      <t>no introductions of  new species of non-native trees</t>
    </r>
  </si>
  <si>
    <t xml:space="preserve">Brerachan - no new non-native species will be introduced experience shows that the species gorwn previously have not had an invasie impact outside the site
</t>
  </si>
  <si>
    <t>Dunfallandy - no evidence of invasive issues with species growing on the site - no new non- native speices to be intorduced</t>
  </si>
  <si>
    <t>Garrique - no new non-natives are being introduced. No invasive impacts recorded</t>
  </si>
  <si>
    <r>
      <rPr>
        <b/>
        <sz val="10"/>
        <rFont val="Cambria"/>
        <family val="1"/>
        <scheme val="major"/>
      </rPr>
      <t>Dupplin, Candacraig, Blairmore</t>
    </r>
    <r>
      <rPr>
        <sz val="10"/>
        <rFont val="Cambria"/>
        <family val="1"/>
        <scheme val="major"/>
      </rPr>
      <t xml:space="preserve"> - no introductions of new species of non-native trees</t>
    </r>
  </si>
  <si>
    <r>
      <rPr>
        <b/>
        <sz val="10"/>
        <rFont val="Cambria"/>
        <family val="1"/>
        <scheme val="major"/>
      </rPr>
      <t xml:space="preserve">All sites </t>
    </r>
    <r>
      <rPr>
        <sz val="10"/>
        <rFont val="Cambria"/>
        <family val="1"/>
        <scheme val="major"/>
      </rPr>
      <t>- no such introductions</t>
    </r>
  </si>
  <si>
    <r>
      <rPr>
        <b/>
        <sz val="10"/>
        <rFont val="Cambria"/>
        <family val="2"/>
        <scheme val="major"/>
      </rPr>
      <t>All sites</t>
    </r>
    <r>
      <rPr>
        <sz val="10"/>
        <rFont val="Cambria"/>
        <family val="1"/>
        <scheme val="major"/>
      </rPr>
      <t xml:space="preserve"> - no such introductions</t>
    </r>
  </si>
  <si>
    <t>2.9.1 b)</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</si>
  <si>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</si>
  <si>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r>
      <t xml:space="preserve">Bolfracks, Kinnaird Estate, Muirlaggan </t>
    </r>
    <r>
      <rPr>
        <sz val="10"/>
        <rFont val="Cambria"/>
        <family val="1"/>
        <scheme val="major"/>
      </rPr>
      <t>no new introductions of  such species.  Kinnaird Estate shoot has traditionally released French Partridge - seen during site visit and observed not to be causing adverse impact</t>
    </r>
  </si>
  <si>
    <t>Garrique - no other non-native species introduced</t>
  </si>
  <si>
    <r>
      <rPr>
        <b/>
        <sz val="10"/>
        <rFont val="Cambria"/>
        <family val="1"/>
        <scheme val="major"/>
      </rPr>
      <t>Dupplin, Candacraig, Blairmore</t>
    </r>
    <r>
      <rPr>
        <sz val="10"/>
        <rFont val="Cambria"/>
        <family val="1"/>
        <scheme val="major"/>
      </rPr>
      <t xml:space="preserve"> - no such introductions</t>
    </r>
  </si>
  <si>
    <r>
      <rPr>
        <b/>
        <sz val="10"/>
        <rFont val="Cambria"/>
        <family val="1"/>
        <scheme val="major"/>
      </rPr>
      <t>All sites</t>
    </r>
    <r>
      <rPr>
        <sz val="10"/>
        <rFont val="Cambria"/>
        <family val="1"/>
        <scheme val="major"/>
      </rPr>
      <t xml:space="preserve"> - no such introductions</t>
    </r>
  </si>
  <si>
    <t>2.9.1 c)</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</si>
  <si>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</si>
  <si>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r>
      <t xml:space="preserve">Bolfracks, Kinnaird Estate, Muirlaggan </t>
    </r>
    <r>
      <rPr>
        <sz val="10"/>
        <rFont val="Cambria"/>
        <family val="1"/>
        <scheme val="major"/>
      </rPr>
      <t>no new introductions</t>
    </r>
  </si>
  <si>
    <t>Silvicultural systems</t>
  </si>
  <si>
    <t>2.10.1 a)</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</si>
  <si>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</si>
  <si>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r>
      <t xml:space="preserve">Bolfracks, Kinnaird Estate, Muirlaggan </t>
    </r>
    <r>
      <rPr>
        <sz val="10"/>
        <rFont val="Cambria"/>
        <family val="1"/>
        <scheme val="major"/>
      </rPr>
      <t>predominantly clear cut silvicultural systems in conifer plantations and LISS in broadleaves.  Crops are thinned where site conditions allow.</t>
    </r>
  </si>
  <si>
    <t xml:space="preserve">Brerachan -  the sites conditions mean that phased clearfell is the most appropriate silvicutural system due to the effects of wind on any newly exposed standing crop
</t>
  </si>
  <si>
    <t>Dunfallandy - single clearfell is being used to minimse disruption to neighbours. The site will then revert to a longterm woodland with the main objective of improving biodiversity</t>
  </si>
  <si>
    <t>Garrique - A clearfell approach to harvesting will be employed for the first rotation crops owing to their age/size, lack of previous intervention and vulnerability to windthrow. Thinnings and other Low Impact Silvicultural Systems (LISS) will be considered for long term retentions and second rotation crops following appropriate assessment. The expected high growth rates of improved planting stock are likely to produce marketable timber in relatively short rotation lengths.</t>
  </si>
  <si>
    <r>
      <t xml:space="preserve">All sites </t>
    </r>
    <r>
      <rPr>
        <sz val="10"/>
        <rFont val="Cambria"/>
        <family val="1"/>
        <scheme val="major"/>
      </rPr>
      <t xml:space="preserve">- predominantly clear cut silvicultural systems in conifer plantations and LISS in broadleaves and LTRs, though at </t>
    </r>
    <r>
      <rPr>
        <b/>
        <sz val="10"/>
        <rFont val="Cambria"/>
        <family val="1"/>
        <scheme val="major"/>
      </rPr>
      <t>Pluscarden</t>
    </r>
    <r>
      <rPr>
        <sz val="10"/>
        <rFont val="Cambria"/>
        <family val="1"/>
        <scheme val="major"/>
      </rPr>
      <t xml:space="preserve"> areas of pine to be managed as LISS have been identified.  Crops are thinned where site conditions allow.</t>
    </r>
  </si>
  <si>
    <t>2.10.1 b)</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</si>
  <si>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</si>
  <si>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 xml:space="preserve">Brerachan - LISS will be used in Scots Pine  Long term retentions
</t>
  </si>
  <si>
    <t>Garrique - LISS used in long term retentions</t>
  </si>
  <si>
    <t>2.10.2 a)</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</si>
  <si>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</si>
  <si>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r>
      <t xml:space="preserve">Bolfracks, Kinnaird Estate, Muirlaggan </t>
    </r>
    <r>
      <rPr>
        <sz val="10"/>
        <rFont val="Cambria"/>
        <family val="1"/>
        <scheme val="major"/>
      </rPr>
      <t>LISS used in such areas - recorded in management planning documentation and  confirmed during site visits.</t>
    </r>
  </si>
  <si>
    <t>Garrique - 4.8 ha semi-natural woodland is in a gorge. No felling is planned for the area, it is marked as Natural reserve, managment interventions are minimal with a few native broad leave planted in tubes to fill in gaps</t>
  </si>
  <si>
    <r>
      <rPr>
        <b/>
        <sz val="10"/>
        <rFont val="Cambria"/>
        <family val="1"/>
        <scheme val="major"/>
      </rPr>
      <t>All sites</t>
    </r>
    <r>
      <rPr>
        <sz val="10"/>
        <rFont val="Cambria"/>
        <family val="1"/>
        <scheme val="major"/>
      </rPr>
      <t xml:space="preserve"> - LISS used in such areas - recorded in management planning documentation and confirmed on the ground during site visits.</t>
    </r>
  </si>
  <si>
    <t>2.10.2 b)</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</si>
  <si>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</si>
  <si>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r>
      <rPr>
        <b/>
        <sz val="10"/>
        <rFont val="Cambria"/>
        <family val="1"/>
        <scheme val="major"/>
      </rPr>
      <t>Bolfracks, Kinnaird Estate, Muirlaggan</t>
    </r>
    <r>
      <rPr>
        <sz val="10"/>
        <rFont val="Cambria"/>
        <family val="1"/>
        <scheme val="major"/>
      </rPr>
      <t xml:space="preserve"> - no such activity has occurred or is planned</t>
    </r>
  </si>
  <si>
    <t>Garrique - Semi natural woodland covers 4.8 ha and is marked as natural reserve</t>
  </si>
  <si>
    <r>
      <rPr>
        <b/>
        <sz val="10"/>
        <rFont val="Cambria"/>
        <family val="1"/>
        <scheme val="major"/>
      </rPr>
      <t xml:space="preserve">All sites </t>
    </r>
    <r>
      <rPr>
        <sz val="10"/>
        <rFont val="Cambria"/>
        <family val="1"/>
        <scheme val="major"/>
      </rPr>
      <t>- no such activity has been undertaken nor is planned</t>
    </r>
  </si>
  <si>
    <t>Conservation</t>
  </si>
  <si>
    <t>2.11.1 a)</t>
  </si>
  <si>
    <t>2.11.1 a) Management planning shall identify a minimum of 15% of the WMU where management for conservation and enhancement of biodiversity is the primary objective. 
Verifiers: 
• Management planning documentation including maps
• Field observation.</t>
  </si>
  <si>
    <r>
      <t xml:space="preserve">Bolfracks,  Muirlaggan - </t>
    </r>
    <r>
      <rPr>
        <sz val="10"/>
        <rFont val="Cambria"/>
        <family val="1"/>
        <scheme val="major"/>
      </rPr>
      <t xml:space="preserve">identified in management planning documentation, identifying at least such a percentage.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</si>
  <si>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Minor CAR 2021.6</t>
  </si>
  <si>
    <t xml:space="preserve">Brerachan - 37% of the sites is managed for long term retention and natural reserve. 
</t>
  </si>
  <si>
    <t>Dunfallandy - The primary objective for the whole site is improving biodiversity - 20% of the standing stock will be retained through long term retentions within minimal intervation and natural reserves</t>
  </si>
  <si>
    <t>Garrique - areas marked for natural reserve and long term retention cover 21% of the site</t>
  </si>
  <si>
    <r>
      <t xml:space="preserve">All sites - </t>
    </r>
    <r>
      <rPr>
        <sz val="10"/>
        <rFont val="Cambria"/>
        <family val="1"/>
        <scheme val="major"/>
      </rPr>
      <t xml:space="preserve">identified in management planning documentation and verified during site visits.  At all sites at least 15% had been identified and at several sites visited this was exceeded eg 39% at </t>
    </r>
    <r>
      <rPr>
        <b/>
        <sz val="10"/>
        <rFont val="Cambria"/>
        <family val="1"/>
        <scheme val="major"/>
      </rPr>
      <t>Newnoth</t>
    </r>
    <r>
      <rPr>
        <sz val="10"/>
        <rFont val="Cambria"/>
        <family val="1"/>
        <scheme val="major"/>
      </rPr>
      <t xml:space="preserve">, 42.3% at </t>
    </r>
    <r>
      <rPr>
        <b/>
        <sz val="10"/>
        <rFont val="Cambria"/>
        <family val="1"/>
        <scheme val="major"/>
      </rPr>
      <t>Glenshamrock</t>
    </r>
    <r>
      <rPr>
        <sz val="10"/>
        <rFont val="Cambria"/>
        <family val="1"/>
        <scheme val="major"/>
      </rPr>
      <t xml:space="preserve">, 24% at </t>
    </r>
    <r>
      <rPr>
        <b/>
        <sz val="10"/>
        <rFont val="Cambria"/>
        <family val="1"/>
        <scheme val="major"/>
      </rPr>
      <t>Crookedstane Craig.</t>
    </r>
  </si>
  <si>
    <t>2.11.1 b)</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</si>
  <si>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</si>
  <si>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r>
      <t xml:space="preserve">Bolfracks,  Muirlaggan - </t>
    </r>
    <r>
      <rPr>
        <sz val="10"/>
        <rFont val="Cambria"/>
        <family val="1"/>
        <scheme val="major"/>
      </rPr>
      <t xml:space="preserve">identified in management planning documentation, including such areas / features. </t>
    </r>
    <r>
      <rPr>
        <b/>
        <sz val="10"/>
        <rFont val="Cambria"/>
        <family val="1"/>
        <scheme val="major"/>
      </rPr>
      <t>Kinnaird Estate -</t>
    </r>
    <r>
      <rPr>
        <sz val="10"/>
        <rFont val="Cambria"/>
        <family val="1"/>
        <scheme val="major"/>
      </rPr>
      <t xml:space="preserve">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</si>
  <si>
    <t>Ref Minor CAR 2021.6 in 2.11.1a above</t>
  </si>
  <si>
    <t xml:space="preserve">Brerachan - Long term retentions and natural reserves managed with biodiversity improvement as the primary objective. No semi-natural woodland
</t>
  </si>
  <si>
    <t>Dunfallandy - whole site to be managed with Biodiversity as the primary objective</t>
  </si>
  <si>
    <t xml:space="preserve">Garrique - Whole 4.8 ha semi-natural woodland is being managed as natural reserve. </t>
  </si>
  <si>
    <t xml:space="preserve">All sites - identified in management planning documentation and mapped. </t>
  </si>
  <si>
    <r>
      <t xml:space="preserve">All sites - </t>
    </r>
    <r>
      <rPr>
        <sz val="10"/>
        <rFont val="Cambria"/>
        <family val="1"/>
        <scheme val="major"/>
      </rPr>
      <t>identified in management planning documentation and mapped. The only sites audited with Ancient Woodland or PAWS were</t>
    </r>
    <r>
      <rPr>
        <b/>
        <sz val="10"/>
        <rFont val="Cambria"/>
        <family val="1"/>
        <scheme val="major"/>
      </rPr>
      <t xml:space="preserve"> Glenkirk</t>
    </r>
    <r>
      <rPr>
        <sz val="10"/>
        <rFont val="Cambria"/>
        <family val="1"/>
        <scheme val="major"/>
      </rPr>
      <t xml:space="preserve"> and </t>
    </r>
    <r>
      <rPr>
        <b/>
        <sz val="10"/>
        <rFont val="Cambria"/>
        <family val="1"/>
        <scheme val="major"/>
      </rPr>
      <t>Southesk</t>
    </r>
    <r>
      <rPr>
        <sz val="10"/>
        <rFont val="Cambria"/>
        <family val="1"/>
        <scheme val="major"/>
      </rPr>
      <t xml:space="preserve">. SSSI at </t>
    </r>
    <r>
      <rPr>
        <b/>
        <sz val="10"/>
        <rFont val="Cambria"/>
        <family val="1"/>
        <scheme val="major"/>
      </rPr>
      <t>Southesk</t>
    </r>
    <r>
      <rPr>
        <sz val="10"/>
        <rFont val="Cambria"/>
        <family val="1"/>
        <scheme val="major"/>
      </rPr>
      <t xml:space="preserve"> but no other sites with designations.  Areas of LTR and Natural reserve checked and seen to meet requirements and all sites seen to contain at least 5% semi natural habitats eg 7.6% at </t>
    </r>
    <r>
      <rPr>
        <b/>
        <sz val="10"/>
        <rFont val="Cambria"/>
        <family val="1"/>
        <scheme val="major"/>
      </rPr>
      <t xml:space="preserve">Megray, </t>
    </r>
    <r>
      <rPr>
        <sz val="10"/>
        <rFont val="Cambria"/>
        <family val="1"/>
        <scheme val="major"/>
      </rPr>
      <t>24% at</t>
    </r>
    <r>
      <rPr>
        <b/>
        <sz val="10"/>
        <rFont val="Cambria"/>
        <family val="1"/>
        <scheme val="major"/>
      </rPr>
      <t xml:space="preserve"> Glenshamrock</t>
    </r>
  </si>
  <si>
    <t>2.11.2 a)</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</si>
  <si>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</si>
  <si>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r>
      <t>Bolfracks, Kinnaird Estate, Muirlaggan</t>
    </r>
    <r>
      <rPr>
        <sz val="10"/>
        <rFont val="Cambria"/>
        <family val="1"/>
        <scheme val="major"/>
      </rPr>
      <t xml:space="preserve"> - included in management planning documentation and verified during site visits</t>
    </r>
  </si>
  <si>
    <r>
      <t xml:space="preserve">PAWS at </t>
    </r>
    <r>
      <rPr>
        <b/>
        <sz val="10"/>
        <rFont val="Cambria"/>
        <family val="1"/>
        <scheme val="major"/>
      </rPr>
      <t>Glenkirk</t>
    </r>
    <r>
      <rPr>
        <sz val="10"/>
        <rFont val="Cambria"/>
        <family val="1"/>
        <scheme val="major"/>
      </rPr>
      <t xml:space="preserve"> and </t>
    </r>
    <r>
      <rPr>
        <b/>
        <sz val="10"/>
        <rFont val="Cambria"/>
        <family val="1"/>
        <scheme val="major"/>
      </rPr>
      <t>Southesk</t>
    </r>
    <r>
      <rPr>
        <sz val="10"/>
        <rFont val="Cambria"/>
        <family val="1"/>
        <scheme val="major"/>
      </rPr>
      <t>. At Glenkirk a Woodland Trust survey had been undertaken and  management prescriptions as detailed in the report were being followed.  At Southesk the PAWS area had been checked and no indicator species noted but the new management plan ( in draft form at time of audit) did include prescriptions for re-surveying these areas.  SSSI at Southesk - draft management plan includes undertaking to liaise with NatureScot regarding future management.</t>
    </r>
  </si>
  <si>
    <t>2.11.2 b)</t>
  </si>
  <si>
    <t>2.11.2 b) Management strategies and actions shall be developed in consultation with statutory bodies, interested parties and experts. 
Verifiers: 
• Management planning documentation
• Discussion with the owner/manager
• Specialist surveys.</t>
  </si>
  <si>
    <r>
      <rPr>
        <b/>
        <sz val="10"/>
        <rFont val="Cambria"/>
        <family val="1"/>
        <scheme val="major"/>
      </rPr>
      <t xml:space="preserve">Bolfracks, Kinnaird Estate, Muirlaggan </t>
    </r>
    <r>
      <rPr>
        <sz val="10"/>
        <rFont val="Cambria"/>
        <family val="1"/>
        <scheme val="major"/>
      </rPr>
      <t>no SSSI / SAC / SPA on site but management plans reference neighbouring designated areas and scoping documents evidence liaison with relevant statutory bodies.  NBN Gateway website is used to obtain biodiversity data.</t>
    </r>
  </si>
  <si>
    <t xml:space="preserve">Brerachan - no special features
</t>
  </si>
  <si>
    <t>Dunfallandy - no special features</t>
  </si>
  <si>
    <t>Garrique - no special features</t>
  </si>
  <si>
    <r>
      <t xml:space="preserve">PAWS at </t>
    </r>
    <r>
      <rPr>
        <b/>
        <sz val="10"/>
        <rFont val="Cambria"/>
        <family val="1"/>
        <scheme val="major"/>
      </rPr>
      <t>Glenkirk</t>
    </r>
    <r>
      <rPr>
        <sz val="10"/>
        <rFont val="Cambria"/>
        <family val="1"/>
        <scheme val="major"/>
      </rPr>
      <t xml:space="preserve"> and </t>
    </r>
    <r>
      <rPr>
        <b/>
        <sz val="10"/>
        <rFont val="Cambria"/>
        <family val="1"/>
        <scheme val="major"/>
      </rPr>
      <t>Southesk</t>
    </r>
    <r>
      <rPr>
        <sz val="10"/>
        <rFont val="Cambria"/>
        <family val="1"/>
        <scheme val="major"/>
      </rPr>
      <t xml:space="preserve">. At Glenkirk a Woodland Trust survey had been undertaken and  management prescriptions as detailed in the report were being followed.  At Southesk the PAWS area had been checked and no indicator species noted but the new management plan ( in draft form at time of audit) did include prescriptions for re-surveying these areas.  SSSI at Southesk - draft management plan includes undertaking to liaise with NatureScot regarding future management. </t>
    </r>
    <r>
      <rPr>
        <b/>
        <sz val="10"/>
        <rFont val="Cambria"/>
        <family val="1"/>
        <scheme val="major"/>
      </rPr>
      <t xml:space="preserve">All other sites - </t>
    </r>
    <r>
      <rPr>
        <sz val="10"/>
        <rFont val="Cambria"/>
        <family val="1"/>
        <scheme val="major"/>
      </rPr>
      <t>no such features but all sites are under LTFPs which include consultation requirements - scoping reports seen to include input from statutory bodies, interested parties and experts.</t>
    </r>
  </si>
  <si>
    <t>Protection</t>
  </si>
  <si>
    <t>2.12.1</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</si>
  <si>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</si>
  <si>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r>
      <rPr>
        <b/>
        <sz val="10"/>
        <rFont val="Cambria"/>
        <family val="1"/>
        <scheme val="major"/>
      </rPr>
      <t xml:space="preserve">Bolfracks, Kinnaird Estate, Muirlaggan </t>
    </r>
    <r>
      <rPr>
        <sz val="10"/>
        <rFont val="Cambria"/>
        <family val="1"/>
        <scheme val="major"/>
      </rPr>
      <t>- deer management plans form part of the management planning documentation.  No evidence of significant deer damage seen during site visits</t>
    </r>
  </si>
  <si>
    <t xml:space="preserve">Brerachan - the site is surrounded by a deer fence . Deer do enter eg in winter during snow cover or through damage to fence. Fencing is repaired and a stalker regualrly visits the site. Some browsing damage seen but not excessive
</t>
  </si>
  <si>
    <t>Dunfallandy - site deer fenced. No current issues with deer. Once restocking is  underway browsing damage will be assessed and if necessary to prevent excessive damage deer will be driven out of the site</t>
  </si>
  <si>
    <t>Garrique - deer stalker regularly visits site. Owner maintains record of numbers of red and roe deer shot. In addition some compartments are fenced to control browsing damage</t>
  </si>
  <si>
    <r>
      <t>Deer management plans in place at</t>
    </r>
    <r>
      <rPr>
        <b/>
        <sz val="10"/>
        <rFont val="Cambria"/>
        <family val="1"/>
        <scheme val="major"/>
      </rPr>
      <t xml:space="preserve"> all sites,</t>
    </r>
    <r>
      <rPr>
        <sz val="10"/>
        <rFont val="Cambria"/>
        <family val="1"/>
        <scheme val="major"/>
      </rPr>
      <t xml:space="preserve"> either as stand-alone plan or incorporated into management planning documentation.  Stalker interviewed at </t>
    </r>
    <r>
      <rPr>
        <b/>
        <sz val="10"/>
        <rFont val="Cambria"/>
        <family val="1"/>
        <scheme val="major"/>
      </rPr>
      <t>Glenshamrock</t>
    </r>
    <r>
      <rPr>
        <sz val="10"/>
        <rFont val="Cambria"/>
        <family val="1"/>
        <scheme val="major"/>
      </rPr>
      <t xml:space="preserve"> showed excellent knowledge of requirements and no deer damage seen.  Cull returns seen for a number of sites, including </t>
    </r>
    <r>
      <rPr>
        <b/>
        <sz val="10"/>
        <rFont val="Cambria"/>
        <family val="1"/>
        <scheme val="major"/>
      </rPr>
      <t>Kincardine, Southesk, Glenshamrock</t>
    </r>
    <r>
      <rPr>
        <sz val="10"/>
        <rFont val="Cambria"/>
        <family val="1"/>
        <scheme val="major"/>
      </rPr>
      <t>, and during site visits little or no deer damage seen</t>
    </r>
  </si>
  <si>
    <t>2.12.2</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</si>
  <si>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</si>
  <si>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r>
      <t>Bolfracks, Kinnaird Estate, Muirlaggan</t>
    </r>
    <r>
      <rPr>
        <sz val="10"/>
        <rFont val="Cambria"/>
        <family val="1"/>
        <scheme val="major"/>
      </rPr>
      <t xml:space="preserve"> - emergency / fire plans seen to be in place</t>
    </r>
  </si>
  <si>
    <t xml:space="preserve">Brerachan - emergency response numbers seen included in Work Instruction 2682 includign SEPA, GAS and Electricity suppliers
</t>
  </si>
  <si>
    <t>Dunfallandy - appended to site handbook included hospital location and SEPA number etc</t>
  </si>
  <si>
    <t>Garrique - emergency planning detailed in UKWAS plan section 5.1.7</t>
  </si>
  <si>
    <r>
      <t xml:space="preserve">All sites </t>
    </r>
    <r>
      <rPr>
        <sz val="10"/>
        <rFont val="Cambria"/>
        <family val="1"/>
        <scheme val="major"/>
      </rPr>
      <t>emergency response / fire plans seen to be in place</t>
    </r>
  </si>
  <si>
    <t>Conversion</t>
  </si>
  <si>
    <t>2.13.1 a)</t>
  </si>
  <si>
    <t xml:space="preserve">2.13.1 a) Woodland identified in sections 4.1-4.3 shall not be converted to plantation or non-forested land. 
Verifiers: 
• No evidence of conversion
• Field observation
• Discussion with the owner/manager
• Management planning documentation.
</t>
  </si>
  <si>
    <r>
      <t xml:space="preserve">Bolfracks, Kinnaird Estate, Muirlaggan </t>
    </r>
    <r>
      <rPr>
        <sz val="10"/>
        <rFont val="Cambria"/>
        <family val="1"/>
        <scheme val="major"/>
      </rPr>
      <t>no such conversion</t>
    </r>
  </si>
  <si>
    <r>
      <rPr>
        <b/>
        <sz val="10"/>
        <rFont val="Cambria"/>
        <family val="1"/>
        <scheme val="major"/>
      </rPr>
      <t xml:space="preserve">All sites </t>
    </r>
    <r>
      <rPr>
        <sz val="10"/>
        <rFont val="Cambria"/>
        <family val="1"/>
        <scheme val="major"/>
      </rPr>
      <t>- no such conversion</t>
    </r>
  </si>
  <si>
    <t>2.13.1 b)</t>
  </si>
  <si>
    <t xml:space="preserve">2.13.1 b) Areas converted from ancient and other semi-natural woodlands after 1994 shall not normally qualify for certification. </t>
  </si>
  <si>
    <t>2.13.2 a)</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</si>
  <si>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</si>
  <si>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t>2.13.2 b)</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</si>
  <si>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</si>
  <si>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All sites  </t>
    </r>
    <r>
      <rPr>
        <sz val="10"/>
        <rFont val="Cambria"/>
        <family val="1"/>
        <scheme val="major"/>
      </rPr>
      <t>no such conversion</t>
    </r>
  </si>
  <si>
    <t>2.13.3 a)</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</si>
  <si>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</si>
  <si>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r>
      <rPr>
        <b/>
        <sz val="10"/>
        <rFont val="Cambria"/>
        <family val="1"/>
        <scheme val="major"/>
      </rPr>
      <t>All sites</t>
    </r>
    <r>
      <rPr>
        <sz val="10"/>
        <rFont val="Cambria"/>
        <family val="1"/>
        <scheme val="major"/>
      </rPr>
      <t xml:space="preserve"> no such use</t>
    </r>
  </si>
  <si>
    <t>2.13.3 b)</t>
  </si>
  <si>
    <t xml:space="preserve">2.13.3 b) Christmas trees shall be grown using traditional, non-intensive techniques. </t>
  </si>
  <si>
    <r>
      <rPr>
        <b/>
        <sz val="10"/>
        <rFont val="Cambria"/>
        <family val="1"/>
        <scheme val="major"/>
      </rPr>
      <t>Bolfracks, Kinnaird Estate, Muirlaggan</t>
    </r>
    <r>
      <rPr>
        <sz val="10"/>
        <rFont val="Cambria"/>
        <family val="1"/>
        <scheme val="major"/>
      </rPr>
      <t xml:space="preserve"> no such use</t>
    </r>
  </si>
  <si>
    <r>
      <rPr>
        <b/>
        <sz val="10"/>
        <rFont val="Cambria"/>
        <family val="1"/>
        <scheme val="major"/>
      </rPr>
      <t>All sites</t>
    </r>
    <r>
      <rPr>
        <sz val="10"/>
        <rFont val="Cambria"/>
        <family val="1"/>
        <scheme val="major"/>
      </rPr>
      <t xml:space="preserve"> - no such use</t>
    </r>
  </si>
  <si>
    <t>Implementation, amendment and revision of the plan</t>
  </si>
  <si>
    <t>2.14.1</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</si>
  <si>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</si>
  <si>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r>
      <t xml:space="preserve">Bolfracks, Kinnaird Estate </t>
    </r>
    <r>
      <rPr>
        <sz val="10"/>
        <rFont val="Cambria"/>
        <family val="1"/>
        <scheme val="major"/>
      </rPr>
      <t xml:space="preserve">work seen to be progressing as planned. </t>
    </r>
    <r>
      <rPr>
        <b/>
        <sz val="10"/>
        <rFont val="Cambria"/>
        <family val="1"/>
        <scheme val="major"/>
      </rPr>
      <t xml:space="preserve"> Muirlaggan </t>
    </r>
    <r>
      <rPr>
        <sz val="10"/>
        <rFont val="Cambria"/>
        <family val="1"/>
        <scheme val="major"/>
      </rPr>
      <t>- when the LTFP was first drafted it was thought that a powerline in close proximity to the access track could be shut down and/or was to be diverted; however this has not been possible due to the large number of residential properties which would lose power for an unacceptable length of time.  As a consequence felling was delayed.  LTFP amendment request was submitted and granted ( seen Jan 2021 consent and associated amended felling maps) and at time of audit felling of  two of the Phase 1  coupes had been completed.</t>
    </r>
  </si>
  <si>
    <t xml:space="preserve">`Brerachan - no deviation, 2021 felling and thinning in line with phase 2 of the management plan. 
</t>
  </si>
  <si>
    <t>Dunfallandy - felling licence currently valid. Felling underway to be completed 2021</t>
  </si>
  <si>
    <t>Garrique - activities on the ground follow the first 5 year plan though some compartments felled early due to issues of wind throw. Plan currently under revision</t>
  </si>
  <si>
    <r>
      <rPr>
        <b/>
        <sz val="10"/>
        <rFont val="Cambria"/>
        <family val="1"/>
        <scheme val="major"/>
      </rPr>
      <t>All sites</t>
    </r>
    <r>
      <rPr>
        <sz val="10"/>
        <rFont val="Cambria"/>
        <family val="1"/>
        <scheme val="major"/>
      </rPr>
      <t xml:space="preserve"> - work seen to be progressing as planned with no deviations noted.</t>
    </r>
  </si>
  <si>
    <t>Monitoring</t>
  </si>
  <si>
    <t>2.15.1 a)</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</si>
  <si>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</si>
  <si>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r>
      <t xml:space="preserve">No monitoring programme in place at </t>
    </r>
    <r>
      <rPr>
        <b/>
        <sz val="11"/>
        <rFont val="Cambria"/>
        <family val="1"/>
      </rPr>
      <t>Kinnaird Estate</t>
    </r>
    <r>
      <rPr>
        <sz val="11"/>
        <rFont val="Cambria"/>
        <family val="1"/>
      </rPr>
      <t xml:space="preserve">. PAWS monitoring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</si>
  <si>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Minor CAR 2021.4</t>
  </si>
  <si>
    <t xml:space="preserve">Brerachan - at least annual site visits by forest manager. Monitoring record for site visits in 2021 seen 
</t>
  </si>
  <si>
    <t>Dunfallandy - Man Plan section 9 : owners live on site and are monitoring the site on a daily basis including tree health, tree safety, waste material disposal and recording any complaints, . Forest manager recording site visits records during operations and will conduct annual monitoring of restocking and regeneration. Social impact monitoring included</t>
  </si>
  <si>
    <t xml:space="preserve">Garrique - owner is the resource manager and lives on site. He is constantly monitoring the site. </t>
  </si>
  <si>
    <r>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At </t>
    </r>
    <r>
      <rPr>
        <b/>
        <sz val="11"/>
        <rFont val="Cambria"/>
        <family val="1"/>
        <scheme val="major"/>
      </rPr>
      <t>Dupplin</t>
    </r>
    <r>
      <rPr>
        <sz val="11"/>
        <rFont val="Cambria"/>
        <family val="1"/>
        <scheme val="major"/>
      </rPr>
      <t xml:space="preserve"> ( Visited during S1) deer monitoring  had been identified in the management plan but not undertaken. </t>
    </r>
  </si>
  <si>
    <t>Major CAR 2021.4</t>
  </si>
  <si>
    <r>
      <t xml:space="preserve">All sites - </t>
    </r>
    <r>
      <rPr>
        <sz val="10"/>
        <rFont val="Cambria"/>
        <family val="1"/>
        <scheme val="major"/>
      </rPr>
      <t>monitoring plans seen to be in place, addressing all relevant aspects.</t>
    </r>
    <r>
      <rPr>
        <b/>
        <sz val="10"/>
        <rFont val="Cambria"/>
        <family val="1"/>
        <scheme val="major"/>
      </rPr>
      <t xml:space="preserve"> </t>
    </r>
    <r>
      <rPr>
        <sz val="10"/>
        <rFont val="Cambria"/>
        <family val="1"/>
        <scheme val="major"/>
      </rPr>
      <t xml:space="preserve">Various examples of monitoring records seen, varying from manager's notebook ( </t>
    </r>
    <r>
      <rPr>
        <b/>
        <sz val="10"/>
        <rFont val="Cambria"/>
        <family val="1"/>
        <scheme val="major"/>
      </rPr>
      <t>Southesk</t>
    </r>
    <r>
      <rPr>
        <sz val="10"/>
        <rFont val="Cambria"/>
        <family val="1"/>
        <scheme val="major"/>
      </rPr>
      <t xml:space="preserve">) to comprehensive monitoring spreadsheet ( </t>
    </r>
    <r>
      <rPr>
        <b/>
        <sz val="10"/>
        <rFont val="Cambria"/>
        <family val="1"/>
        <scheme val="major"/>
      </rPr>
      <t>Pluscarden</t>
    </r>
    <r>
      <rPr>
        <sz val="10"/>
        <rFont val="Cambria"/>
        <family val="1"/>
        <scheme val="major"/>
      </rPr>
      <t>).</t>
    </r>
  </si>
  <si>
    <t>2.15.1 b)</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</si>
  <si>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</si>
  <si>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Ref Minor CAR 2021.4 in 2.15.1 a above, Obs 2021.16</t>
  </si>
  <si>
    <t xml:space="preserve">Brerachan - monitoring programme summarised in section 5.9 of the management plan. Site monitoring sheets completed for site visits in March, May and June 2021. Operations montioring is recorded on project monitoring sheets. Completed for visits during thinning operations in May, June July and August
</t>
  </si>
  <si>
    <t>Dunfallandy - Section 9 - Man Plan details monitoring programme and responsibilites between owners and Manager</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</si>
  <si>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raised</t>
    </r>
  </si>
  <si>
    <t>Ref Major CAR 2021.4 in 2.15.1 above</t>
  </si>
  <si>
    <r>
      <t xml:space="preserve">All sites </t>
    </r>
    <r>
      <rPr>
        <sz val="10"/>
        <rFont val="Cambria"/>
        <family val="1"/>
        <scheme val="major"/>
      </rPr>
      <t>- monitoring programme forms part of management planning documentation, either as part of the main plan or as an addendum.</t>
    </r>
    <r>
      <rPr>
        <b/>
        <sz val="10"/>
        <rFont val="Cambria"/>
        <family val="1"/>
        <scheme val="major"/>
      </rPr>
      <t xml:space="preserve"> </t>
    </r>
    <r>
      <rPr>
        <sz val="10"/>
        <rFont val="Cambria"/>
        <family val="1"/>
        <scheme val="major"/>
      </rPr>
      <t xml:space="preserve">For operational monitoring iAuditor is used frequently and this is also used for more general forest condition monitoring - very good example seen at </t>
    </r>
    <r>
      <rPr>
        <b/>
        <sz val="10"/>
        <rFont val="Cambria"/>
        <family val="1"/>
        <scheme val="major"/>
      </rPr>
      <t>Newnoth.</t>
    </r>
  </si>
  <si>
    <t>2.15.1 c)</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</si>
  <si>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</si>
  <si>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t xml:space="preserve">No monitoring programme in place at </t>
    </r>
    <r>
      <rPr>
        <b/>
        <sz val="11"/>
        <rFont val="Cambria"/>
        <family val="1"/>
      </rPr>
      <t xml:space="preserve">Kinnaird Estate, </t>
    </r>
    <r>
      <rPr>
        <sz val="11"/>
        <rFont val="Cambria"/>
        <family val="1"/>
      </rPr>
      <t xml:space="preserve">although evidence of monitoring of some of the above has been captured via the 'GC4' annual return which includes harvesting, pesticide use, restocking / regeneration, tree health. PAWS monitoring identified in </t>
    </r>
    <r>
      <rPr>
        <b/>
        <sz val="11"/>
        <rFont val="Cambria"/>
        <family val="1"/>
      </rPr>
      <t xml:space="preserve">Bolfracks </t>
    </r>
    <r>
      <rPr>
        <sz val="11"/>
        <rFont val="Cambria"/>
        <family val="1"/>
      </rPr>
      <t xml:space="preserve">management plan has not been undertaken but other examples of monitoring were seen eg operational monitoring and GC4 annual return. </t>
    </r>
    <r>
      <rPr>
        <b/>
        <sz val="11"/>
        <rFont val="Cambria"/>
        <family val="1"/>
      </rPr>
      <t xml:space="preserve">Muirlaggan - </t>
    </r>
    <r>
      <rPr>
        <sz val="11"/>
        <rFont val="Cambria"/>
        <family val="1"/>
      </rPr>
      <t>fully compliant monitoring plan in place and examples of monitoring results seen to have been undertaken as specified eg water quality / haulage routes / protection of heritage features.</t>
    </r>
  </si>
  <si>
    <t xml:space="preserve">Ref Minor CAR 2021.4 in 2.15.1 a above and  Obs 2021.16 in 2.15.1b </t>
  </si>
  <si>
    <t xml:space="preserve">Brerachan - All monitoring requirements covered by Bowlts Project plan sheets with Project montioring for operations and the RTS Group  certification monitoring sheets both completed for visits to Brerachan by the forest manager in 2021
</t>
  </si>
  <si>
    <t>Dunfallandy -. Monitoring sheets seen for site visits from commencement of operations in May 2021 monthly until July and then again in September when main clearfell operations started</t>
  </si>
  <si>
    <t>Garrique - monitoring sheet records some activities see OBS 2021.16 relating to monitoring records for LTR and natural reserve</t>
  </si>
  <si>
    <r>
      <t xml:space="preserve">All sites - </t>
    </r>
    <r>
      <rPr>
        <sz val="10"/>
        <rFont val="Cambria"/>
        <family val="1"/>
        <scheme val="major"/>
      </rPr>
      <t>monitoring programmes seen to incorporate all of the above and various examples of completed monitoring seen during site visits.</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</si>
  <si>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</si>
  <si>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</si>
  <si>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r>
      <t xml:space="preserve">No monitoring programme in place at </t>
    </r>
    <r>
      <rPr>
        <b/>
        <sz val="11"/>
        <rFont val="Cambria"/>
        <family val="1"/>
      </rPr>
      <t xml:space="preserve">Kinnaird Estate. </t>
    </r>
    <r>
      <rPr>
        <sz val="11"/>
        <rFont val="Cambria"/>
        <family val="1"/>
      </rPr>
      <t xml:space="preserve">PAWS monitoring had been identified in </t>
    </r>
    <r>
      <rPr>
        <b/>
        <sz val="11"/>
        <rFont val="Cambria"/>
        <family val="1"/>
      </rPr>
      <t xml:space="preserve">Bolfracks </t>
    </r>
    <r>
      <rPr>
        <sz val="11"/>
        <rFont val="Cambria"/>
        <family val="1"/>
      </rPr>
      <t xml:space="preserve">management plan has not been undertaken. </t>
    </r>
    <r>
      <rPr>
        <b/>
        <sz val="11"/>
        <rFont val="Cambria"/>
        <family val="1"/>
      </rPr>
      <t xml:space="preserve">Muirlaggan - </t>
    </r>
    <r>
      <rPr>
        <sz val="11"/>
        <rFont val="Cambria"/>
        <family val="1"/>
      </rPr>
      <t xml:space="preserve">fully compliant monitoring plan in place, considering special features of the WMU and examples of monitoring seen. </t>
    </r>
  </si>
  <si>
    <t xml:space="preserve">Brerachan - archeological remains are marked on maps and in field with pink tape
</t>
  </si>
  <si>
    <t>Dunfallandy - veteran trees and Long term retention are marked with pink tape in the field, as well as being mapped</t>
  </si>
  <si>
    <r>
      <t xml:space="preserve">Garrique - owner is the site manager and monitors the sites on a daily baisis. However there is no record of monitoring results for the semi-natural woodland area,  Veteran trees and for example retained trees in the subcomparment know as the "Cricket Pitch". Discussion reveal issues picked up by the owner planting broadleaves in gaps in the semi-natural woodland, retained trees blowing over in the LTR - these points are not recorded to ensure that results are of use over the long term. </t>
    </r>
    <r>
      <rPr>
        <b/>
        <sz val="10"/>
        <rFont val="Cambria"/>
        <family val="1"/>
        <scheme val="major"/>
      </rPr>
      <t>Observation 2021.16</t>
    </r>
  </si>
  <si>
    <r>
      <t xml:space="preserve">Monitoring programme for </t>
    </r>
    <r>
      <rPr>
        <b/>
        <sz val="11"/>
        <rFont val="Cambria"/>
        <family val="1"/>
        <scheme val="major"/>
      </rPr>
      <t>Kinnaird Estate</t>
    </r>
    <r>
      <rPr>
        <sz val="11"/>
        <rFont val="Cambria"/>
        <family val="1"/>
        <scheme val="major"/>
      </rPr>
      <t xml:space="preserve"> provided during the course of the audit;  however at </t>
    </r>
    <r>
      <rPr>
        <b/>
        <sz val="11"/>
        <rFont val="Cambria"/>
        <family val="1"/>
        <scheme val="major"/>
      </rPr>
      <t xml:space="preserve">Dupplin </t>
    </r>
    <r>
      <rPr>
        <sz val="11"/>
        <rFont val="Cambria"/>
        <family val="1"/>
        <scheme val="major"/>
      </rPr>
      <t xml:space="preserve">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At </t>
    </r>
    <r>
      <rPr>
        <b/>
        <sz val="11"/>
        <rFont val="Cambria"/>
        <family val="1"/>
        <scheme val="major"/>
      </rPr>
      <t xml:space="preserve">Candacraig  </t>
    </r>
    <r>
      <rPr>
        <sz val="11"/>
        <rFont val="Cambria"/>
        <family val="1"/>
        <scheme val="major"/>
      </rPr>
      <t>the management plan identifies PAWS and a SSSI but neither is included in the monitoring plan.</t>
    </r>
  </si>
  <si>
    <t>Minor CAR 2022.1</t>
  </si>
  <si>
    <r>
      <t xml:space="preserve">All sites </t>
    </r>
    <r>
      <rPr>
        <sz val="10"/>
        <rFont val="Cambria"/>
        <family val="1"/>
        <scheme val="major"/>
      </rPr>
      <t>special features identified in management plans and associated monitoring plans / monitoring activity seen to be in place.</t>
    </r>
  </si>
  <si>
    <r>
      <t xml:space="preserve">All sites special features identified in management plans and associated monitoring plans / monitoring activity seen to be in place. Notable collaboration seen at </t>
    </r>
    <r>
      <rPr>
        <b/>
        <sz val="10"/>
        <rFont val="Cambria"/>
        <family val="2"/>
        <scheme val="major"/>
      </rPr>
      <t>Bedehouse and East Bennachie</t>
    </r>
    <r>
      <rPr>
        <sz val="10"/>
        <rFont val="Cambria"/>
        <family val="1"/>
        <scheme val="major"/>
      </rPr>
      <t xml:space="preserve"> where local community members undertake monitoring with the knowledge of the landowners and forest managers.</t>
    </r>
  </si>
  <si>
    <t xml:space="preserve">2.15.2 </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</si>
  <si>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</si>
  <si>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Ref Minor CAR 2021.4 in 2.15.1 a above</t>
  </si>
  <si>
    <t xml:space="preserve">Brerachan - stated within the management plan which will be reviewed in 2025
</t>
  </si>
  <si>
    <t>Dunfallandy - Management plan dated 2021 section 8.1 states results of monitoring will be taken  account of at 10 year review</t>
  </si>
  <si>
    <t xml:space="preserve">Garrique - monitoring findings are being considered in the management plan review with a potential reduction in coup sizes to reduce the impacts of wind </t>
  </si>
  <si>
    <r>
      <t xml:space="preserve">Monitoring programme for Kinnaird Estate provided during the course of the audit but PAWS monitoring had not been undertaken at Bolfracks.  A manager did visit the site to undertake monitoring on the 8th day of the 9 day audit but full results were not available to the auditor so the corrective action could not be closed and at Dupplin ( Visited during S1) deer monitoring had been identified in the management plan but not undertaken.  At </t>
    </r>
    <r>
      <rPr>
        <b/>
        <sz val="10"/>
        <rFont val="Cambria"/>
        <family val="1"/>
        <scheme val="major"/>
      </rPr>
      <t>Dupplin</t>
    </r>
    <r>
      <rPr>
        <sz val="10"/>
        <rFont val="Cambria"/>
        <family val="1"/>
        <scheme val="major"/>
      </rPr>
      <t xml:space="preserve"> the monitoring plan did not include the Scheduled Ancient Monuments and the only monitoring identified for the SSSIs was water quality monitoring during operations where relevant at Dupplin Lakes.  Management precriptions in the LTFP for the SSSIs state clear objectives eg 'work towards recruiting and establishing new natural native regeneration' for the Mixed Woodland SSSI and 'Remove natural regeneration and work towards removal of seed source' for the raised bog / degraded bog SSSI but no associated monitoring targets identified. This SSSI management was identified in the 2013 plan, which is due for renewal in 2023. </t>
    </r>
    <r>
      <rPr>
        <b/>
        <sz val="10"/>
        <rFont val="Cambria"/>
        <family val="1"/>
        <scheme val="major"/>
      </rPr>
      <t>Blairmore</t>
    </r>
    <r>
      <rPr>
        <sz val="10"/>
        <rFont val="Cambria"/>
        <family val="1"/>
        <scheme val="major"/>
      </rPr>
      <t xml:space="preserve"> and </t>
    </r>
    <r>
      <rPr>
        <b/>
        <sz val="10"/>
        <rFont val="Cambria"/>
        <family val="1"/>
        <scheme val="major"/>
      </rPr>
      <t>Candacraig</t>
    </r>
    <r>
      <rPr>
        <sz val="10"/>
        <rFont val="Cambria"/>
        <family val="1"/>
        <scheme val="major"/>
      </rPr>
      <t xml:space="preserve"> - fully compliant monitoring programme in place and managers showed good awareness of requirements regarding taking monitoring findings into account. </t>
    </r>
  </si>
  <si>
    <t>Ref Minor CAR 2022.1 in 2.15.1 d above; also Major CAR 2021.4 in 2.15.1a above</t>
  </si>
  <si>
    <r>
      <t xml:space="preserve">All sites - </t>
    </r>
    <r>
      <rPr>
        <sz val="10"/>
        <rFont val="Cambria"/>
        <family val="1"/>
        <scheme val="major"/>
      </rPr>
      <t xml:space="preserve">monitoring plans in place and examples of taking findings into account and revising management objectives seen eg at </t>
    </r>
    <r>
      <rPr>
        <b/>
        <sz val="10"/>
        <rFont val="Cambria"/>
        <family val="1"/>
        <scheme val="major"/>
      </rPr>
      <t xml:space="preserve">Glenshamrock </t>
    </r>
    <r>
      <rPr>
        <sz val="10"/>
        <rFont val="Cambria"/>
        <family val="1"/>
        <scheme val="major"/>
      </rPr>
      <t>monitoring of invasive species was seen to have informed management.</t>
    </r>
    <r>
      <rPr>
        <b/>
        <sz val="10"/>
        <rFont val="Cambria"/>
        <family val="1"/>
        <scheme val="major"/>
      </rPr>
      <t xml:space="preserve"> </t>
    </r>
    <r>
      <rPr>
        <sz val="10"/>
        <rFont val="Cambria"/>
        <family val="1"/>
        <scheme val="major"/>
      </rPr>
      <t>Annual returns submitted to RTS include results of monitoring, including harvesting, fertiliser used, pesticide use and restock / regeneration figures, used to provide figures at Group level eg for chemical usage.</t>
    </r>
  </si>
  <si>
    <t>All sites - monitoring plans in place and examples of taking findings into account and revising management objectives seen. Annual returns submitted to RTS include results of monitoring, including harvesting, fertiliser used, pesticide use and restock / regeneration figures, used to provide figures at Group level eg for chemical usage.</t>
  </si>
  <si>
    <t>2.15.3</t>
  </si>
  <si>
    <t>2.15.3 Monitoring findings, or summaries thereof, shall be made publicly available upon request.
Verfiers: 
• Written or verbal evidence of responses to requests.</t>
  </si>
  <si>
    <r>
      <t xml:space="preserve">Bolfracks, Kinnaird Estate, Muirlaggan - </t>
    </r>
    <r>
      <rPr>
        <sz val="10"/>
        <rFont val="Cambria"/>
        <family val="1"/>
        <scheme val="major"/>
      </rPr>
      <t>no such requests have been made but managers confirmed such information would be available on request.</t>
    </r>
  </si>
  <si>
    <t xml:space="preserve">Brerachan - monitoring summary would be made available on request
</t>
  </si>
  <si>
    <t>Dunfallandy - monitoring summary would be made available on request</t>
  </si>
  <si>
    <t>Garrique - monitoring summary would be made available on request</t>
  </si>
  <si>
    <r>
      <t xml:space="preserve">All sites - </t>
    </r>
    <r>
      <rPr>
        <sz val="10"/>
        <rFont val="Cambria"/>
        <family val="1"/>
        <scheme val="major"/>
      </rPr>
      <t>no such requests have been made but managers confirmed such information would be available on request.</t>
    </r>
  </si>
  <si>
    <t>Woodland operations</t>
  </si>
  <si>
    <t>General</t>
  </si>
  <si>
    <t>3.1.1</t>
  </si>
  <si>
    <t>3.1.1 Woodland operations shall conform to forestry best practice guidance. 
Verifiers: 
• Field observation
• Discussion with the owner/manager and workers
• Monitoring and internal audit records.</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</si>
  <si>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and photo evidence from work during this period indicated no damage to the extraction route. Operators moved off site in early summer and returned towards the end of September which resulted in deep rutting in places on the extraction route.  No live operations on site during audit but ground prep work at Bolfracks indicated good practice had been followed, with buffer zones around watercourses observed.  </t>
    </r>
    <r>
      <rPr>
        <b/>
        <sz val="11"/>
        <rFont val="Cambria"/>
        <family val="1"/>
      </rPr>
      <t xml:space="preserve">Kinnaird Estate - </t>
    </r>
    <r>
      <rPr>
        <sz val="11"/>
        <rFont val="Cambria"/>
        <family val="1"/>
      </rPr>
      <t xml:space="preserve">although no live operations, site visits and scrutiny of associated records for recently - completed clear fell and ground prep operations indicated best practice had been followed.  </t>
    </r>
    <r>
      <rPr>
        <b/>
        <sz val="11"/>
        <rFont val="Cambria"/>
        <family val="1"/>
      </rPr>
      <t xml:space="preserve">Muirlaggan - </t>
    </r>
    <r>
      <rPr>
        <sz val="11"/>
        <rFont val="Cambria"/>
        <family val="1"/>
      </rPr>
      <t>no live operations but site visits to recently - completed clear fell operations indicated no apparent failure to conform to best practice.</t>
    </r>
  </si>
  <si>
    <t xml:space="preserve">Brerachan - all operations are compliant with best practice. Monitoring records show benching put in place august/September before heavy rain.  Thinning  operatison finsihed early when site conditions deteriorated due to rain/soil conditions at thinning site
</t>
  </si>
  <si>
    <t>Dunfallandy - yes eg. good use of brash a to thatch forwarder tracks. Piles of brash in place for further thatching as required. All Water courses piped with brash coverign to prevent damage during harvesting and forwarding operations. Spill kits present in all vehicles and with refulleing tanks</t>
  </si>
  <si>
    <t>Garrique - restock sites all being well managed with beating up and hand weeding as required.</t>
  </si>
  <si>
    <r>
      <rPr>
        <b/>
        <sz val="10"/>
        <rFont val="Cambria"/>
        <family val="1"/>
        <scheme val="major"/>
      </rPr>
      <t>Bolfracks</t>
    </r>
    <r>
      <rPr>
        <sz val="10"/>
        <rFont val="Cambria"/>
        <family val="1"/>
        <scheme val="major"/>
      </rPr>
      <t xml:space="preserve"> - Evidenced that damage to site has been made good - photos seen.  Harvesting manager responsible no longer works for the organisation and no similar issues noted during S1 audit at any sites visited where current / recently - completed operations.No live operations on any sites visited except for </t>
    </r>
    <r>
      <rPr>
        <b/>
        <sz val="10"/>
        <rFont val="Cambria"/>
        <family val="1"/>
        <scheme val="major"/>
      </rPr>
      <t>Kinnelhead</t>
    </r>
    <r>
      <rPr>
        <sz val="10"/>
        <rFont val="Cambria"/>
        <family val="1"/>
        <scheme val="major"/>
      </rPr>
      <t xml:space="preserve"> and </t>
    </r>
    <r>
      <rPr>
        <b/>
        <sz val="10"/>
        <rFont val="Cambria"/>
        <family val="1"/>
        <scheme val="major"/>
      </rPr>
      <t>Berrybush</t>
    </r>
    <r>
      <rPr>
        <sz val="10"/>
        <rFont val="Cambria"/>
        <family val="1"/>
        <scheme val="major"/>
      </rPr>
      <t xml:space="preserve"> where harvesting operations were being undertaken. At both sites best practice was being followed; haulier interviewed at </t>
    </r>
    <r>
      <rPr>
        <b/>
        <sz val="10"/>
        <rFont val="Cambria"/>
        <family val="1"/>
        <scheme val="major"/>
      </rPr>
      <t>Kinnelhead</t>
    </r>
    <r>
      <rPr>
        <sz val="10"/>
        <rFont val="Cambria"/>
        <family val="1"/>
        <scheme val="major"/>
      </rPr>
      <t xml:space="preserve"> and Forwarder operator at Berrybush both showed good knowledge. Recently completed harvesting / roading operations seen at a number of sites eg </t>
    </r>
    <r>
      <rPr>
        <b/>
        <sz val="10"/>
        <rFont val="Cambria"/>
        <family val="1"/>
        <scheme val="major"/>
      </rPr>
      <t xml:space="preserve">Candacraig, Ben Newe, Blairmore </t>
    </r>
    <r>
      <rPr>
        <sz val="10"/>
        <rFont val="Cambria"/>
        <family val="1"/>
        <scheme val="major"/>
      </rPr>
      <t>- no non-compliance noted.</t>
    </r>
  </si>
  <si>
    <t>3.1.2</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</si>
  <si>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</si>
  <si>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r>
      <rPr>
        <b/>
        <sz val="11"/>
        <rFont val="Cambria"/>
        <family val="1"/>
      </rPr>
      <t>Bolfracks</t>
    </r>
    <r>
      <rPr>
        <sz val="11"/>
        <rFont val="Cambria"/>
        <family val="1"/>
      </rPr>
      <t xml:space="preserve"> thinning – although no damage to watercourses noted, considerable soil damage had occurred during extraction, both within the wood and across a field.  The operation was planned as summer working due to the fact that timber was to be extracted across a field but operators had moved off site in early summer and were permitted to return towards the end of September, which resulted in deep rutting in places </t>
    </r>
    <r>
      <rPr>
        <b/>
        <sz val="11"/>
        <rFont val="Cambria"/>
        <family val="1"/>
      </rPr>
      <t>ref Minor CAR 2021.5</t>
    </r>
    <r>
      <rPr>
        <sz val="11"/>
        <rFont val="Cambria"/>
        <family val="1"/>
      </rPr>
      <t>.  There was also no evidence of a contract / written record of any agreed restrictions regarding timing of operations - the operation appeared to have been agreed verbally</t>
    </r>
    <r>
      <rPr>
        <b/>
        <sz val="11"/>
        <rFont val="Cambria"/>
        <family val="1"/>
      </rPr>
      <t xml:space="preserve"> ref Obs 2021.3 </t>
    </r>
    <r>
      <rPr>
        <sz val="11"/>
        <rFont val="Cambria"/>
        <family val="1"/>
      </rPr>
      <t>raised under 1.1.2 .  Email exchange with estate Factor seen regarding permission to use the field for extraction but this did not make any reference to time of year.</t>
    </r>
    <r>
      <rPr>
        <b/>
        <sz val="11"/>
        <rFont val="Cambria"/>
        <family val="1"/>
      </rPr>
      <t xml:space="preserve"> Kinnaird Estate</t>
    </r>
    <r>
      <rPr>
        <sz val="11"/>
        <rFont val="Cambria"/>
        <family val="1"/>
      </rPr>
      <t xml:space="preserve"> although no live operations, site visits and scrutiny of associated records for recently - completed clear fell and ground prep operations indicated well - planned operations. </t>
    </r>
    <r>
      <rPr>
        <b/>
        <sz val="11"/>
        <rFont val="Cambria"/>
        <family val="1"/>
      </rPr>
      <t>Muirlaggan</t>
    </r>
    <r>
      <rPr>
        <sz val="11"/>
        <rFont val="Cambria"/>
        <family val="1"/>
      </rPr>
      <t xml:space="preserve"> - evidence of liaison with neighbouring properties seen regarding use of shared access for harvesting operations.  Memorandum of Understanding included restrictions on timing of haulage.  Letter confirming no EIA consent required seen for road upgrade works.</t>
    </r>
  </si>
  <si>
    <t>Ref Obs 2021.3 under 1.1.2 and Minor CAR 2021.5 raised under 3.2.1b, Ref Observation 2021.15 raised under Group Standard 1.4</t>
  </si>
  <si>
    <t xml:space="preserve">Brerachan - LTFP in place - approved 14/4 2015. Dunfallandy - Felling licence 7827  in place - expires 23/4/23 Garrique - LTFP in place approved 30/10/14 All sites -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Ref Observation 2021.15
</t>
  </si>
  <si>
    <r>
      <t xml:space="preserve">All sites - </t>
    </r>
    <r>
      <rPr>
        <sz val="10"/>
        <rFont val="Cambria"/>
        <family val="1"/>
        <scheme val="major"/>
      </rPr>
      <t>LTFPs and felling licences in place</t>
    </r>
    <r>
      <rPr>
        <b/>
        <sz val="10"/>
        <rFont val="Cambria"/>
        <family val="1"/>
        <scheme val="major"/>
      </rPr>
      <t xml:space="preserve">. </t>
    </r>
    <r>
      <rPr>
        <sz val="10"/>
        <rFont val="Cambria"/>
        <family val="1"/>
        <scheme val="major"/>
      </rPr>
      <t xml:space="preserve">Prior notifications seen for roading works eg at Blairmore. Managers showed good knowledge of likely impacts/ constraints including priority species. No live operations on any sites visited except for Kinnelhead and Berrybush where harvesting operations were being undertaken. At both sites best practice was being followed; haulier interviewed at Kinnelhead and Forwarder operator at </t>
    </r>
    <r>
      <rPr>
        <b/>
        <sz val="10"/>
        <rFont val="Cambria"/>
        <family val="1"/>
        <scheme val="major"/>
      </rPr>
      <t xml:space="preserve">Berrybush </t>
    </r>
    <r>
      <rPr>
        <sz val="10"/>
        <rFont val="Cambria"/>
        <family val="1"/>
        <scheme val="major"/>
      </rPr>
      <t>both showed good knowledge. Recently completed harvesting / roading operations seen at a number of sites eg</t>
    </r>
    <r>
      <rPr>
        <b/>
        <sz val="10"/>
        <rFont val="Cambria"/>
        <family val="1"/>
        <scheme val="major"/>
      </rPr>
      <t xml:space="preserve"> Candacraig, Ben Newe, Blairmore</t>
    </r>
    <r>
      <rPr>
        <sz val="10"/>
        <rFont val="Cambria"/>
        <family val="1"/>
        <scheme val="major"/>
      </rPr>
      <t xml:space="preserve"> - no non-compliance noted. Ref Minor CAR 2021.5 Evidenced that damage to site has been made good - photos seen.  Harvesting manager responsible no longer works for the organisation and no similar issues noted during S1 audit at any sites visited where current / recently - completed operations. Ref Obs 2021.15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r>
  </si>
  <si>
    <t>3.1.3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</si>
  <si>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</si>
  <si>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r>
      <rPr>
        <b/>
        <sz val="10"/>
        <rFont val="Cambria"/>
        <family val="1"/>
        <scheme val="major"/>
      </rPr>
      <t xml:space="preserve">Bolfracks, Kinnaird Estate - </t>
    </r>
    <r>
      <rPr>
        <sz val="10"/>
        <rFont val="Cambria"/>
        <family val="1"/>
        <scheme val="major"/>
      </rPr>
      <t xml:space="preserve">'Site Handbooks' including pre-commencement information exchange seen for operations, including harvesting ( Bolfracks) and ground preparation ( Bolfracks and Kinnaird Estate). </t>
    </r>
    <r>
      <rPr>
        <b/>
        <sz val="10"/>
        <rFont val="Cambria"/>
        <family val="1"/>
        <scheme val="major"/>
      </rPr>
      <t xml:space="preserve">Muirlaggan - </t>
    </r>
    <r>
      <rPr>
        <sz val="10"/>
        <rFont val="Cambria"/>
        <family val="1"/>
        <scheme val="major"/>
      </rPr>
      <t>various documents seen evidencing full compliance with the above regarding roading operations, but not the case regarding the clear fell undertaken by Tilhill harvesting under the instruction of RDS Forestry ( Cpt. 10)  Clear fell undertaken as a standing sale, organised directly by the owner.  Work had completed at time of audit. RTS had not undertaken pre-operational checks / attended pre-commencement meeting / obtained copy of pre-commencement information exchange / contract / constraints maps / operator competencies etc. when the operation was live.   Evidence was provided during audit of hazards and constraints site assessment by FWM, which referenced the fact that the FWM had walked over the site three times prior to commencement; however no evidence was provided of a pre-commencement meeting having taken place between FWM and operators and the information provided did not make reference to the fact that red squirrels ( European Protected Species) are known to be in the area. The LTFP identifies the fact that red squirrels are known to be in the locality and  states that FCS Guidance note 34  will be adhered to 'during forestry operations and planning.' A red squirrel was seen during audit site visit in close proximity to the clear fell site. RTS Manager operational monitoring notes 29 July do include the following 'Dreys? - No sign' but email communication between RTS and RDS prior to / during operation make no mention of red squirrels, nor do any other  records provided eg monitoring records / method statements / instructions to contractors relating to the operation make mention.</t>
    </r>
  </si>
  <si>
    <t>Minor CAR 2021.7</t>
  </si>
  <si>
    <t xml:space="preserve">Brerachan - operational plans communciated through the Bowlts Work Instruction document which covers a work description, hazards and constraints, FISA etc
</t>
  </si>
  <si>
    <t>Dunfallandy - operational plans are provided through the RTS Site Handbook</t>
  </si>
  <si>
    <t xml:space="preserve">Garrique - contractor instructions given to contractors - signed copies seen for beating up (19/3/21) and hand weeding (7/8/21) safety and emergency protocols </t>
  </si>
  <si>
    <r>
      <t xml:space="preserve">Evidence seen that an agreement is now in place with the landowner at Muirlaggan to ensure that there is 'two way' information sharing ie that operations do not commence without RTS being made aware and providing input. </t>
    </r>
    <r>
      <rPr>
        <b/>
        <sz val="10"/>
        <rFont val="Cambria"/>
        <family val="1"/>
        <scheme val="major"/>
      </rPr>
      <t>Inverkeithny</t>
    </r>
    <r>
      <rPr>
        <sz val="10"/>
        <rFont val="Cambria"/>
        <family val="1"/>
        <scheme val="major"/>
      </rPr>
      <t xml:space="preserve"> and </t>
    </r>
    <r>
      <rPr>
        <b/>
        <sz val="10"/>
        <rFont val="Cambria"/>
        <family val="1"/>
        <scheme val="major"/>
      </rPr>
      <t>Ben Newe</t>
    </r>
    <r>
      <rPr>
        <sz val="10"/>
        <rFont val="Cambria"/>
        <family val="1"/>
        <scheme val="major"/>
      </rPr>
      <t xml:space="preserve"> - Bowlts Work Instruction document seen to be used for a wide variety of operations eg scarification, weeding, harvesting, planting, covering all aspects from contractual details, hazards and constraints, work instructions, risk assessment / environmental constraints through to pre-commencement information exchange and operational monitoring. Examples of RTS Site Handbook, which includes pre-commencement meeting notes, also seen for a wide range of operations eg harvesting at </t>
    </r>
    <r>
      <rPr>
        <b/>
        <sz val="10"/>
        <rFont val="Cambria"/>
        <family val="1"/>
        <scheme val="major"/>
      </rPr>
      <t>Candacraig,</t>
    </r>
    <r>
      <rPr>
        <sz val="10"/>
        <rFont val="Cambria"/>
        <family val="1"/>
        <scheme val="major"/>
      </rPr>
      <t xml:space="preserve"> roading works at </t>
    </r>
    <r>
      <rPr>
        <b/>
        <sz val="10"/>
        <rFont val="Cambria"/>
        <family val="1"/>
        <scheme val="major"/>
      </rPr>
      <t>Blairmore,</t>
    </r>
    <r>
      <rPr>
        <sz val="10"/>
        <rFont val="Cambria"/>
        <family val="1"/>
        <scheme val="major"/>
      </rPr>
      <t xml:space="preserve"> planting at </t>
    </r>
    <r>
      <rPr>
        <b/>
        <sz val="10"/>
        <rFont val="Cambria"/>
        <family val="1"/>
        <scheme val="major"/>
      </rPr>
      <t>Auch South &amp; Invergaunan</t>
    </r>
    <r>
      <rPr>
        <sz val="10"/>
        <rFont val="Cambria"/>
        <family val="1"/>
        <scheme val="major"/>
      </rPr>
      <t xml:space="preserve">. Comprehensive information also seen for </t>
    </r>
    <r>
      <rPr>
        <b/>
        <sz val="10"/>
        <rFont val="Cambria"/>
        <family val="1"/>
        <scheme val="major"/>
      </rPr>
      <t>Berrybush,</t>
    </r>
    <r>
      <rPr>
        <sz val="10"/>
        <rFont val="Cambria"/>
        <family val="1"/>
        <scheme val="major"/>
      </rPr>
      <t xml:space="preserve"> using a different format which captures a wider range of information. At </t>
    </r>
    <r>
      <rPr>
        <b/>
        <sz val="10"/>
        <rFont val="Cambria"/>
        <family val="1"/>
        <scheme val="major"/>
      </rPr>
      <t>Wester Eggie</t>
    </r>
    <r>
      <rPr>
        <sz val="10"/>
        <rFont val="Cambria"/>
        <family val="1"/>
        <scheme val="major"/>
      </rPr>
      <t xml:space="preserve"> the Site Pack, including pre-commencement information exchange, was dated at least a week after the operation had commenced, and by this stage timber had been harvested, extracted and uplifted.  The manager was able to provide evidence of informal information exchange having taken place, but if information exchange is not undertaken ( and recorded) formally there is a danger of future non compliance.  In addition, the Site Pack template used did not have provision for recording of conservation constraints other than EPS species.  This resulted in the Site Pack information stating 'none known about' as the question posed was 'European Protected Species Present or Likely (Bat spp., Great Crested Newt, Natterjack Toad, Otter, Wildcat)? The site notes did evidence that other species potentially present on site eg red squirrel, badgers, raptors had been discussed but, if the site pack does not prompt for these to be identified, there is a clear danger of future non-compliance</t>
    </r>
  </si>
  <si>
    <t>Obs 2022.2</t>
  </si>
  <si>
    <t>Site pack has not been revised though no non-compliance noted at audit ie no instances of species known to be on site but not recorded in pre-commencement information exchange Obs to remain open</t>
  </si>
  <si>
    <t>3.1.4</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</si>
  <si>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</si>
  <si>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r>
      <t xml:space="preserve">Bolfracks, Kinnaird Estate </t>
    </r>
    <r>
      <rPr>
        <sz val="10"/>
        <rFont val="Cambria"/>
        <family val="1"/>
        <scheme val="major"/>
      </rPr>
      <t xml:space="preserve">no such situation has occurred.  </t>
    </r>
    <r>
      <rPr>
        <b/>
        <sz val="10"/>
        <rFont val="Cambria"/>
        <family val="1"/>
        <scheme val="major"/>
      </rPr>
      <t xml:space="preserve">Muirlaggan </t>
    </r>
    <r>
      <rPr>
        <sz val="10"/>
        <rFont val="Cambria"/>
        <family val="1"/>
        <scheme val="major"/>
      </rPr>
      <t>- in Cpt. 9 clearfell a potential archaeological / cultural feature ( raised earth 'bund') was identified during site visit during harvesting operations.  The area was marked off, crossing points agreed with operators to avoid damage and the feature was added to the RTS GIS system ie best practice followed.</t>
    </r>
  </si>
  <si>
    <r>
      <t xml:space="preserve">All sites - </t>
    </r>
    <r>
      <rPr>
        <sz val="10"/>
        <rFont val="Cambria"/>
        <family val="1"/>
        <scheme val="major"/>
      </rPr>
      <t xml:space="preserve">no such situation has occurred but managers showed good knowledge of action to be taken were this to happen.  Forwarder operator interviewed at </t>
    </r>
    <r>
      <rPr>
        <b/>
        <sz val="10"/>
        <rFont val="Cambria"/>
        <family val="1"/>
        <scheme val="major"/>
      </rPr>
      <t>Berrybush</t>
    </r>
    <r>
      <rPr>
        <sz val="10"/>
        <rFont val="Cambria"/>
        <family val="1"/>
        <scheme val="major"/>
      </rPr>
      <t xml:space="preserve"> also showed good knowledge.</t>
    </r>
  </si>
  <si>
    <t>Harvest operations</t>
  </si>
  <si>
    <t>3.2.1 a)</t>
  </si>
  <si>
    <t>3.2.1 a) Timber and non-timber woodland products (NTWPs) shall be harvested efficiently and with minimum loss or damage to environmental values. 
Verifiers: • Field observation
• Discussion with the owner/manager.</t>
  </si>
  <si>
    <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 no evidence of inefficient harvesting / damage to environmental values.  </t>
    </r>
    <r>
      <rPr>
        <b/>
        <sz val="10"/>
        <rFont val="Cambria"/>
        <family val="1"/>
        <scheme val="major"/>
      </rPr>
      <t>Bolfracks</t>
    </r>
    <r>
      <rPr>
        <sz val="10"/>
        <rFont val="Cambria"/>
        <family val="1"/>
        <scheme val="major"/>
      </rPr>
      <t xml:space="preserve"> - recently - completed thinning site visited during audit - no evidence of inefficient harvesting.  No harvesting of NTWPS at any site visited</t>
    </r>
  </si>
  <si>
    <t xml:space="preserve">Brerachan - issues of rutting due to wet conditions resulted in thinning operation ending early - 2 weeks ago. The site is now closed. Silt traps were put in place to prevent silty runoff reaching water courses
</t>
  </si>
  <si>
    <t>Dunfallandy - no damage to environmental values noted</t>
  </si>
  <si>
    <t>Garrique - no damage to environmental values noted</t>
  </si>
  <si>
    <r>
      <rPr>
        <b/>
        <sz val="10"/>
        <rFont val="Cambria"/>
        <family val="1"/>
        <scheme val="major"/>
      </rPr>
      <t>All sites</t>
    </r>
    <r>
      <rPr>
        <sz val="10"/>
        <rFont val="Cambria"/>
        <family val="1"/>
        <scheme val="major"/>
      </rPr>
      <t xml:space="preserve"> - no damage to environmental values noted</t>
    </r>
  </si>
  <si>
    <t>3.2.1 b)</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</si>
  <si>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</si>
  <si>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r>
      <rPr>
        <b/>
        <sz val="10"/>
        <rFont val="Cambria"/>
        <family val="1"/>
        <scheme val="major"/>
      </rPr>
      <t xml:space="preserve"> Kinnaird Estate </t>
    </r>
    <r>
      <rPr>
        <sz val="10"/>
        <rFont val="Cambria"/>
        <family val="1"/>
        <scheme val="major"/>
      </rPr>
      <t xml:space="preserve">no current / recent harvesting operations. </t>
    </r>
    <r>
      <rPr>
        <b/>
        <sz val="10"/>
        <rFont val="Cambria"/>
        <family val="1"/>
        <scheme val="major"/>
      </rPr>
      <t xml:space="preserve"> Muirlaggan </t>
    </r>
    <r>
      <rPr>
        <sz val="10"/>
        <rFont val="Cambria"/>
        <family val="1"/>
        <scheme val="major"/>
      </rPr>
      <t xml:space="preserve">two recently completed clear fell sites visited during audit evidenced well - managed operations with no damage noted and monitoring including  regular checks of watercourses. Manager interviewed showed good awareness of Forest &amp; Water Guidelines requirements. Monitoring notes for Bolfracks thinning operation referenced crossing points over watercourses.  The thinning operation at </t>
    </r>
    <r>
      <rPr>
        <b/>
        <sz val="10"/>
        <rFont val="Cambria"/>
        <family val="1"/>
        <scheme val="major"/>
      </rPr>
      <t xml:space="preserve">Bolfracks </t>
    </r>
    <r>
      <rPr>
        <sz val="10"/>
        <rFont val="Cambria"/>
        <family val="1"/>
        <scheme val="major"/>
      </rPr>
      <t>had been planned for summer working and site visit confirmed that it was not suitable for working outside summer eg involving extraction across a field; however monitoring notes indicated that, although work had started in May, the contractors moved off site end June / early July and were allowed by the manager to return in late September. When inspected during audit the field was deeply rutted in several places and the main extraction track in the wood was in poor condition, with running water and considerable quantities of mud both on the track and running for at least 25m through the forest. There was no evidence of use of brash to protect these routes nor attempts to channel water off the main extraction route through the wood to reduce the damage being caused.</t>
    </r>
  </si>
  <si>
    <t>Minor CAR 2021.5</t>
  </si>
  <si>
    <t xml:space="preserve">Brerachan - Timber stacks on site due to school holiday period - sawmill closed for 2 weeks. Stacks will be cleared within about 3 weeks, no damage seen to standing stock.
</t>
  </si>
  <si>
    <t>Dunfallandy - Veteran trees are clearly marked and harvester opertor aware of need to avoid veteran trees. No damage  seen to standing stock</t>
  </si>
  <si>
    <t>Garrique - no damage seen on site or reported</t>
  </si>
  <si>
    <t>Photo evidence seen of reinstatement of damage caused at Bolfracks and the harvesting manager involved is no longer working for RTS. 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This is a repeat of Minor CAR 2021.5 at RA so Major</t>
  </si>
  <si>
    <t xml:space="preserve">MAJOR CAR close out </t>
  </si>
  <si>
    <t>Evidence of active site monitoring:
1.CANDACRAIG - Leskin - monitoring harvesting and forwarder operations - 
5/3/24 - site visit, no water running over road, silt nets working
25/3/24 - siltation noted close to river Don
27/3/2024 communication with contractor noting silt netting in place and need to control and minimise silt runoff
evidence 
29/3/24 of communication between forest manager and site manager  following site visit regarding water management on site and need for on-going montiroring.
01/04/2023 further site visit by Woodland Manager
2. DALMUNZIE - monitoring contractor harvesting operations- 
17/11/23 - site inspection report records various issues requiring action including attention to watercourse buffers and drains
30/11/23 - site inspection  report records water management issues and specific action required
14/12/23 - site inspection report records operations are not compliant   forest and water guidelines are not compliant as some silt entering water course - notes
04/01/24 - site inspection report notes silt traps full,  significant siltation entering water courses, log bridge not fit for purpose, - OPERATIONS STOPPED IMMEDIATELY by Forest Manager
12/01/24 - site visit with contractor to agree remedial action including managing water and machines to be brought back on site only once weather has improved
3. BERRYBUSH - 23/02/24 monitoring harvesting site - 
ID of some silt entering water course - Immediate communciation with contractor about need for improved water and silt managment on site with specific actions. Same day response from contractor noting what is required and that action will immediately be taken
11/03/24 RTS site visit notes no further siltation issues but includes  note of some rutting to be reduced with  use of extra brash. Immediately after there was a prolonged period of exceptionally heavy rain.
14/03/24 Email from SEPA to RTS noting report of diffuse pollution incident. RTS responded same day to go to site and assess issues. Report sent to SEPA 14/3/24.
15/3/24 - further site vist by RTS and communication with SEPA permission to carry on with forwarder work
22/3/24  RTS with teams from SEPA, FC looking at the entire job from start to finish including
inspections, emails, photos, changing conditions on site and how we reacted to them. Finished by looking at
what could be done better in the future and agree that early planning/installation of sumps is crucial to
slowing down water, should it turn very wet. RTS has also changed the restocking plan for this particular site
in order to increase protection to buffer zone (plant broadleaves farther up the hill).
SEPA acknowledged that RTS made effective changes throughout the job to try to mitigate any diffuse pollution.
4. Carlogie(Ballogie) monitoring reports from 8 and 12 March and 17 April - no issues</t>
  </si>
  <si>
    <t>CAR closed 29/04/2024</t>
  </si>
  <si>
    <t>MAJOR CAR close out ( continued)</t>
  </si>
  <si>
    <t xml:space="preserve">NEW BOOKLET: given to all RTS forest and woodland managers ( evidence seen of distribution and receipt by managers  3/4 April 2024) to be used alongside site handbooks highlighting key site management requirements of the UKFS including soil and water management.
Changes made to RTS systems( provided 29/04/2024) as follows:
1. Operational ( desktop pre-start checklist) page 4 now includes reference to the UKFS Forests and Soil requirements - have these been considered and recorded
2. Timber harvesting pre-commencement meeting checklist page 2 includes reference to soil conditions/terrain
3. Timber harvesting SEQ Inspection checklist, page 3 now includes:
a) check of Watercourse and drain crossing points; Check on Diffuse pollution in watercourses.
b) Pollution control/mitigation methods implemented
c) Check of water courses and drains to make sure clear of brash
d) check of use of brash mats on extraction routes
e) is the Environmental risk assessmetn still valid?
f) Have all site personenel read it and do they understand it?
g) UKFS Forest and Soils and Forest and Water guidelines are the minimum standard have hese been considered and is the site compliant?
i) is machinery appropriate to site?
</t>
  </si>
  <si>
    <r>
      <t xml:space="preserve">Thinning activities under SP inspected at </t>
    </r>
    <r>
      <rPr>
        <b/>
        <sz val="10"/>
        <rFont val="Cambria"/>
        <family val="2"/>
        <scheme val="major"/>
      </rPr>
      <t>Ballogie</t>
    </r>
    <r>
      <rPr>
        <sz val="10"/>
        <rFont val="Cambria"/>
        <family val="1"/>
        <scheme val="major"/>
      </rPr>
      <t xml:space="preserve"> and </t>
    </r>
    <r>
      <rPr>
        <b/>
        <sz val="10"/>
        <rFont val="Cambria"/>
        <family val="2"/>
        <scheme val="major"/>
      </rPr>
      <t>Bedehouse and East Bennachie</t>
    </r>
    <r>
      <rPr>
        <sz val="10"/>
        <rFont val="Cambria"/>
        <family val="1"/>
        <scheme val="major"/>
      </rPr>
      <t xml:space="preserve"> - conditions are still challenging following a wet summer, but noted that operators are watchful of damage, laying brash mats where possible, minimising creation of excessive extraction routes.</t>
    </r>
  </si>
  <si>
    <t>3.2.2</t>
  </si>
  <si>
    <t>3.2.2 Harvesting and sales documentation shall enable all timber and non-timber woodland products (NTWPs) that are to be supplied as certified to be traced back to the woodland of origin.
Verifiers: 
• Harvesting output records
• Contract documents
• Sales documentation.</t>
  </si>
  <si>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5a Group 5.9.3 of this report.  All fully compliant.</t>
    </r>
  </si>
  <si>
    <r>
      <rPr>
        <b/>
        <sz val="10"/>
        <rFont val="Cambria"/>
        <family val="1"/>
        <scheme val="major"/>
      </rPr>
      <t xml:space="preserve">All sites </t>
    </r>
    <r>
      <rPr>
        <sz val="10"/>
        <rFont val="Cambria"/>
        <family val="1"/>
        <scheme val="major"/>
      </rPr>
      <t>SBIs seen for all sites where harvesting had been undertaken in the previous year - details provided in Section S1 6.7h of this report.  All fully compliant.</t>
    </r>
  </si>
  <si>
    <t>Glenkirk – at recently completed thinning operation the extraction tracks from cpt. 211 and Cpt. 217a were both severely rutted. The Forwarder operator had continued to use the route from Cpt. 211 after heavy rain and had not informed the manager of the deteriorating conditions, then when moved by the manager to Cpt 217a, the condition of this route appeared not to have been monitored and the same situation arose.  In both cases ruts were so deep that evidence of the base of the Forwarder scraping the ground between the ruts could be seen. Major CAR raised as repeat of Minor CAR above</t>
  </si>
  <si>
    <t>Major CAR 2023.1</t>
  </si>
  <si>
    <t>3.2.3</t>
  </si>
  <si>
    <t xml:space="preserve">3.2.3 Whole tree harvesting or stump removal shall be practised only where there is demonstrable management benefit, and where a full consideration of impacts shows that there are not likely to be any significant negative effects.
Verfiers: 
• Discussion with the owner/manager demonstrates awareness that impacts have been considered
• Documented appraisal.
</t>
  </si>
  <si>
    <r>
      <t xml:space="preserve">All sites - </t>
    </r>
    <r>
      <rPr>
        <sz val="10"/>
        <rFont val="Cambria"/>
        <family val="1"/>
        <scheme val="major"/>
      </rPr>
      <t>no whole tree harvesting</t>
    </r>
  </si>
  <si>
    <t>3.2.4</t>
  </si>
  <si>
    <t xml:space="preserve">3.2.4 Lop and top shall be burnt only where there is demonstrable management benefit, and where a full consideration of impacts shows that there are not likely to be any significant negative effects.
Verfiers:
• Discussion with the owner/manager demonstrates awareness that impacts have been considered
• Evidence of registration of exempt activity
• Documented appraisal.
</t>
  </si>
  <si>
    <r>
      <t xml:space="preserve">Bolfracks, Kinnaird Estate, Muirlaggan - </t>
    </r>
    <r>
      <rPr>
        <sz val="10"/>
        <rFont val="Cambria"/>
        <family val="1"/>
        <scheme val="major"/>
      </rPr>
      <t>no burning</t>
    </r>
  </si>
  <si>
    <t xml:space="preserve">Brerachan - no burning, brash used on skidder tracks
</t>
  </si>
  <si>
    <t>Dunfallandy - no burning. Brash piles in place to be used for protecting forwarder tracks</t>
  </si>
  <si>
    <t>Garrique - no burning</t>
  </si>
  <si>
    <r>
      <rPr>
        <b/>
        <sz val="10"/>
        <rFont val="Cambria"/>
        <family val="1"/>
        <scheme val="major"/>
      </rPr>
      <t xml:space="preserve">All sites </t>
    </r>
    <r>
      <rPr>
        <sz val="10"/>
        <rFont val="Cambria"/>
        <family val="1"/>
        <scheme val="major"/>
      </rPr>
      <t>- no burning</t>
    </r>
  </si>
  <si>
    <t>Forest roads and associated infrastructure</t>
  </si>
  <si>
    <t>3.3.1</t>
  </si>
  <si>
    <t xml:space="preserve">3.3.1 All necessary consents shall be obtained for construction, extension and upgrades of:
• Forest roads
• Mineral extraction sites
• Other infrastructure.
Verifiers: 
• Records of consents
• Environmental assessment where required.
</t>
  </si>
  <si>
    <r>
      <t xml:space="preserve">Bolfracks, Kinnaird Estate </t>
    </r>
    <r>
      <rPr>
        <sz val="10"/>
        <rFont val="Cambria"/>
        <family val="1"/>
        <scheme val="major"/>
      </rPr>
      <t xml:space="preserve">no such activity recently.  </t>
    </r>
    <r>
      <rPr>
        <b/>
        <sz val="10"/>
        <rFont val="Cambria"/>
        <family val="1"/>
        <scheme val="major"/>
      </rPr>
      <t>Muirlaggan</t>
    </r>
    <r>
      <rPr>
        <sz val="10"/>
        <rFont val="Cambria"/>
        <family val="1"/>
        <scheme val="major"/>
      </rPr>
      <t xml:space="preserve"> - National Park 'Grant of Prior Approval' and Scottish Forestry confirmation letter re not requiring EIA consent seen for road upgrade.</t>
    </r>
  </si>
  <si>
    <t xml:space="preserve">Brerachan - no new roads or other infrastructure 
</t>
  </si>
  <si>
    <t xml:space="preserve">Dunfallandy - no new roads or other infrastructure </t>
  </si>
  <si>
    <t xml:space="preserve">Garrique - no new roads or other infrastructure </t>
  </si>
  <si>
    <r>
      <t xml:space="preserve">Blairmore and Kinnelhead - </t>
    </r>
    <r>
      <rPr>
        <sz val="10"/>
        <rFont val="Cambria"/>
        <family val="1"/>
        <scheme val="major"/>
      </rPr>
      <t>permissions seen for roading.  No such operations at other sites visited.</t>
    </r>
  </si>
  <si>
    <t>3.3.2</t>
  </si>
  <si>
    <t xml:space="preserve">3.3.2 Roads and timber extraction tracks, visitor access infrastructure and associated drainage shall be designed, created, used and maintained in a manner that minimises their environmental impact.
Verfiers: 
• Documented plans for the design and creation of permanent roads and tracks
• Control systems for the creation and use of temporary tracks and extraction routes
• Field observation
• Documented maintenance plans.
</t>
  </si>
  <si>
    <r>
      <t xml:space="preserve">Bolfracks, Kinnaird Estate, Muirlaggan - </t>
    </r>
    <r>
      <rPr>
        <sz val="10"/>
        <rFont val="Cambria"/>
        <family val="1"/>
        <scheme val="major"/>
      </rPr>
      <t xml:space="preserve">road networks checked during audit all in good order. Bolfracks timber extraction route at recently completed thinning site contained deep ruts in places and although a section of the extraction route within the forest lent itself to remedial drainage works to minimise gullying / runoff of mud, this had not been undertaken.  </t>
    </r>
  </si>
  <si>
    <t>Ref Minor CAR 2021.5 under 3.2.1b</t>
  </si>
  <si>
    <t xml:space="preserve">Brerachan - tracks protected with brash, piping for water courses and ditches and silt traps as required
</t>
  </si>
  <si>
    <t xml:space="preserve">Dunfallandy - tracks protected with brash, piping for water courses and ditches 
</t>
  </si>
  <si>
    <t>Garrique - roads in good condition. No recent harvesting or extraction</t>
  </si>
  <si>
    <r>
      <rPr>
        <b/>
        <sz val="10"/>
        <rFont val="Cambria"/>
        <family val="1"/>
        <scheme val="major"/>
      </rPr>
      <t xml:space="preserve">All sites </t>
    </r>
    <r>
      <rPr>
        <sz val="10"/>
        <rFont val="Cambria"/>
        <family val="1"/>
        <scheme val="major"/>
      </rPr>
      <t>- road networks checked during audit seen to be in good order. No rutting noted at live / recently completed harvesting sites.</t>
    </r>
  </si>
  <si>
    <t>Pesticides, biological control agents and fertilisers</t>
  </si>
  <si>
    <t>3.4.1 a)</t>
  </si>
  <si>
    <t xml:space="preserve">3.4.1 a) The use of pesticides and fertilisers shall be avoided where practicable. 
Verifiers: 
• Discussion with the owner/manager
• Pesticide policy or position statement.
</t>
  </si>
  <si>
    <r>
      <rPr>
        <b/>
        <sz val="10"/>
        <rFont val="Cambria"/>
        <family val="1"/>
        <scheme val="major"/>
      </rPr>
      <t xml:space="preserve">Bolfracks, Kinnaird Estate, Muirlaggan </t>
    </r>
    <r>
      <rPr>
        <sz val="10"/>
        <rFont val="Cambria"/>
        <family val="1"/>
        <scheme val="major"/>
      </rPr>
      <t>Integrated Pest Management strategies in place.  Annual returns for Kinnaird and Muirlaggan record no pesticide use in reporting year to 30/6/21 and at Bolfracks only usage was acetamiprid for weevil control. No fertiliser use.</t>
    </r>
  </si>
  <si>
    <t xml:space="preserve">Brerachan - There is a general presumption against the use of pesticides . All pesticide and herbicide applications will be kept to a minimum with regard to the wider environmental and sustainable management objectives of the Estate. Application of pesticides are carried out in accordance with FC Field Book 8: The use of herbicides in the forest (1995). Decision to use a pesticide will be guided by the Decision Aids in FC Practice Guide 15: Reducing pesticide use in forestry (2004) Operators will hold the relevant NPTC Pesticide Application 1 and 6 certificates. Warning signs and notification will be used as appropriate. Written COSHH assessments and completed pesticide reports will be retained on filegroup. ESRA template for use of Acetamiprid (Gazelle) completed for site prior to use in restock. Compelted FEPA sheet dated 25/4/2020
</t>
  </si>
  <si>
    <t>Dunfallandy - no pesticide use</t>
  </si>
  <si>
    <t>Garrique - no pesticide use</t>
  </si>
  <si>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t>
    </r>
  </si>
  <si>
    <t>3.4.1 b)</t>
  </si>
  <si>
    <t>3.4.1 b) The use of pesticides, biological control agents and fertilisers shall be minimised. 
Verifiers: 
• Discussion with the owner/manager
• Pesticide policy or position statement.</t>
  </si>
  <si>
    <t xml:space="preserve">Brerachan - no biological control or fertiliser use. Pesticides minimised - see 3.4.1a
</t>
  </si>
  <si>
    <t>Dunfallandy - no use of pesticides, biological control agents and fertilisers</t>
  </si>
  <si>
    <t>Garrique - no use of pesticides, biological control agents and fertilisers</t>
  </si>
  <si>
    <r>
      <t xml:space="preserve">All sites - </t>
    </r>
    <r>
      <rPr>
        <sz val="10"/>
        <rFont val="Cambria"/>
        <family val="1"/>
        <scheme val="major"/>
      </rPr>
      <t xml:space="preserve">Integrated Pest Management Strategies in place; also decision record trees where pesticides have been used eg at </t>
    </r>
    <r>
      <rPr>
        <b/>
        <sz val="10"/>
        <rFont val="Cambria"/>
        <family val="1"/>
        <scheme val="major"/>
      </rPr>
      <t>Blairmore, Auch &amp; Invergaunan, Inverkeithny, Berrybush.</t>
    </r>
    <r>
      <rPr>
        <sz val="10"/>
        <rFont val="Cambria"/>
        <family val="1"/>
        <scheme val="major"/>
      </rPr>
      <t xml:space="preserve"> Work instructions for spot spraying at Invergaunan specified that areas should only be treated if necessary for the establishment of the individual tree.  During site visit it was clear to see that operators had followed this instruction carefully, with evidence of weed control only seen where needed. Decision tree also seen for fertiliser use at </t>
    </r>
    <r>
      <rPr>
        <b/>
        <sz val="10"/>
        <rFont val="Cambria"/>
        <family val="1"/>
        <scheme val="major"/>
      </rPr>
      <t>Auch &amp; Invergaunan.</t>
    </r>
  </si>
  <si>
    <t>3.4.1 c)</t>
  </si>
  <si>
    <t>3.4.1 c) Damage to environmental values from pesticide and biological control agent use shall be avoided, mitigated and/or repaired, and steps shall be taken to avoid recurrence. 
Verifiers: 
• Discussion with the owner/manager
• Pesticide policy or position statement.</t>
  </si>
  <si>
    <r>
      <rPr>
        <b/>
        <sz val="10"/>
        <rFont val="Cambria"/>
        <family val="1"/>
        <scheme val="major"/>
      </rPr>
      <t xml:space="preserve">Bolfracks, Kinnaird Estate, Muirlaggan </t>
    </r>
    <r>
      <rPr>
        <sz val="10"/>
        <rFont val="Cambria"/>
        <family val="1"/>
        <scheme val="major"/>
      </rPr>
      <t>- no evidence of such damage occurring.  Pesticide Decision Record, Operator certificates of competence and FEPA application records seen for weevil spray Bolfracks Cpt. 18 April 2021.</t>
    </r>
  </si>
  <si>
    <t xml:space="preserve">Brerachan - no damage recorded or noted
</t>
  </si>
  <si>
    <t>Dunfallandy - no use of pesticides or biological control agents</t>
  </si>
  <si>
    <r>
      <t xml:space="preserve">No evidence of such damage ocurring.  Pesticide decision records, operator competencies, risk assessments, environmental protection plans, spraying records seen for operations at </t>
    </r>
    <r>
      <rPr>
        <b/>
        <sz val="10"/>
        <rFont val="Cambria"/>
        <family val="1"/>
        <scheme val="major"/>
      </rPr>
      <t xml:space="preserve">Blairmore, Inverkeithny, Auch &amp; Invergaunan, Berrybush, Dupplin. </t>
    </r>
    <r>
      <rPr>
        <sz val="10"/>
        <rFont val="Cambria"/>
        <family val="1"/>
        <scheme val="major"/>
      </rPr>
      <t xml:space="preserve">At </t>
    </r>
    <r>
      <rPr>
        <b/>
        <sz val="10"/>
        <rFont val="Cambria"/>
        <family val="1"/>
        <scheme val="major"/>
      </rPr>
      <t>Dupplin</t>
    </r>
    <r>
      <rPr>
        <sz val="10"/>
        <rFont val="Cambria"/>
        <family val="1"/>
        <scheme val="major"/>
      </rPr>
      <t xml:space="preserve"> hogweed control had been undertaken close to the River Earn - correspondence with SEPA seen. No chemical use at other sites visited.</t>
    </r>
  </si>
  <si>
    <t>3.4.2 a)</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</si>
  <si>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</si>
  <si>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r>
      <rPr>
        <b/>
        <sz val="10"/>
        <rFont val="Cambria"/>
        <family val="1"/>
        <scheme val="major"/>
      </rPr>
      <t>Bolfracks, Kinnaird Estate, Muirlaggan</t>
    </r>
    <r>
      <rPr>
        <sz val="10"/>
        <rFont val="Cambria"/>
        <family val="1"/>
        <scheme val="major"/>
      </rPr>
      <t xml:space="preserve"> - IPMS seen for each site, including the above.  Pesticide Decision Record, Operator certificates of competence and FEPA application records seen for weevil spray Bolfracks Cpt. 18 April 2021</t>
    </r>
  </si>
  <si>
    <t xml:space="preserve">Brerachan - IPMS 206-2026 dated 22/6/16 drawn up by Forest Manager includes  reference to protection of biodiversity values, water protection etc and need to minimise use of chemicals
</t>
  </si>
  <si>
    <t>Dunfallandy - no use of pesticides but integated Pest Management strategy included in Felling Licence covers the need to avoid using Highly Hazardous Pesticides and only use permitted pesticides and to  minimise the use of all pesticides</t>
  </si>
  <si>
    <t>Garrique - No current use of pesticides</t>
  </si>
  <si>
    <r>
      <rPr>
        <b/>
        <sz val="10"/>
        <rFont val="Cambria"/>
        <family val="1"/>
        <scheme val="major"/>
      </rPr>
      <t>All sites</t>
    </r>
    <r>
      <rPr>
        <sz val="10"/>
        <rFont val="Cambria"/>
        <family val="1"/>
        <scheme val="major"/>
      </rPr>
      <t xml:space="preserve"> - IPMS seen to be in place, including the above</t>
    </r>
  </si>
  <si>
    <t>3.4.2 b)</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</si>
  <si>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</si>
  <si>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r>
      <rPr>
        <b/>
        <sz val="10"/>
        <rFont val="Cambria"/>
        <family val="1"/>
        <scheme val="major"/>
      </rPr>
      <t>Bolfracks, Kinnaird Estate, Muirlaggan</t>
    </r>
    <r>
      <rPr>
        <sz val="10"/>
        <rFont val="Cambria"/>
        <family val="1"/>
        <scheme val="major"/>
      </rPr>
      <t xml:space="preserve"> - IPMS seen for each site. Pesticide Decision Record, Operator certificates of competence and FEPA application records seen for weevil spray</t>
    </r>
    <r>
      <rPr>
        <b/>
        <sz val="10"/>
        <rFont val="Cambria"/>
        <family val="1"/>
        <scheme val="major"/>
      </rPr>
      <t xml:space="preserve"> Bolfracks </t>
    </r>
    <r>
      <rPr>
        <sz val="10"/>
        <rFont val="Cambria"/>
        <family val="1"/>
        <scheme val="major"/>
      </rPr>
      <t>Cpt. 18 April 2021; however no ESRA had been completed.  Recently - completed thinning operations at</t>
    </r>
    <r>
      <rPr>
        <b/>
        <sz val="10"/>
        <rFont val="Cambria"/>
        <family val="1"/>
        <scheme val="major"/>
      </rPr>
      <t xml:space="preserve"> Bolfracks </t>
    </r>
    <r>
      <rPr>
        <sz val="10"/>
        <rFont val="Cambria"/>
        <family val="1"/>
        <scheme val="major"/>
      </rPr>
      <t>had specified use of urea but no ESRA had been completed. A copy of the FSC UK National ESRA for acetamiprid was provided to the auditor, but this clearly states ' you can then use this pre-populated template when undertaking your own ESRA' - this has not been done.  A Scottish Woodlands  example template 'Operational Checklist from ESRA controls' was the only information provided relating to site level ESRA but again this has not been adapted by RTS and is in PDF format so it would not be possible for managers to input individual site details unless they have the facility to edit PDF documents. It is also noted that this SW document provided was 'page 4 of 5' suggesting that it is part of a larger document. No documentation was available relating to either organisation - level or local level ESRA for urea. It is noted that no RTS ESRAs are in place for glyphosate and propyzamide, both of which have been used by Group members ( though not sites audited) since Jan 2021.  The Integrated Pest Management strategies are not, therefore, fully compliant as they do not include / reference  FSC Pesticide Policy and ESRAs.</t>
    </r>
  </si>
  <si>
    <t xml:space="preserve">FSC - ref Minor CAR 2021.8 FSC-POL-30-001 V3-0 Para 4.12 </t>
  </si>
  <si>
    <t xml:space="preserve">Brerachan - The overarching aim is to prevent problems from occurring in the first place, or at least minimise their impact. In this way, for example, damage to restock sites by pine weevil can be reduced by timing felling and restocking operations appropriately, and by using plants with a large root collar diameter. Herbicide use can be minimised by appropriate ground preparation for new planting and restocking operations. Fertiliser use can be avoided through the selection of an appropriate species for the site. 
</t>
  </si>
  <si>
    <t xml:space="preserve">Dunfallandy - no use of pesticides </t>
  </si>
  <si>
    <t xml:space="preserve">Garrique - no use of pesticides </t>
  </si>
  <si>
    <r>
      <rPr>
        <b/>
        <sz val="10"/>
        <rFont val="Cambria"/>
        <family val="1"/>
        <scheme val="major"/>
      </rPr>
      <t xml:space="preserve">All sites </t>
    </r>
    <r>
      <rPr>
        <sz val="10"/>
        <rFont val="Cambria"/>
        <family val="1"/>
        <scheme val="major"/>
      </rPr>
      <t xml:space="preserve">IPMS in place.  Although a RTS template ESRA for urea has now been created ( seen during S1 audit), urea was used at  </t>
    </r>
    <r>
      <rPr>
        <b/>
        <sz val="10"/>
        <rFont val="Cambria"/>
        <family val="1"/>
        <scheme val="major"/>
      </rPr>
      <t xml:space="preserve">Candacraig </t>
    </r>
    <r>
      <rPr>
        <sz val="10"/>
        <rFont val="Cambria"/>
        <family val="1"/>
        <scheme val="major"/>
      </rPr>
      <t xml:space="preserve">but no ESRA had been completed for this operation.  Annual returns indicated that in the past year there has been some use of Trico on some sites and at </t>
    </r>
    <r>
      <rPr>
        <b/>
        <sz val="10"/>
        <rFont val="Cambria"/>
        <family val="1"/>
        <scheme val="major"/>
      </rPr>
      <t xml:space="preserve"> Inverkeithny</t>
    </r>
    <r>
      <rPr>
        <sz val="10"/>
        <rFont val="Cambria"/>
        <family val="1"/>
        <scheme val="major"/>
      </rPr>
      <t xml:space="preserve"> managers confirmed it had been used but neither the managers at Inverkeithny nor the RTS Certification Manager were aware that an ESRA was required so a template is not in place.</t>
    </r>
  </si>
  <si>
    <t xml:space="preserve">FSC - ref Major CAR 2021.8 FSC-POL-30-001 V3-0 Para 4.12 </t>
  </si>
  <si>
    <t>3.4.2 c)</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</si>
  <si>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</si>
  <si>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r>
      <rPr>
        <b/>
        <sz val="10"/>
        <rFont val="Cambria"/>
        <family val="1"/>
        <scheme val="major"/>
      </rPr>
      <t xml:space="preserve">Bolfracks, Kinnaird Estate, Muirlaggan </t>
    </r>
    <r>
      <rPr>
        <sz val="10"/>
        <rFont val="Cambria"/>
        <family val="1"/>
        <scheme val="major"/>
      </rPr>
      <t>- IPMS seen for each site covering the above; also pesticide decision record for Gazelle  application at Bolfracks.  No recent pesticide application at Kinnaird Estate or Muirlaggan.</t>
    </r>
  </si>
  <si>
    <t xml:space="preserve">Brerachan - the IPMS notes that Chemical methods of control are likely to be used only on newly established or restocked sites. Use of Gazelle at Brerechan has been at the restock site to control weevils. Other methods have been used but Gazelle needs to be used to reduce the impact of .weevils to acceptable levels
</t>
  </si>
  <si>
    <t>Dunfallandy - no use of pesticides</t>
  </si>
  <si>
    <r>
      <rPr>
        <b/>
        <sz val="10"/>
        <rFont val="Cambria"/>
        <family val="1"/>
        <scheme val="major"/>
      </rPr>
      <t>All sites</t>
    </r>
    <r>
      <rPr>
        <sz val="10"/>
        <rFont val="Cambria"/>
        <family val="1"/>
        <scheme val="major"/>
      </rPr>
      <t xml:space="preserve"> - IPMS seen to be in place, including the above.  Pesticide decision records seen for usage eg acetamiprid at </t>
    </r>
    <r>
      <rPr>
        <b/>
        <sz val="10"/>
        <rFont val="Cambria"/>
        <family val="1"/>
        <scheme val="major"/>
      </rPr>
      <t>Blairmore,</t>
    </r>
    <r>
      <rPr>
        <sz val="10"/>
        <rFont val="Cambria"/>
        <family val="1"/>
        <scheme val="major"/>
      </rPr>
      <t xml:space="preserve"> Glyphosate at</t>
    </r>
    <r>
      <rPr>
        <b/>
        <sz val="10"/>
        <rFont val="Cambria"/>
        <family val="1"/>
        <scheme val="major"/>
      </rPr>
      <t xml:space="preserve"> Auch &amp; Invergaunan</t>
    </r>
    <r>
      <rPr>
        <sz val="10"/>
        <rFont val="Cambria"/>
        <family val="1"/>
        <scheme val="major"/>
      </rPr>
      <t>.</t>
    </r>
  </si>
  <si>
    <t>3.4.2 d)</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</si>
  <si>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</si>
  <si>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r>
      <t>All sites -</t>
    </r>
    <r>
      <rPr>
        <sz val="10"/>
        <rFont val="Cambria"/>
        <family val="1"/>
        <scheme val="major"/>
      </rPr>
      <t xml:space="preserve"> usage recorded in GC4 annual returns, which are amalgamated into organisation 'GC2' form, copies of which are held by the Certification Manager for at least 5 years.</t>
    </r>
  </si>
  <si>
    <t xml:space="preserve">Brerachan - IMPS includes all requirements but records of use at the site in 2020 are available and a "chemical application spreadsheet"  list chemicals applied at all Gordon Woodlands sites since 2019. Records of all chemcical use over the last 5 years held centrally by RTS
</t>
  </si>
  <si>
    <t>Dunfallandy - no use of chemicals</t>
  </si>
  <si>
    <r>
      <t>All sites -</t>
    </r>
    <r>
      <rPr>
        <sz val="10"/>
        <rFont val="Cambria"/>
        <family val="1"/>
        <scheme val="major"/>
      </rPr>
      <t xml:space="preserve"> usage recorded in GC4 annual returns, which are amalgamated into organisation 'GC2' form, copies of which are held by the Certification Manager for at least 5 years.</t>
    </r>
    <r>
      <rPr>
        <b/>
        <sz val="10"/>
        <rFont val="Cambria"/>
        <family val="1"/>
        <scheme val="major"/>
      </rPr>
      <t xml:space="preserve"> </t>
    </r>
  </si>
  <si>
    <t>3.4.3</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</si>
  <si>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</si>
  <si>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r>
      <t xml:space="preserve"> Pesticide Decision Record, Operator certificates of competence and FEPA application records seen for weevil spray </t>
    </r>
    <r>
      <rPr>
        <b/>
        <sz val="10"/>
        <rFont val="Cambria"/>
        <family val="1"/>
        <scheme val="major"/>
      </rPr>
      <t>Bolfracks</t>
    </r>
    <r>
      <rPr>
        <sz val="10"/>
        <rFont val="Cambria"/>
        <family val="1"/>
        <scheme val="major"/>
      </rPr>
      <t xml:space="preserve"> Cpt. 18 April 2021.  Chemical is provided by the contractor, who is responsible for waste disposal.  No opportunity to check re spill kits as no spraying being undertaken at time of audit and, as RTS do not supply the chemical, no chemical storage facilities to check. </t>
    </r>
    <r>
      <rPr>
        <b/>
        <sz val="10"/>
        <rFont val="Cambria"/>
        <family val="1"/>
        <scheme val="major"/>
      </rPr>
      <t xml:space="preserve">Kinnaird Estate, Muirlaggan - </t>
    </r>
    <r>
      <rPr>
        <sz val="10"/>
        <rFont val="Cambria"/>
        <family val="1"/>
        <scheme val="major"/>
      </rPr>
      <t>no pesticide application.</t>
    </r>
  </si>
  <si>
    <t xml:space="preserve">Brerachan - Site Work instruction for Pesticide application work in April 2020  completed FEPA sheet 25/04/2020. Operators 1) qualified for hand held application 13/7/2018; 2) trainee - passed city and guilds hand held application qualification one month after  27/5/2020. Work instruction covers need to PPE and site safety and health measures. Records of pesticide use are on file.  
</t>
  </si>
  <si>
    <t>Dunfallandy - no chemicals</t>
  </si>
  <si>
    <t>Garrique - no chemicals</t>
  </si>
  <si>
    <r>
      <t xml:space="preserve"> Examples of Work Instructions, Pesticide Decision Records, Operator certificates of competence, COSHH / Risk assessments / emergency planning documents and FEPA application records seen at all sites where chemical spraying had been undertaken in the past year.  Chemical store serving Crieff office checked - no waste transfer notes at time of audit but manager interviewed indicated some chemicals which have been set aside for disposal eg Asulox and described the procedures in place to ensure legal compliance. Although one 'chemsafe' lockable box was available for use at the chemical store, which is used by the RTS squad and some contractors collect / return chemicals from/ to the chemical store,  it was explained that some managers transport chemicals to / from site. It is also likely that trainees eg mid year students, who may not be fully familiar with legislative requirements are also asked to transport chemicals to site. No PPE / spill kit / box for transport has been provided to members of staff who may be transporting chemicals; however a manager interviewed who does this work demonstrated that he has, under his own initiative, put together his own 'transport kit', using spill pads / PPE from the chemical store but providing his own transport box.  As it is not RTS practice to provide managers with required equipment for transporting chemicals, there are no written procedures for this activity, there  is only one ( large) 'chemsafe' available and transport of chemicals may be undertaken by members of staff with limited training / experience, there is a danger of future non-compliance as RTS staff transporting chemicals may not follow correct procedure.</t>
    </r>
    <r>
      <rPr>
        <b/>
        <sz val="10"/>
        <rFont val="Cambria"/>
        <family val="1"/>
        <scheme val="major"/>
      </rPr>
      <t xml:space="preserve">Observation raised. </t>
    </r>
    <r>
      <rPr>
        <sz val="10"/>
        <rFont val="Cambria"/>
        <family val="1"/>
        <scheme val="major"/>
      </rPr>
      <t xml:space="preserve"> Fully compliant chemical spill kit in place in the chemical store but the two travelling spill kits were seen to be incomplete, with 'socks' but no 'pads'.  </t>
    </r>
    <r>
      <rPr>
        <b/>
        <sz val="10"/>
        <rFont val="Cambria"/>
        <family val="1"/>
        <scheme val="major"/>
      </rPr>
      <t xml:space="preserve"> Ref Minor CAR 2022.4 under 3.7.2. </t>
    </r>
  </si>
  <si>
    <t>Obs 2022.3,  also ref Minor CAR 2022.4 under 3.7.2</t>
  </si>
  <si>
    <t>Lockable box now provided for managers to use - photographic evidence seen; also signage at chemical store regarding procedures to be followed for transporting chemicals, and RAMS for The handling, transporting and disposal of all chemicals used in forestry operations.  Photographic evidence also seen for spill kits and PPE; also correct disposal of empty containers - including PPE usage. No opportunity to visit a chemical store during S2 audit</t>
  </si>
  <si>
    <t>3.4.4 a)</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</si>
  <si>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</si>
  <si>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r>
      <t>Bolfracks -</t>
    </r>
    <r>
      <rPr>
        <sz val="10"/>
        <rFont val="Cambria"/>
        <family val="1"/>
        <scheme val="major"/>
      </rPr>
      <t xml:space="preserve">only Gazelle ( acetamiprid) and urea has been used - both permitted.  </t>
    </r>
    <r>
      <rPr>
        <b/>
        <sz val="10"/>
        <rFont val="Cambria"/>
        <family val="1"/>
        <scheme val="major"/>
      </rPr>
      <t>Kinnaird Estate, Muirlaggan</t>
    </r>
    <r>
      <rPr>
        <sz val="10"/>
        <rFont val="Cambria"/>
        <family val="1"/>
        <scheme val="major"/>
      </rPr>
      <t xml:space="preserve"> - no recent pesticide use</t>
    </r>
  </si>
  <si>
    <t xml:space="preserve">Brerachan - gazelle (Actinamprid) is approved for use in the UK
</t>
  </si>
  <si>
    <t>Dunfallandy - None</t>
  </si>
  <si>
    <r>
      <rPr>
        <b/>
        <sz val="10"/>
        <rFont val="Cambria"/>
        <family val="1"/>
        <scheme val="major"/>
      </rPr>
      <t>All sites</t>
    </r>
    <r>
      <rPr>
        <sz val="10"/>
        <rFont val="Cambria"/>
        <family val="1"/>
        <scheme val="major"/>
      </rPr>
      <t xml:space="preserve"> - chemical records seen - where used, all usage is of permitted chemicals ie Gazelle (acetamaprid), Trico, Glyphosate, urea and asulox are the only products used.  Asulox usage checked to be in accordance with Emergency Authorisation - one container of Asulox at Crieff chemical store scheduled for disposal</t>
    </r>
  </si>
  <si>
    <t>3.4.4 b)</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</si>
  <si>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</si>
  <si>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</si>
  <si>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</si>
  <si>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r>
      <t xml:space="preserve">Bolfracks, Kinnaird Estate, Muirlaggan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</si>
  <si>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t>
    </r>
  </si>
  <si>
    <t>3.4.5 b)</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</si>
  <si>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</si>
  <si>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</si>
  <si>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application records, work instructions / site safety procedures. All fully compliant and manager showed excellent knowledge.</t>
    </r>
  </si>
  <si>
    <t>3.4.5 c)</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</si>
  <si>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</si>
  <si>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t>
    </r>
  </si>
  <si>
    <r>
      <t xml:space="preserve">Fertiliser only used at </t>
    </r>
    <r>
      <rPr>
        <b/>
        <sz val="10"/>
        <rFont val="Cambria"/>
        <family val="1"/>
        <scheme val="major"/>
      </rPr>
      <t xml:space="preserve">Auch &amp; Invergaunan </t>
    </r>
    <r>
      <rPr>
        <sz val="10"/>
        <rFont val="Cambria"/>
        <family val="1"/>
        <scheme val="major"/>
      </rPr>
      <t>- fertiliser application decision tree seen justifying usage, also map/ work instructions confirming no application in priority habitats, around priority plant species or around veteran trees. Application records, work instructions / site safety procedures seen. Fertiliser is not broadcast - 25g is applied directly to the planted tree.  Manager showed excellent knowledge.</t>
    </r>
  </si>
  <si>
    <t>3.4.5 d)</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</si>
  <si>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</si>
  <si>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</si>
  <si>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</si>
  <si>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r>
      <t xml:space="preserve">All sites  - </t>
    </r>
    <r>
      <rPr>
        <sz val="10"/>
        <rFont val="Cambria"/>
        <family val="1"/>
        <scheme val="major"/>
      </rPr>
      <t>no use but the annual returns collated for the Group include fertiliser usage records</t>
    </r>
  </si>
  <si>
    <r>
      <t xml:space="preserve">Record seen for usage at </t>
    </r>
    <r>
      <rPr>
        <b/>
        <sz val="10"/>
        <rFont val="Cambria"/>
        <family val="1"/>
        <scheme val="major"/>
      </rPr>
      <t>Auch &amp; Invergaunan;</t>
    </r>
    <r>
      <rPr>
        <sz val="10"/>
        <rFont val="Cambria"/>
        <family val="1"/>
        <scheme val="major"/>
      </rPr>
      <t xml:space="preserve"> also annual summary of usage across the Group.</t>
    </r>
  </si>
  <si>
    <t>Fencing</t>
  </si>
  <si>
    <t xml:space="preserve">3.5.1 </t>
  </si>
  <si>
    <t xml:space="preserve">3.5.1 Where appropriate, wildlife management and control shall be used in preference to fencing.
Verifiers: 
• Discussion with the owner/manager. 
</t>
  </si>
  <si>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</si>
  <si>
    <t xml:space="preserve">Brerachan - 2 deer fenced areas with a "deer run" between the two to allow herds to move across the hill on neighbours ground. The neighbouring estate manage deer for sport shooting and numbers are too high for successful woodland management. Deer fence significanlt reduces deer herd within the site. Any deer entering during  winter over snow drifts or due to damaged fences are managed through regular deer stalking contract. 
</t>
  </si>
  <si>
    <t>Dunfallandy - deer fence erected 35 years ago, large deer heard outside fence on neighbouring ground.  The neighbouring estate manage deer for sport shooting and numbers are too high for successful woodland management. Deer fence significanlt reduces deer herd within the site. Any deer entering during  winter over snow drifts or due to damaged fences  will be driven out via deer bridge</t>
  </si>
  <si>
    <t>Garrique - Deer managed through regular stalking - however some compartments also deer fenced to allow restocks to become established. An experiment with some temporary fencing around a small compartment of Norway spruce is under way the aim to remove the fencing once the trees are established.</t>
  </si>
  <si>
    <r>
      <t xml:space="preserve">All sites - </t>
    </r>
    <r>
      <rPr>
        <sz val="10"/>
        <rFont val="Cambria"/>
        <family val="1"/>
        <scheme val="major"/>
      </rPr>
      <t xml:space="preserve">deer managed primarily via stalking, including use of night licences eg at </t>
    </r>
    <r>
      <rPr>
        <b/>
        <sz val="10"/>
        <rFont val="Cambria"/>
        <family val="1"/>
        <scheme val="major"/>
      </rPr>
      <t>Blairmore</t>
    </r>
    <r>
      <rPr>
        <sz val="10"/>
        <rFont val="Cambria"/>
        <family val="1"/>
        <scheme val="major"/>
      </rPr>
      <t xml:space="preserve"> but some use of deer fence as secondary measure where required eg </t>
    </r>
    <r>
      <rPr>
        <b/>
        <sz val="10"/>
        <rFont val="Cambria"/>
        <family val="1"/>
        <scheme val="major"/>
      </rPr>
      <t>Candacraig.</t>
    </r>
  </si>
  <si>
    <t>3.5.2</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</si>
  <si>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</si>
  <si>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r>
      <t xml:space="preserve">Bolfracks, Kinnaird Estate, Muirlaggan - </t>
    </r>
    <r>
      <rPr>
        <sz val="10"/>
        <rFont val="Cambria"/>
        <family val="1"/>
        <scheme val="major"/>
      </rPr>
      <t>wildlife management and control is used in preference to fencing; however fencing is used where wildlife management alone will not provide sufficient control eg deer fencing of large woodland creation site at Kinnaird Estate.</t>
    </r>
    <r>
      <rPr>
        <b/>
        <sz val="10"/>
        <rFont val="Cambria"/>
        <family val="1"/>
        <scheme val="major"/>
      </rPr>
      <t xml:space="preserve"> </t>
    </r>
    <r>
      <rPr>
        <sz val="10"/>
        <rFont val="Cambria"/>
        <family val="1"/>
        <scheme val="major"/>
      </rPr>
      <t>All fencing seen during site visits has been designed with all the above taken into account, including marking of fences where required, i.e. in areas where black grouse present and risk of bird strike.</t>
    </r>
  </si>
  <si>
    <t xml:space="preserve">Brerachan - no issues with public access - see 3.5.1 for description of measure to allow external deer herd to move freely across the hill between the plantation areas. 
</t>
  </si>
  <si>
    <t>Dunfallandy - no issues with public access very few deer within fence -  owner will use a team of volunteers to drive any deer out of the fence if their impact is found to be reducing the success of restocking</t>
  </si>
  <si>
    <t>Garrique - Only some compartments are deer fenced . No issues with public access</t>
  </si>
  <si>
    <r>
      <t xml:space="preserve">All sites - </t>
    </r>
    <r>
      <rPr>
        <sz val="10"/>
        <rFont val="Cambria"/>
        <family val="1"/>
        <scheme val="major"/>
      </rPr>
      <t xml:space="preserve">majority of fencing is boundary fences but where internal / deer fencing is present this is aligned to minimise impacts and fences are marked to mitigate against bird strike where relevant eg </t>
    </r>
    <r>
      <rPr>
        <b/>
        <sz val="10"/>
        <rFont val="Cambria"/>
        <family val="1"/>
        <scheme val="major"/>
      </rPr>
      <t>Candacraig</t>
    </r>
    <r>
      <rPr>
        <sz val="10"/>
        <rFont val="Cambria"/>
        <family val="1"/>
        <scheme val="major"/>
      </rPr>
      <t xml:space="preserve"> deer fence seen to be marked in area adjacent to black grouse habitat.</t>
    </r>
  </si>
  <si>
    <t>Waste</t>
  </si>
  <si>
    <t>3.6.1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</si>
  <si>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</si>
  <si>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r>
      <t xml:space="preserve">Bolfracks, Kinnaird Estate, Muirlaggan - </t>
    </r>
    <r>
      <rPr>
        <sz val="10"/>
        <rFont val="Cambria"/>
        <family val="1"/>
        <scheme val="major"/>
      </rPr>
      <t>all resource managed.  RTS Waste Management Policy seen; also in date waste transfer licence, although no recent waste removal.</t>
    </r>
  </si>
  <si>
    <t xml:space="preserve">Brerachan - no sigificant impacts from waste
</t>
  </si>
  <si>
    <t>Dunfallandy - some old caravans dotted around the site used for storage, these willl be removed once new agricultural shed is errected, owner has planning permission for this.  Some timber from harvesting will be used to construct the shed</t>
  </si>
  <si>
    <t>Garrique - no waste on site</t>
  </si>
  <si>
    <r>
      <t xml:space="preserve">All sites - RTS waste management policy and waste transfer licence seen - valid until 2023. Various examples of waste transfer notes seen eg for fence removal at </t>
    </r>
    <r>
      <rPr>
        <b/>
        <sz val="10"/>
        <rFont val="Cambria"/>
        <family val="1"/>
        <scheme val="major"/>
      </rPr>
      <t>Auch &amp; Inverguanan</t>
    </r>
    <r>
      <rPr>
        <sz val="10"/>
        <rFont val="Cambria"/>
        <family val="1"/>
        <scheme val="major"/>
      </rPr>
      <t xml:space="preserve">. </t>
    </r>
    <r>
      <rPr>
        <b/>
        <sz val="10"/>
        <rFont val="Cambria"/>
        <family val="1"/>
        <scheme val="major"/>
      </rPr>
      <t>Inverkeithny</t>
    </r>
    <r>
      <rPr>
        <sz val="10"/>
        <rFont val="Cambria"/>
        <family val="1"/>
        <scheme val="major"/>
      </rPr>
      <t xml:space="preserve"> and</t>
    </r>
    <r>
      <rPr>
        <b/>
        <sz val="10"/>
        <rFont val="Cambria"/>
        <family val="1"/>
        <scheme val="major"/>
      </rPr>
      <t xml:space="preserve"> Ben Newe</t>
    </r>
    <r>
      <rPr>
        <sz val="10"/>
        <rFont val="Cambria"/>
        <family val="1"/>
        <scheme val="major"/>
      </rPr>
      <t xml:space="preserve"> - managed by Bowlts - Certification Monitoring Sheet  'Waste Materials record', including copy of waste transfer notes for all removals- seen for each site.</t>
    </r>
  </si>
  <si>
    <t>3.6.2</t>
  </si>
  <si>
    <t xml:space="preserve">3.6.2 The owner/manager shall prepare and implement a prioritised plan to manage and progressively remove redundant materials.
Verfiers: 
• Field observation
• Removal plan
• Budget.
</t>
  </si>
  <si>
    <r>
      <t xml:space="preserve">Bolfracks, Kinnaird - </t>
    </r>
    <r>
      <rPr>
        <sz val="10"/>
        <rFont val="Cambria"/>
        <family val="1"/>
        <scheme val="major"/>
      </rPr>
      <t xml:space="preserve">redundant materials plan / budget in place.  </t>
    </r>
    <r>
      <rPr>
        <b/>
        <sz val="10"/>
        <rFont val="Cambria"/>
        <family val="1"/>
        <scheme val="major"/>
      </rPr>
      <t xml:space="preserve">Muirlaggan - </t>
    </r>
    <r>
      <rPr>
        <sz val="10"/>
        <rFont val="Cambria"/>
        <family val="1"/>
        <scheme val="major"/>
      </rPr>
      <t>although a plan and associated budget is in place for removal of redundant tree shelters, a number of other redundant materials ( old gate, four trailer beds, one car and two tyres) were all present on site and there were no plans / budget for their removal.</t>
    </r>
  </si>
  <si>
    <t>Minor 2021.9</t>
  </si>
  <si>
    <t xml:space="preserve">Brerachan - Removal of redundant tubes is already underway . One load removed - waste transfer note from Binn Group 7/5/2021 
</t>
  </si>
  <si>
    <t>Dunfallandy - see 3.6.1</t>
  </si>
  <si>
    <t>Garrique - a couple of redundant plastic barrels seen on site but no other redundant materials</t>
  </si>
  <si>
    <r>
      <t xml:space="preserve">Muirlaggan Redundant materials plan and associated budget is now in place( seen)  and emails confirming removal of items seen.  </t>
    </r>
    <r>
      <rPr>
        <b/>
        <sz val="10"/>
        <rFont val="Cambria"/>
        <family val="1"/>
        <scheme val="major"/>
      </rPr>
      <t xml:space="preserve">All S1 sites </t>
    </r>
    <r>
      <rPr>
        <sz val="10"/>
        <rFont val="Cambria"/>
        <family val="1"/>
        <scheme val="major"/>
      </rPr>
      <t>- redundant materials plans / budgets in place where relevant and no examples of redundant materials seen on site other than those identified for and awaiting removal.</t>
    </r>
  </si>
  <si>
    <t>Pollution</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</si>
  <si>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</si>
  <si>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r>
      <rPr>
        <b/>
        <sz val="10"/>
        <rFont val="Cambria"/>
        <family val="1"/>
        <scheme val="major"/>
      </rPr>
      <t>Muirlaggan</t>
    </r>
    <r>
      <rPr>
        <sz val="10"/>
        <rFont val="Cambria"/>
        <family val="1"/>
        <scheme val="major"/>
      </rPr>
      <t xml:space="preserve"> - email exchange seen confirming use of biodegradable lubricants at Cpt. 10 standing sale site; also pollution control plan. Recently - completed clear fell sites inspected - no indication of diffuse pollution with private water supply identified and protected / crossing of watercourses using log bridges. Emergency planning documents also seen for road maintenance works.  </t>
    </r>
    <r>
      <rPr>
        <b/>
        <sz val="10"/>
        <rFont val="Cambria"/>
        <family val="1"/>
        <scheme val="major"/>
      </rPr>
      <t xml:space="preserve"> Bolfracks, Kinnaird Estate</t>
    </r>
    <r>
      <rPr>
        <sz val="10"/>
        <rFont val="Cambria"/>
        <family val="1"/>
        <scheme val="major"/>
      </rPr>
      <t xml:space="preserve"> - no  indication of diffuse pollution at recently - completed harvesting sites.  Log bridges used to cross watercourses - although uplifted at time of audit it was clear where these had been placed.  Site Handbooks include pollution control planning and pre-commencement documentation includes water features, fuel and chemical storage etc - seen for harvesting and ground prep at Kinnaird Estate and Bolfracks. Harvesting site packs include reference to use of biodegradable cutting chain lubricants</t>
    </r>
  </si>
  <si>
    <t xml:space="preserve">Brerachan - silt traps erected at thinning and felling sites to prevent silt from entering water courses. Ponds and traps shown to have worked. Silt trapped no sign of signifcant siltation below traps
</t>
  </si>
  <si>
    <t>Dunfallandy - pipes used on site to protect woter courses. Roll of mesh seen on site for creating silt traps if needed. No sign of diffuse pollution during on-going operations</t>
  </si>
  <si>
    <t>Garrique - no issues raised by statutory bodies small amount of diffuse pollution noted due to effects of individual trees on old field drains set in the clay substrate following heavy rain and wind. Settling pools have been dug to reduce the impact from drainage water flowing into water courses</t>
  </si>
  <si>
    <r>
      <t xml:space="preserve">Live harvesting only at </t>
    </r>
    <r>
      <rPr>
        <b/>
        <sz val="10"/>
        <rFont val="Cambria"/>
        <family val="1"/>
        <scheme val="major"/>
      </rPr>
      <t>Kinnelhead and Berrybush</t>
    </r>
    <r>
      <rPr>
        <sz val="10"/>
        <rFont val="Cambria"/>
        <family val="1"/>
        <scheme val="major"/>
      </rPr>
      <t xml:space="preserve"> - both sites well managed with no issues noted.  Forwarder operator at Berrybush showed very good knowledge of diffuse pollution prevention - he explained that the weather forecast for the next day was very poor so he was going to leave site and would not be returning until the following week when the harvester operator would be back from holiday so he would be able to access more brash if required. Berrybush contract specified usage of biodegradable lubricants.  Harvesting site monitoring notes seen for a number of completed/ currently suspended operations eg at </t>
    </r>
    <r>
      <rPr>
        <b/>
        <sz val="10"/>
        <rFont val="Cambria"/>
        <family val="1"/>
        <scheme val="major"/>
      </rPr>
      <t>Candacraig, Wester Eggie</t>
    </r>
    <r>
      <rPr>
        <sz val="10"/>
        <rFont val="Cambria"/>
        <family val="1"/>
        <scheme val="major"/>
      </rPr>
      <t xml:space="preserve"> - no non-compliance noted.</t>
    </r>
  </si>
  <si>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</si>
  <si>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r>
      <rPr>
        <b/>
        <sz val="10"/>
        <rFont val="Cambria"/>
        <family val="1"/>
        <scheme val="major"/>
      </rPr>
      <t xml:space="preserve">Bolfracks, Kinnaird Estate, Muirlaggan </t>
    </r>
    <r>
      <rPr>
        <sz val="10"/>
        <rFont val="Cambria"/>
        <family val="1"/>
        <scheme val="major"/>
      </rPr>
      <t>- no opportunity to check on site as no live operations, but site planning documentation / pollution control plans in place and operational monitoring notes seen by auditor make no reference to spillages having occurred.</t>
    </r>
  </si>
  <si>
    <t xml:space="preserve">Brerachan - work instruction covers need for spill kits etc. No current operations on site
</t>
  </si>
  <si>
    <t>Dunfallandy - spill kits in cabs of forwarder and harvester, operators fully aware of how to use them. Also seen at refulleing station. Full in secure container for transport with safety nozzel for refuelling</t>
  </si>
  <si>
    <t>Garrique - no operations seen during site visit</t>
  </si>
  <si>
    <r>
      <t xml:space="preserve">No live operations except at Kinnelhead and Berrybush. Spill kits checked for haulier at Kinnelhead and Forwarder operator at Berrybush -  fully compliant.  Fully compliant chemical spill kit in place in the </t>
    </r>
    <r>
      <rPr>
        <b/>
        <sz val="10"/>
        <rFont val="Cambria"/>
        <family val="1"/>
        <scheme val="major"/>
      </rPr>
      <t>Crieff</t>
    </r>
    <r>
      <rPr>
        <sz val="10"/>
        <rFont val="Cambria"/>
        <family val="1"/>
        <scheme val="major"/>
      </rPr>
      <t xml:space="preserve"> chemical store but the two travelling spill kits were seen to be incomplete, with 'socks' but no 'pads'.  </t>
    </r>
  </si>
  <si>
    <t>Minor CAR 2022.4</t>
  </si>
  <si>
    <t>Photographic evidence of new travelling spill kits seen; also RAMS for The handling, transporting and disposal of all chemicals used in forestry operations, including use of travelling spill kits. Contractor interviewed at Crookedstane Craig, although not undertaking spraying operations at the time, had oil and chemical spill kits in his vehicle and showed exceleent knowledge of requirements.</t>
  </si>
  <si>
    <t>Natural, historical and cultural environment</t>
  </si>
  <si>
    <t>Statutory designated sites and protected species</t>
  </si>
  <si>
    <t>4.1.1 a)</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</si>
  <si>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</si>
  <si>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 </t>
    </r>
    <r>
      <rPr>
        <sz val="10"/>
        <rFont val="Cambria"/>
        <family val="1"/>
        <scheme val="major"/>
      </rPr>
      <t>identified in forest plans and associated maps.  All are resource managed sites, so this information is also recorded in the RTS GIS system</t>
    </r>
  </si>
  <si>
    <t xml:space="preserve">Brerachan - no statutory designations on site. SSSI, SPA and SAC bordering site. Designation for upland bird assemblage
</t>
  </si>
  <si>
    <t xml:space="preserve">Dunfallandy - no statutory designations on site. SPA along river below site </t>
  </si>
  <si>
    <t>Garrique - no HCVs on or next to site</t>
  </si>
  <si>
    <r>
      <rPr>
        <b/>
        <sz val="10"/>
        <rFont val="Cambria"/>
        <family val="1"/>
        <scheme val="major"/>
      </rPr>
      <t xml:space="preserve">All sites </t>
    </r>
    <r>
      <rPr>
        <sz val="10"/>
        <rFont val="Cambria"/>
        <family val="1"/>
        <scheme val="major"/>
      </rPr>
      <t xml:space="preserve">- Management plan templates used include sections for recording designations on or near site.  No designations on any site except for </t>
    </r>
    <r>
      <rPr>
        <b/>
        <sz val="10"/>
        <rFont val="Cambria"/>
        <family val="1"/>
        <scheme val="major"/>
      </rPr>
      <t>Dupplin</t>
    </r>
    <r>
      <rPr>
        <sz val="10"/>
        <rFont val="Cambria"/>
        <family val="1"/>
        <scheme val="major"/>
      </rPr>
      <t xml:space="preserve"> ( two SSSIs - identified in management planning documentation and associated maps)  </t>
    </r>
    <r>
      <rPr>
        <b/>
        <sz val="10"/>
        <rFont val="Cambria"/>
        <family val="1"/>
        <scheme val="major"/>
      </rPr>
      <t>Berrybush</t>
    </r>
    <r>
      <rPr>
        <sz val="10"/>
        <rFont val="Cambria"/>
        <family val="1"/>
        <scheme val="major"/>
      </rPr>
      <t xml:space="preserve"> - watercourses drain into River Tweed SAC, Blairmore watercourses eventually drain into SSSI/SAC Moniack Gorge.  </t>
    </r>
    <r>
      <rPr>
        <b/>
        <sz val="10"/>
        <rFont val="Cambria"/>
        <family val="1"/>
        <scheme val="major"/>
      </rPr>
      <t xml:space="preserve"> Auch South &amp; Invergaunan</t>
    </r>
    <r>
      <rPr>
        <sz val="10"/>
        <rFont val="Cambria"/>
        <family val="1"/>
        <scheme val="major"/>
      </rPr>
      <t xml:space="preserve"> - neighbouring SSSI.  Management planning documentation also identifies rare / protected species which could potentially be on or near site eg red squirrels identified as possibly present at </t>
    </r>
    <r>
      <rPr>
        <b/>
        <sz val="10"/>
        <rFont val="Cambria"/>
        <family val="1"/>
        <scheme val="major"/>
      </rPr>
      <t>Bogforlea</t>
    </r>
    <r>
      <rPr>
        <sz val="10"/>
        <rFont val="Cambria"/>
        <family val="1"/>
        <scheme val="major"/>
      </rPr>
      <t xml:space="preserve"> though no dreys observed, Osprey nest identified at </t>
    </r>
    <r>
      <rPr>
        <b/>
        <sz val="10"/>
        <rFont val="Cambria"/>
        <family val="1"/>
        <scheme val="major"/>
      </rPr>
      <t>Inverkeithny</t>
    </r>
    <r>
      <rPr>
        <sz val="10"/>
        <rFont val="Cambria"/>
        <family val="1"/>
        <scheme val="major"/>
      </rPr>
      <t xml:space="preserve">,  red squirrels in the woodland and capercaillie in adjacent land at </t>
    </r>
    <r>
      <rPr>
        <b/>
        <sz val="10"/>
        <rFont val="Cambria"/>
        <family val="1"/>
        <scheme val="major"/>
      </rPr>
      <t>Ben Newe</t>
    </r>
    <r>
      <rPr>
        <sz val="10"/>
        <rFont val="Cambria"/>
        <family val="1"/>
        <scheme val="major"/>
      </rPr>
      <t>.</t>
    </r>
  </si>
  <si>
    <r>
      <t xml:space="preserve">All sites - Management plan templates used include sections for recording designations on or near site. Quithel Bank SSSI at </t>
    </r>
    <r>
      <rPr>
        <b/>
        <sz val="10"/>
        <rFont val="Cambria"/>
        <family val="2"/>
        <scheme val="major"/>
      </rPr>
      <t>Ballogie</t>
    </r>
    <r>
      <rPr>
        <sz val="10"/>
        <rFont val="Cambria"/>
        <family val="1"/>
        <scheme val="major"/>
      </rPr>
      <t xml:space="preserve"> identified in management planning documentation and associated maps; also presence of Caledonian pinewoods, PAWS and LEPO. </t>
    </r>
    <r>
      <rPr>
        <b/>
        <sz val="10"/>
        <rFont val="Cambria"/>
        <family val="2"/>
        <scheme val="major"/>
      </rPr>
      <t>Auch South &amp; Invergaunan</t>
    </r>
    <r>
      <rPr>
        <sz val="10"/>
        <rFont val="Cambria"/>
        <family val="1"/>
        <scheme val="major"/>
      </rPr>
      <t xml:space="preserve"> - neighbouring SSSI. Management planning documentation also identifies rare/protected species which could potentially be on or near site eg part of </t>
    </r>
    <r>
      <rPr>
        <b/>
        <sz val="10"/>
        <rFont val="Cambria"/>
        <family val="2"/>
        <scheme val="major"/>
      </rPr>
      <t>Ballogie</t>
    </r>
    <r>
      <rPr>
        <sz val="10"/>
        <rFont val="Cambria"/>
        <family val="1"/>
        <scheme val="major"/>
      </rPr>
      <t xml:space="preserve"> lies with capercaillie leking area; water voles identifed at </t>
    </r>
    <r>
      <rPr>
        <b/>
        <sz val="10"/>
        <rFont val="Cambria"/>
        <family val="2"/>
        <scheme val="major"/>
      </rPr>
      <t>Glenkirk</t>
    </r>
    <r>
      <rPr>
        <sz val="10"/>
        <rFont val="Cambria"/>
        <family val="1"/>
        <scheme val="major"/>
      </rPr>
      <t xml:space="preserve">. </t>
    </r>
  </si>
  <si>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</si>
  <si>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</si>
  <si>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 however at </t>
    </r>
    <r>
      <rPr>
        <b/>
        <sz val="10"/>
        <rFont val="Cambria"/>
        <family val="1"/>
        <scheme val="major"/>
      </rPr>
      <t xml:space="preserve">Muirlaggan </t>
    </r>
    <r>
      <rPr>
        <sz val="10"/>
        <rFont val="Cambria"/>
        <family val="1"/>
        <scheme val="major"/>
      </rPr>
      <t>the forest plan references the presence of red squirrels and the need to ensure their protection during operations, but there was no reference to red squirrels in the documentation associated with the contract other than a short mention by the RTS manager 'Dreys? - No sign' during a site visit.</t>
    </r>
  </si>
  <si>
    <t>Ref Minor CAR 2021.7 under 3.1.3</t>
  </si>
  <si>
    <t xml:space="preserve">Brerachan - awareness of neighbouring designations. Main potential impact is on water quality through diffuse pollution into the designated river SAC however measures in place to prevent this ( see 3.7.1)
</t>
  </si>
  <si>
    <t>Dunfallandy -  no impact of operations on SAC</t>
  </si>
  <si>
    <r>
      <t xml:space="preserve"> Evidence seen that an agreement is now in place with the landowner at Muirlaggan to ensure that there is 'two way' information sharing ie that operations do not commence without RTS being made aware and providing input. </t>
    </r>
    <r>
      <rPr>
        <b/>
        <sz val="10"/>
        <rFont val="Cambria"/>
        <family val="1"/>
        <scheme val="major"/>
      </rPr>
      <t>All S1 sites</t>
    </r>
    <r>
      <rPr>
        <sz val="10"/>
        <rFont val="Cambria"/>
        <family val="1"/>
        <scheme val="major"/>
      </rPr>
      <t xml:space="preserve"> - where present, identified in forest plans with appropriate treatments such as consideration of red squirrels in species choice for restock eg at </t>
    </r>
    <r>
      <rPr>
        <b/>
        <sz val="10"/>
        <rFont val="Cambria"/>
        <family val="1"/>
        <scheme val="major"/>
      </rPr>
      <t>Bogforlea</t>
    </r>
    <r>
      <rPr>
        <sz val="10"/>
        <rFont val="Cambria"/>
        <family val="1"/>
        <scheme val="major"/>
      </rPr>
      <t>, management of woodland edge to benefit capercaillie habitat (</t>
    </r>
    <r>
      <rPr>
        <b/>
        <sz val="10"/>
        <rFont val="Cambria"/>
        <family val="1"/>
        <scheme val="major"/>
      </rPr>
      <t>Ben Newe</t>
    </r>
    <r>
      <rPr>
        <sz val="10"/>
        <rFont val="Cambria"/>
        <family val="1"/>
        <scheme val="major"/>
      </rPr>
      <t xml:space="preserve">) also addressed in pre-commencement information exchange prior to operations.   Badger licence seen for harvesting operations at </t>
    </r>
    <r>
      <rPr>
        <b/>
        <sz val="10"/>
        <rFont val="Cambria"/>
        <family val="1"/>
        <scheme val="major"/>
      </rPr>
      <t>Inverkeithny</t>
    </r>
  </si>
  <si>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 identified in forest plans, with appropriate treatments.  Where designated areas are neighbouring, such as at </t>
    </r>
    <r>
      <rPr>
        <b/>
        <sz val="10"/>
        <rFont val="Cambria"/>
        <family val="2"/>
        <scheme val="major"/>
      </rPr>
      <t>Auch South and Invergaunan</t>
    </r>
    <r>
      <rPr>
        <sz val="10"/>
        <rFont val="Cambria"/>
        <family val="1"/>
        <scheme val="major"/>
      </rPr>
      <t xml:space="preserve"> these have been identified and forest plans include provision to safeguard/enhance For resource-managed sites, the site pack created for operators to advise them of designations and other constraints on site were seen to be clear and comprehensive, containing all issues identified during pre-ops surveys..</t>
    </r>
  </si>
  <si>
    <t>4.1.1 c)</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</si>
  <si>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</si>
  <si>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t>
    </r>
    <r>
      <rPr>
        <sz val="10"/>
        <rFont val="Cambria"/>
        <family val="1"/>
        <scheme val="major"/>
      </rPr>
      <t>identified in forest plans and evidence of consultation seen as part of forest plan scoping exercise; also Kinnaird Estate woodland creation grant scheme application - Issues log seen, referencing consultation eg with RSPB regarding black grouse leks in the neighbourhood.</t>
    </r>
  </si>
  <si>
    <r>
      <t xml:space="preserve">Brerachan - no known features on site however Goshawk are known to live in the area. No regular communication or system of communication with relevant organisations that  may have information about nests sites nearby </t>
    </r>
    <r>
      <rPr>
        <i/>
        <sz val="10"/>
        <rFont val="Cambria"/>
        <family val="1"/>
        <scheme val="major"/>
      </rPr>
      <t xml:space="preserve"> (OBS raised against GS 3.2)</t>
    </r>
    <r>
      <rPr>
        <sz val="10"/>
        <rFont val="Cambria"/>
        <family val="1"/>
        <scheme val="major"/>
      </rPr>
      <t xml:space="preserve">
</t>
    </r>
  </si>
  <si>
    <t>Ref Obs 2021.15 under Group Standard 1.4</t>
  </si>
  <si>
    <t xml:space="preserve">Dunfallandy - awareness of requirements for red squirrels main clearfell delayed until after the breeding season. </t>
  </si>
  <si>
    <t>Garrique - semi-natural woodland is monitored and gaps filled with individual native tree seedling in tubes as necessary</t>
  </si>
  <si>
    <r>
      <t xml:space="preserve">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 Badger licence in place for </t>
    </r>
    <r>
      <rPr>
        <b/>
        <sz val="10"/>
        <rFont val="Cambria"/>
        <family val="1"/>
        <scheme val="major"/>
      </rPr>
      <t>Inverkeithny</t>
    </r>
    <r>
      <rPr>
        <sz val="10"/>
        <rFont val="Cambria"/>
        <family val="1"/>
        <scheme val="major"/>
      </rPr>
      <t xml:space="preserve"> harvesting and at </t>
    </r>
    <r>
      <rPr>
        <b/>
        <sz val="10"/>
        <rFont val="Cambria"/>
        <family val="1"/>
        <scheme val="major"/>
      </rPr>
      <t xml:space="preserve">Ben Newe </t>
    </r>
    <r>
      <rPr>
        <sz val="10"/>
        <rFont val="Cambria"/>
        <family val="1"/>
        <scheme val="major"/>
      </rPr>
      <t xml:space="preserve">an area has been left unharvested following liaison with Naturescot - the requirement was to identify the location of the badger setts prior to windblow clearance but it was not possible to access the area in advance because of the windblow so the manager decided just to leave the area and designate as natural reserve.  </t>
    </r>
    <r>
      <rPr>
        <b/>
        <sz val="10"/>
        <rFont val="Cambria"/>
        <family val="1"/>
        <scheme val="major"/>
      </rPr>
      <t xml:space="preserve">Dupplin - </t>
    </r>
    <r>
      <rPr>
        <sz val="10"/>
        <rFont val="Cambria"/>
        <family val="1"/>
        <scheme val="major"/>
      </rPr>
      <t xml:space="preserve">liaison with SEPA seen regarding control of hogweed near River Earn.  At </t>
    </r>
    <r>
      <rPr>
        <b/>
        <sz val="10"/>
        <rFont val="Cambria"/>
        <family val="1"/>
        <scheme val="major"/>
      </rPr>
      <t>Bogforlea</t>
    </r>
    <r>
      <rPr>
        <sz val="10"/>
        <rFont val="Cambria"/>
        <family val="1"/>
        <scheme val="major"/>
      </rPr>
      <t xml:space="preserve"> the manager had contacted a neighbour who had reported seeing Twinflower ( rare plant species) to enable him to identify the plant and map its location - in natural reserve area. At </t>
    </r>
    <r>
      <rPr>
        <b/>
        <sz val="10"/>
        <rFont val="Cambria"/>
        <family val="1"/>
        <scheme val="major"/>
      </rPr>
      <t xml:space="preserve">Candacraig </t>
    </r>
    <r>
      <rPr>
        <sz val="10"/>
        <rFont val="Cambria"/>
        <family val="1"/>
        <scheme val="major"/>
      </rPr>
      <t xml:space="preserve">email exchanges with Naturescot seen regarding management of the areas of SSSI within the forest boundary. </t>
    </r>
  </si>
  <si>
    <r>
      <t xml:space="preserve">All sites: identified in forest plans and evidence of consultation seen as part of forest plan scoping exercise; also </t>
    </r>
    <r>
      <rPr>
        <b/>
        <sz val="10"/>
        <rFont val="Cambria"/>
        <family val="2"/>
        <scheme val="major"/>
      </rPr>
      <t>Ballogie</t>
    </r>
    <r>
      <rPr>
        <sz val="10"/>
        <rFont val="Cambria"/>
        <family val="1"/>
        <scheme val="major"/>
      </rPr>
      <t xml:space="preserve"> and </t>
    </r>
    <r>
      <rPr>
        <b/>
        <sz val="10"/>
        <rFont val="Cambria"/>
        <family val="2"/>
        <scheme val="major"/>
      </rPr>
      <t>Glenkirk</t>
    </r>
    <r>
      <rPr>
        <sz val="10"/>
        <rFont val="Cambria"/>
        <family val="1"/>
        <scheme val="major"/>
      </rPr>
      <t xml:space="preserve">, evidence of additional liaison seen with third parties regarding specific issues, e.g. at </t>
    </r>
    <r>
      <rPr>
        <b/>
        <sz val="10"/>
        <rFont val="Cambria"/>
        <family val="2"/>
        <scheme val="major"/>
      </rPr>
      <t>Glenkirk</t>
    </r>
    <r>
      <rPr>
        <sz val="10"/>
        <rFont val="Cambria"/>
        <family val="1"/>
        <scheme val="major"/>
      </rPr>
      <t xml:space="preserve"> re management of juniper scrub, and at </t>
    </r>
    <r>
      <rPr>
        <b/>
        <sz val="10"/>
        <rFont val="Cambria"/>
        <family val="2"/>
        <scheme val="major"/>
      </rPr>
      <t>Ballogie</t>
    </r>
    <r>
      <rPr>
        <sz val="10"/>
        <rFont val="Cambria"/>
        <family val="1"/>
        <scheme val="major"/>
      </rPr>
      <t xml:space="preserve"> liaison with a number of relevant organisations including approval sought for installation of fence through Quithel Bank SSSI, liaison with Friends of the Capercaillie Society, the River Dee Trust and the Dee District Fisheries Trust.</t>
    </r>
  </si>
  <si>
    <t>4.1.1 d)</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</si>
  <si>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</si>
  <si>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r>
      <t xml:space="preserve">Bolfracks, Kinnaird Estate, Muirlaggan </t>
    </r>
    <r>
      <rPr>
        <sz val="10"/>
        <rFont val="Cambria"/>
        <family val="1"/>
        <scheme val="major"/>
      </rPr>
      <t>no statutory designated sites</t>
    </r>
  </si>
  <si>
    <t xml:space="preserve">Brerachan - none on site
</t>
  </si>
  <si>
    <t>Dunfallandy - none on site</t>
  </si>
  <si>
    <t>Garrique - none on site</t>
  </si>
  <si>
    <r>
      <t xml:space="preserve">SSSIs at Candacraig and Dupplin. At </t>
    </r>
    <r>
      <rPr>
        <b/>
        <sz val="10"/>
        <rFont val="Cambria"/>
        <family val="1"/>
        <scheme val="major"/>
      </rPr>
      <t xml:space="preserve">Candacraig </t>
    </r>
    <r>
      <rPr>
        <sz val="10"/>
        <rFont val="Cambria"/>
        <family val="1"/>
        <scheme val="major"/>
      </rPr>
      <t>email exchanges with Naturescot seen regarding management of the areas of SSSI within the forest boundary.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t>
    </r>
  </si>
  <si>
    <t>Minor CAR 2022.5</t>
  </si>
  <si>
    <t>Evidence seen of meeting with NatureScot  and subsequent written communications (12/12/2022), with updated, more realistic management prescriptions agreed and incorporated into operational plans. No non-compliance noted during S2 audit</t>
  </si>
  <si>
    <r>
      <t xml:space="preserve">SSSIs at </t>
    </r>
    <r>
      <rPr>
        <b/>
        <sz val="10"/>
        <rFont val="Cambria"/>
        <family val="2"/>
        <scheme val="major"/>
      </rPr>
      <t>Ballogie</t>
    </r>
    <r>
      <rPr>
        <sz val="10"/>
        <rFont val="Cambria"/>
        <family val="2"/>
        <scheme val="major"/>
      </rPr>
      <t xml:space="preserve"> and </t>
    </r>
    <r>
      <rPr>
        <b/>
        <sz val="10"/>
        <rFont val="Cambria"/>
        <family val="2"/>
        <scheme val="major"/>
      </rPr>
      <t>Auch South and Invergaunan</t>
    </r>
    <r>
      <rPr>
        <sz val="10"/>
        <rFont val="Cambria"/>
        <family val="2"/>
        <scheme val="major"/>
      </rPr>
      <t xml:space="preserve">. At </t>
    </r>
    <r>
      <rPr>
        <b/>
        <sz val="10"/>
        <rFont val="Cambria"/>
        <family val="2"/>
        <scheme val="major"/>
      </rPr>
      <t>Ballogie</t>
    </r>
    <r>
      <rPr>
        <sz val="10"/>
        <rFont val="Cambria"/>
        <family val="2"/>
        <scheme val="major"/>
      </rPr>
      <t xml:space="preserve">, condition statement seen from 2009, with further site assessment made in 2012, but results not made available to manager. Email exchanges with Naturescot seen regarding management of the areas of SSSI within the forest boundary. At </t>
    </r>
    <r>
      <rPr>
        <b/>
        <sz val="10"/>
        <rFont val="Cambria"/>
        <family val="2"/>
        <scheme val="major"/>
      </rPr>
      <t>Auch South and Invergaunan</t>
    </r>
    <r>
      <rPr>
        <sz val="10"/>
        <rFont val="Cambria"/>
        <family val="2"/>
        <scheme val="major"/>
      </rPr>
      <t xml:space="preserve">, NatureScot had requested for the planted area to be pulled back from the edge of the SSSI when appropriate - the designation is for landforms. The next felling intervention in the coupe is scheduled for around 15 years time. </t>
    </r>
  </si>
  <si>
    <t>4.1.2</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</si>
  <si>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</si>
  <si>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r>
      <t>Bolfracks, Kinnaird Estate, Muirlaggan -</t>
    </r>
    <r>
      <rPr>
        <sz val="10"/>
        <rFont val="Cambria"/>
        <family val="1"/>
        <scheme val="major"/>
      </rPr>
      <t xml:space="preserve"> identified in forest plans, with appropriate treatments.  No SSSI / SAC / SPA areas within these forests but neighbouring designated areas have been identified and forest plans include provision to safeguard / enhance eg identification of watercourses feeding into SAC  at Bolfracks / Kinnaird Estate / edge treatment at Muirlaggan to benefit neighbouring black grouse habitat</t>
    </r>
  </si>
  <si>
    <r>
      <t xml:space="preserve">At </t>
    </r>
    <r>
      <rPr>
        <b/>
        <sz val="10"/>
        <rFont val="Cambria"/>
        <family val="1"/>
        <scheme val="major"/>
      </rPr>
      <t>Candacraig</t>
    </r>
    <r>
      <rPr>
        <sz val="10"/>
        <rFont val="Cambria"/>
        <family val="1"/>
        <scheme val="major"/>
      </rPr>
      <t xml:space="preserve"> email exchanges with Naturescot seen regarding management of the areas of SSSI within the forest boundary to complement management outwith the boundary; also liaison with estate keepers regarding lek sites.  Rare Twinflower identified in </t>
    </r>
    <r>
      <rPr>
        <b/>
        <sz val="10"/>
        <rFont val="Cambria"/>
        <family val="1"/>
        <scheme val="major"/>
      </rPr>
      <t>Ben Newe</t>
    </r>
    <r>
      <rPr>
        <sz val="10"/>
        <rFont val="Cambria"/>
        <family val="1"/>
        <scheme val="major"/>
      </rPr>
      <t xml:space="preserve"> management plan with appropriate treatment of habitat to ensure its continued presence.  Manager at </t>
    </r>
    <r>
      <rPr>
        <b/>
        <sz val="10"/>
        <rFont val="Cambria"/>
        <family val="1"/>
        <scheme val="major"/>
      </rPr>
      <t xml:space="preserve">Bogforlea </t>
    </r>
    <r>
      <rPr>
        <sz val="10"/>
        <rFont val="Cambria"/>
        <family val="1"/>
        <scheme val="major"/>
      </rPr>
      <t>( new member) had been alerted to the presence of Twinflower on site and at time of audit had just met a neighbour to identify its locations. At</t>
    </r>
    <r>
      <rPr>
        <b/>
        <sz val="10"/>
        <rFont val="Cambria"/>
        <family val="1"/>
        <scheme val="major"/>
      </rPr>
      <t xml:space="preserve"> Dupplin</t>
    </r>
    <r>
      <rPr>
        <sz val="10"/>
        <rFont val="Cambria"/>
        <family val="1"/>
        <scheme val="major"/>
      </rPr>
      <t xml:space="preserve"> Lakes SSSI the SSSI method statement identified specific interventions.  These were also included in the 2013 LTFP management prescriptions 'Remove natural regeneration and work towards removal of seed source'. This work had not been undertaken. </t>
    </r>
  </si>
  <si>
    <t>Ref Minor CAR 2022.5 in 4.1.1d above</t>
  </si>
  <si>
    <t>Evidence seen of meeting with NatureScot  and subsequent written communications (12/12/2022), with updated, more realistic management prescriptions agreed and incorporated into operational plans. No non-compliance noted during S2 audit, with all such areas, where present, identified in forest plans, with appropriate treatements.</t>
  </si>
  <si>
    <t>Conservation of ancient semi-natural woodlands (ASNW)</t>
  </si>
  <si>
    <t>4.2.1 a)</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</si>
  <si>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</si>
  <si>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r>
      <t xml:space="preserve">Bolfracks, Kinnaird Estate, Muirlaggan </t>
    </r>
    <r>
      <rPr>
        <sz val="10"/>
        <rFont val="Cambria"/>
        <family val="1"/>
        <scheme val="major"/>
      </rPr>
      <t>where present, identified in forest plans and associated maps; also within RTS GIS system</t>
    </r>
  </si>
  <si>
    <r>
      <rPr>
        <b/>
        <sz val="10"/>
        <rFont val="Cambria"/>
        <family val="1"/>
        <scheme val="major"/>
      </rPr>
      <t xml:space="preserve">All sites </t>
    </r>
    <r>
      <rPr>
        <sz val="10"/>
        <rFont val="Cambria"/>
        <family val="1"/>
        <scheme val="major"/>
      </rPr>
      <t>- where present, identified in forest plans and associated maps; only present at</t>
    </r>
    <r>
      <rPr>
        <b/>
        <sz val="10"/>
        <rFont val="Cambria"/>
        <family val="1"/>
        <scheme val="major"/>
      </rPr>
      <t xml:space="preserve"> Auch South, Dupplin, Candacraig and Blairmore</t>
    </r>
  </si>
  <si>
    <r>
      <t xml:space="preserve">All sites - where present, identified in forest plans and associated maps; such as at </t>
    </r>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No AWS at </t>
    </r>
    <r>
      <rPr>
        <b/>
        <sz val="10"/>
        <rFont val="Cambria"/>
        <family val="2"/>
        <scheme val="major"/>
      </rPr>
      <t>Bedehouse and East Bennachie</t>
    </r>
    <r>
      <rPr>
        <sz val="10"/>
        <rFont val="Cambria"/>
        <family val="1"/>
        <scheme val="major"/>
      </rPr>
      <t xml:space="preserve">, </t>
    </r>
    <r>
      <rPr>
        <b/>
        <sz val="10"/>
        <rFont val="Cambria"/>
        <family val="2"/>
        <scheme val="major"/>
      </rPr>
      <t>Parkhill</t>
    </r>
    <r>
      <rPr>
        <sz val="10"/>
        <rFont val="Cambria"/>
        <family val="1"/>
        <scheme val="major"/>
      </rPr>
      <t xml:space="preserve">, </t>
    </r>
    <r>
      <rPr>
        <b/>
        <sz val="10"/>
        <rFont val="Cambria"/>
        <family val="2"/>
        <scheme val="major"/>
      </rPr>
      <t>Hartills</t>
    </r>
    <r>
      <rPr>
        <sz val="10"/>
        <rFont val="Cambria"/>
        <family val="1"/>
        <scheme val="major"/>
      </rPr>
      <t xml:space="preserve"> or </t>
    </r>
    <r>
      <rPr>
        <b/>
        <sz val="10"/>
        <rFont val="Cambria"/>
        <family val="2"/>
        <scheme val="major"/>
      </rPr>
      <t>Stennieswater</t>
    </r>
    <r>
      <rPr>
        <sz val="10"/>
        <rFont val="Cambria"/>
        <family val="1"/>
        <scheme val="major"/>
      </rPr>
      <t>.</t>
    </r>
  </si>
  <si>
    <t>T</t>
  </si>
  <si>
    <t>4.2.1 b)</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</si>
  <si>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</si>
  <si>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r>
      <rPr>
        <b/>
        <sz val="10"/>
        <rFont val="Cambria"/>
        <family val="1"/>
        <scheme val="major"/>
      </rPr>
      <t>Bolfracks, Kinnaird Estate, Muirlaggan</t>
    </r>
    <r>
      <rPr>
        <sz val="10"/>
        <rFont val="Cambria"/>
        <family val="1"/>
        <scheme val="major"/>
      </rPr>
      <t xml:space="preserve"> addressed in forest plans.  All such areas managed as Natural Reserves and/ or under LISS systems</t>
    </r>
  </si>
  <si>
    <r>
      <t>All sites -</t>
    </r>
    <r>
      <rPr>
        <sz val="10"/>
        <rFont val="Cambria"/>
        <family val="1"/>
        <scheme val="major"/>
      </rPr>
      <t xml:space="preserve"> identified and addressed in forest plans. Only present at </t>
    </r>
    <r>
      <rPr>
        <b/>
        <sz val="10"/>
        <rFont val="Cambria"/>
        <family val="1"/>
        <scheme val="major"/>
      </rPr>
      <t>Auch South, Dupplin, Candacraig and Blairmore.</t>
    </r>
    <r>
      <rPr>
        <sz val="10"/>
        <rFont val="Cambria"/>
        <family val="1"/>
        <scheme val="major"/>
      </rPr>
      <t xml:space="preserve"> All such areas managed as Natural reserves and/or under LISS systems. </t>
    </r>
  </si>
  <si>
    <r>
      <rPr>
        <b/>
        <sz val="10"/>
        <rFont val="Cambria"/>
        <family val="2"/>
        <scheme val="major"/>
      </rPr>
      <t xml:space="preserve">All sites - </t>
    </r>
    <r>
      <rPr>
        <sz val="10"/>
        <rFont val="Cambria"/>
        <family val="1"/>
        <scheme val="major"/>
      </rPr>
      <t xml:space="preserve">identified and addressed in forest plans. Only present at </t>
    </r>
    <r>
      <rPr>
        <b/>
        <sz val="10"/>
        <rFont val="Cambria"/>
        <family val="2"/>
        <scheme val="major"/>
      </rPr>
      <t>Glenkirk</t>
    </r>
    <r>
      <rPr>
        <sz val="10"/>
        <rFont val="Cambria"/>
        <family val="1"/>
        <scheme val="major"/>
      </rPr>
      <t xml:space="preserve">, </t>
    </r>
    <r>
      <rPr>
        <b/>
        <sz val="10"/>
        <rFont val="Cambria"/>
        <family val="2"/>
        <scheme val="major"/>
      </rPr>
      <t>Ballogie</t>
    </r>
    <r>
      <rPr>
        <sz val="10"/>
        <rFont val="Cambria"/>
        <family val="1"/>
        <scheme val="major"/>
      </rPr>
      <t xml:space="preserve">,  </t>
    </r>
    <r>
      <rPr>
        <b/>
        <sz val="10"/>
        <rFont val="Cambria"/>
        <family val="2"/>
        <scheme val="major"/>
      </rPr>
      <t>Auch South and Invergaunan</t>
    </r>
    <r>
      <rPr>
        <sz val="10"/>
        <rFont val="Cambria"/>
        <family val="1"/>
        <scheme val="major"/>
      </rPr>
      <t xml:space="preserve">. All such areas managed as Natural reserves and/or under LISS systems. </t>
    </r>
  </si>
  <si>
    <t>4.2.1 c)</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</si>
  <si>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</si>
  <si>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r>
      <t xml:space="preserve">Bolfracks, Kinnaird Estate, Muirlaggan </t>
    </r>
    <r>
      <rPr>
        <sz val="10"/>
        <rFont val="Cambria"/>
        <family val="1"/>
        <scheme val="major"/>
      </rPr>
      <t>it is a requirement of the annual return to report on tree health - seen for each site. No issues noted - sites currently in Phytophthora Risk Zone 2 ie low risk.  No evidence of pest / disease / non-native species impacts seen during site visits.</t>
    </r>
  </si>
  <si>
    <t xml:space="preserve">Brerachan - none noted or seen
</t>
  </si>
  <si>
    <t>Dunfallandy - none noted or seen</t>
  </si>
  <si>
    <t>Garrique -none noted or seen</t>
  </si>
  <si>
    <r>
      <rPr>
        <b/>
        <sz val="10"/>
        <rFont val="Cambria"/>
        <family val="1"/>
        <scheme val="major"/>
      </rPr>
      <t xml:space="preserve">All sites </t>
    </r>
    <r>
      <rPr>
        <sz val="10"/>
        <rFont val="Cambria"/>
        <family val="1"/>
        <scheme val="major"/>
      </rPr>
      <t>- it is a requirement of the annual return to report on tree health -  seen for each site. No evidence of pest/disease/non-native species impacts seen during site visits though hogweed control had been undertaken at</t>
    </r>
    <r>
      <rPr>
        <b/>
        <sz val="10"/>
        <rFont val="Cambria"/>
        <family val="1"/>
        <scheme val="major"/>
      </rPr>
      <t xml:space="preserve"> Ben Newe</t>
    </r>
    <r>
      <rPr>
        <sz val="10"/>
        <rFont val="Cambria"/>
        <family val="1"/>
        <scheme val="major"/>
      </rPr>
      <t xml:space="preserve"> and </t>
    </r>
    <r>
      <rPr>
        <b/>
        <sz val="10"/>
        <rFont val="Cambria"/>
        <family val="1"/>
        <scheme val="major"/>
      </rPr>
      <t>Dupplin</t>
    </r>
    <r>
      <rPr>
        <sz val="10"/>
        <rFont val="Cambria"/>
        <family val="1"/>
        <scheme val="major"/>
      </rPr>
      <t xml:space="preserve"> and Japanese Knotweed / Himalayan Balsam was also present at Dupplin along river bank - awaiting progress of clearance project which is currently operating upstream, to reach the area before control will be possible in liaison with neighbours.</t>
    </r>
  </si>
  <si>
    <r>
      <t xml:space="preserve">Skunk cabbage in Quithel Bank SSSI at </t>
    </r>
    <r>
      <rPr>
        <b/>
        <sz val="10"/>
        <rFont val="Cambria"/>
        <family val="2"/>
        <scheme val="major"/>
      </rPr>
      <t>Ballogie</t>
    </r>
    <r>
      <rPr>
        <sz val="10"/>
        <rFont val="Cambria"/>
        <family val="1"/>
        <scheme val="major"/>
      </rPr>
      <t xml:space="preserve">, alongside the River Dee. Being monitored by the River Dee Trust, and estate staff. Latest survey and management result dated May 2024 and noting removal of 3 small plants. Rhododendron within the policy woodlands, within the certified area, not considered invasive of other parts of the certified area, and monitored accordingly. No other impacts noted in other audited sites. Crocosmia identified at </t>
    </r>
    <r>
      <rPr>
        <b/>
        <sz val="10"/>
        <rFont val="Cambria"/>
        <family val="2"/>
        <scheme val="major"/>
      </rPr>
      <t>Bedehouse and East Bennachie</t>
    </r>
    <r>
      <rPr>
        <sz val="10"/>
        <rFont val="Cambria"/>
        <family val="1"/>
        <scheme val="major"/>
      </rPr>
      <t xml:space="preserve"> - has been sprayed off in the past, and is being monitored.</t>
    </r>
  </si>
  <si>
    <t>Management of plantations on ancient woodland sites (PAWS)</t>
  </si>
  <si>
    <t>4.3.1 a)</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</si>
  <si>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</si>
  <si>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 xml:space="preserve">Bolfracks, Kinnaird Estate, Muirlaggan </t>
    </r>
    <r>
      <rPr>
        <sz val="10"/>
        <rFont val="Cambria"/>
        <family val="1"/>
        <scheme val="major"/>
      </rPr>
      <t>PAWS identified in management plans and associated maps - 129.44 ha at Bolfracks, 13.06ha at Kinnaird Estate, 14.5ha at Muirlaggan.  Management planning documentation includes details on measures to maintain / restore PAWS.</t>
    </r>
  </si>
  <si>
    <t>Garrique - - none on site</t>
  </si>
  <si>
    <r>
      <t>PAWS identified in management plans and associated maps where present ie</t>
    </r>
    <r>
      <rPr>
        <b/>
        <sz val="10"/>
        <rFont val="Cambria"/>
        <family val="1"/>
        <scheme val="major"/>
      </rPr>
      <t xml:space="preserve"> Candacraig, Auch South and Dupplin. </t>
    </r>
    <r>
      <rPr>
        <sz val="10"/>
        <rFont val="Cambria"/>
        <family val="1"/>
        <scheme val="major"/>
      </rPr>
      <t>PAWS areas visited /plans discussed during site visits - assessments have been undertaken to inform management eg at Candacraig only one area had been identified as 'threatened' in a 2014 assessment and this area was seen to have been restored.</t>
    </r>
  </si>
  <si>
    <r>
      <t xml:space="preserve">PAWS identified in management plans and associated maps where present ie </t>
    </r>
    <r>
      <rPr>
        <b/>
        <sz val="10"/>
        <rFont val="Cambria"/>
        <family val="2"/>
        <scheme val="major"/>
      </rPr>
      <t>Ballogie</t>
    </r>
    <r>
      <rPr>
        <sz val="10"/>
        <rFont val="Cambria"/>
        <family val="1"/>
        <scheme val="major"/>
      </rPr>
      <t xml:space="preserve">, </t>
    </r>
    <r>
      <rPr>
        <b/>
        <sz val="10"/>
        <rFont val="Cambria"/>
        <family val="2"/>
        <scheme val="major"/>
      </rPr>
      <t>Glenkirk</t>
    </r>
    <r>
      <rPr>
        <sz val="10"/>
        <rFont val="Cambria"/>
        <family val="1"/>
        <scheme val="major"/>
      </rPr>
      <t xml:space="preserve"> and  </t>
    </r>
    <r>
      <rPr>
        <b/>
        <sz val="10"/>
        <rFont val="Cambria"/>
        <family val="2"/>
        <scheme val="major"/>
      </rPr>
      <t>Auch South and Invergaunan</t>
    </r>
    <r>
      <rPr>
        <sz val="10"/>
        <rFont val="Cambria"/>
        <family val="1"/>
        <scheme val="major"/>
      </rPr>
      <t xml:space="preserve">. PAWS areas visited /plans discussed during site visits - assessments have been undertaken to inform management eg at </t>
    </r>
    <r>
      <rPr>
        <b/>
        <sz val="10"/>
        <rFont val="Cambria"/>
        <family val="2"/>
        <scheme val="major"/>
      </rPr>
      <t>Ballogie</t>
    </r>
    <r>
      <rPr>
        <sz val="10"/>
        <rFont val="Cambria"/>
        <family val="1"/>
        <scheme val="major"/>
      </rPr>
      <t>, cmpt 20, partially windthrown, to be thinned favouring SP.</t>
    </r>
  </si>
  <si>
    <t>4.3.1 b)</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</si>
  <si>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</si>
  <si>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r>
      <t xml:space="preserve">  Kinnaird Estate -</t>
    </r>
    <r>
      <rPr>
        <sz val="10"/>
        <rFont val="Cambria"/>
        <family val="1"/>
        <scheme val="major"/>
      </rPr>
      <t>small area of PAWS identified in management plan with prescription to assess prior to undertaking any management</t>
    </r>
    <r>
      <rPr>
        <b/>
        <sz val="10"/>
        <rFont val="Cambria"/>
        <family val="1"/>
        <scheme val="major"/>
      </rPr>
      <t xml:space="preserve"> - Muirlaggan - </t>
    </r>
    <r>
      <rPr>
        <sz val="10"/>
        <rFont val="Cambria"/>
        <family val="1"/>
        <scheme val="major"/>
      </rPr>
      <t xml:space="preserve">PAWS areas are very small and are to be reverted to native woodland within plan period.  </t>
    </r>
    <r>
      <rPr>
        <b/>
        <sz val="10"/>
        <rFont val="Cambria"/>
        <family val="1"/>
        <scheme val="major"/>
      </rPr>
      <t xml:space="preserve">Bolfracks - </t>
    </r>
    <r>
      <rPr>
        <sz val="10"/>
        <rFont val="Cambria"/>
        <family val="1"/>
        <scheme val="major"/>
      </rPr>
      <t xml:space="preserve">treatment of PAWS dependent on assessed level of threat / value of remnants eg thinning site visited was PAWS but no remnant features identified ( verified during site visit) but PAWS restoration undertaken / planned for other areas of greater value eg cpt. 3 </t>
    </r>
    <r>
      <rPr>
        <b/>
        <sz val="10"/>
        <rFont val="Cambria"/>
        <family val="1"/>
        <scheme val="major"/>
      </rPr>
      <t xml:space="preserve">/ </t>
    </r>
    <r>
      <rPr>
        <sz val="10"/>
        <rFont val="Cambria"/>
        <family val="1"/>
        <scheme val="major"/>
      </rPr>
      <t>7ha of cpt. 21b and areas of PAWS within / near riparian zones - detailed in management plan and various PAWS areas inspected during site visits, confirming management.</t>
    </r>
  </si>
  <si>
    <t>PAWS identified in management plans and associated maps where present ie Ballogie, Glenkirk and  Auch South and Invergaunan. PAWS areas visited /plans discussed during site visits - assessments have been undertaken to inform management eg at Ballogie, cmpt 20, partially windthrown, to be thinned favouring SP.	Y</t>
  </si>
  <si>
    <t>Protection of conservation values in other woodlands and semi-natural habitats</t>
  </si>
  <si>
    <t>4.4.1 a)</t>
  </si>
  <si>
    <t xml:space="preserve">4.4.1 a) Areas, species and features of conservation value in other woodlands shall be identified. 
Verifiers: 
• Field observation
• Discussion with the owner/manager
• Management planning documentation
• Historical maps
• Monitoring records.
</t>
  </si>
  <si>
    <r>
      <t xml:space="preserve">Bolfracks, Kinnaird Estate, Muirlaggan </t>
    </r>
    <r>
      <rPr>
        <sz val="10"/>
        <rFont val="Cambria"/>
        <family val="1"/>
        <scheme val="major"/>
      </rPr>
      <t>open ground habitat / riparian zones identified in all management plans; also forest edge black grouse habitat at Kinnaird Estate and Muirlaggan</t>
    </r>
  </si>
  <si>
    <t>Dunfallandy - area of Long established woodland of platation origin (LEPO) to be maintined as long term retention. No other features</t>
  </si>
  <si>
    <t>Garrique - semi-natural woodland in gorge is in good health. Onwer regularly monitors it</t>
  </si>
  <si>
    <r>
      <t xml:space="preserve">All sites </t>
    </r>
    <r>
      <rPr>
        <sz val="10"/>
        <rFont val="Cambria"/>
        <family val="1"/>
        <scheme val="major"/>
      </rPr>
      <t xml:space="preserve">- open ground habitat and riparian zones identified in all management plans; also forest edge habitat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</si>
  <si>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r>
      <t xml:space="preserve">All sites - open ground habitat and riparian zones identified in all management plans, with appropriate mangagement identified; also forest edge habitat management to complement neighbouring SSSI at </t>
    </r>
    <r>
      <rPr>
        <b/>
        <sz val="10"/>
        <rFont val="Cambria"/>
        <family val="2"/>
        <scheme val="major"/>
      </rPr>
      <t>Auch South and Invergaunan</t>
    </r>
    <r>
      <rPr>
        <sz val="10"/>
        <rFont val="Cambria"/>
        <family val="1"/>
        <scheme val="major"/>
      </rPr>
      <t xml:space="preserve">. </t>
    </r>
    <r>
      <rPr>
        <b/>
        <sz val="10"/>
        <rFont val="Cambria"/>
        <family val="2"/>
        <scheme val="major"/>
      </rPr>
      <t>Ballogie</t>
    </r>
    <r>
      <rPr>
        <sz val="10"/>
        <rFont val="Cambria"/>
        <family val="1"/>
        <scheme val="major"/>
      </rPr>
      <t xml:space="preserve"> management plans identifies the area as being in capercaillie area; also notes twinflower, Kentish Glory Moth, Pearl-bordered Fritillary, Rannoch Looper and Green Hairstreak, black grouse, mountain hares.
During the recent preparation of the latest iteration of the management plan at </t>
    </r>
    <r>
      <rPr>
        <b/>
        <sz val="10"/>
        <rFont val="Cambria"/>
        <family val="2"/>
        <scheme val="major"/>
      </rPr>
      <t>Parkhill</t>
    </r>
    <r>
      <rPr>
        <sz val="10"/>
        <rFont val="Cambria"/>
        <family val="1"/>
        <scheme val="major"/>
      </rPr>
      <t xml:space="preserve">, it was not identified that there was LEPO on site. </t>
    </r>
    <r>
      <rPr>
        <b/>
        <sz val="10"/>
        <rFont val="Cambria"/>
        <family val="2"/>
        <scheme val="major"/>
      </rPr>
      <t>MINOR CAR raised.</t>
    </r>
  </si>
  <si>
    <t>Minor CAR 2024.7</t>
  </si>
  <si>
    <t>4.4.1 b)</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</si>
  <si>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</si>
  <si>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r>
      <t xml:space="preserve">Bolfracks, Kinnaird Estate, Muirlaggan </t>
    </r>
    <r>
      <rPr>
        <sz val="10"/>
        <rFont val="Cambria"/>
        <family val="1"/>
        <scheme val="major"/>
      </rPr>
      <t>open ground habitat / riparian zones identified in all management plans and appropriate treatment specified; also forest edge black grouse habitat managed at Kinnaird Estate and Muirlaggan</t>
    </r>
  </si>
  <si>
    <t xml:space="preserve">Dunfallandy - see 4.4.1a) </t>
  </si>
  <si>
    <t>Garrique - the whole 4.8 ha semi-natural woodland is a natural reserve</t>
  </si>
  <si>
    <r>
      <t xml:space="preserve">All sites </t>
    </r>
    <r>
      <rPr>
        <sz val="10"/>
        <rFont val="Cambria"/>
        <family val="1"/>
        <scheme val="major"/>
      </rPr>
      <t xml:space="preserve">- open ground habitat and riparian zones identified in all management plans, with appropriate mangagement identified; also forest edge habitat management to complement neighbouring SSSIs at </t>
    </r>
    <r>
      <rPr>
        <b/>
        <sz val="10"/>
        <rFont val="Cambria"/>
        <family val="1"/>
        <scheme val="major"/>
      </rPr>
      <t xml:space="preserve">Candacraig, Dupplin. Ben Newe </t>
    </r>
    <r>
      <rPr>
        <sz val="10"/>
        <rFont val="Cambria"/>
        <family val="1"/>
        <scheme val="major"/>
      </rPr>
      <t>management plans identifies the area as being in capercaillie and red squirrel core areas; also notes Red Kite, Osprey and Goshawk, with management identified to favour opportunities for breeding habitat for these species.</t>
    </r>
  </si>
  <si>
    <t>All sites - open ground habitat and riparian zones identified in all management plans, with appropriate mangagement identified; also forest edge habitat management to complement neighbouring SSSI at Auch South and Invergaunan. Ballogie management plans identifies the area as being in capercaillie area; also notes twinflower, Kentish Glory Moth, Pearl-bordered Fritillary, Rannoch Looper and Green Hairstreak, black grouse, mountain hares.	Y</t>
  </si>
  <si>
    <t>4.4.1 c)</t>
  </si>
  <si>
    <t xml:space="preserve">4.4.1 c) Adverse ecological impacts shall be identified and inform management.
Verifiers: 
• Field observation
• Discussion with the owner/manager
• Management planning documentation
• Historical maps
• Monitoring records.
</t>
  </si>
  <si>
    <r>
      <t xml:space="preserve">Bolfracks, Kinnaird Estate, Muirlaggan </t>
    </r>
    <r>
      <rPr>
        <sz val="10"/>
        <rFont val="Cambria"/>
        <family val="1"/>
        <scheme val="major"/>
      </rPr>
      <t>management plan documentation includes constraints and opportunties analysis which identified such issues and informs management.  Potential adverse impacts are also highlighted as part of forest plan scoping exercise and, in the case of Kinnaird Estate woodland creation, grant scheme application process - Issues log and Operational Plan seen.</t>
    </r>
    <r>
      <rPr>
        <b/>
        <sz val="10"/>
        <rFont val="Cambria"/>
        <family val="1"/>
        <scheme val="major"/>
      </rPr>
      <t xml:space="preserve"> </t>
    </r>
    <r>
      <rPr>
        <sz val="10"/>
        <rFont val="Cambria"/>
        <family val="1"/>
        <scheme val="major"/>
      </rPr>
      <t>Annual summaries also require reporting on environmental and social impact - most recent annual returns seen for Bolfracks, Kinnaird Estate and Muirlaggan, reporting ' no impacts'.</t>
    </r>
  </si>
  <si>
    <t xml:space="preserve">Brerachan - none  noted
</t>
  </si>
  <si>
    <t>Dunfallandy - none noted</t>
  </si>
  <si>
    <t>Garrique - none noted</t>
  </si>
  <si>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also require main constraints to be listed and also require reporting on environmental and social impact.  Most recent annual returns seen for all sites visited, reporting 'no impacts'. </t>
    </r>
  </si>
  <si>
    <r>
      <rPr>
        <b/>
        <sz val="10"/>
        <rFont val="Cambria"/>
        <family val="2"/>
        <scheme val="major"/>
      </rPr>
      <t>All sites</t>
    </r>
    <r>
      <rPr>
        <sz val="10"/>
        <rFont val="Cambria"/>
        <family val="1"/>
        <scheme val="major"/>
      </rPr>
      <t xml:space="preserve"> - management plans include constraints and opportunities analysis which identifies such issues and informs management.  Annual summaries also require main constraints to be listed and also require reporting on environmental and social impact.  Most recent annual returns seen for all sites visited, reporting 'no impacts'. </t>
    </r>
  </si>
  <si>
    <t>4.4.2 a)</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</si>
  <si>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</si>
  <si>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Dunfallandy - natural regeneration of native broadleaves along roadside will be maintained and area of native broadleaves will increase through planting and natural regeneration. Veteran trees will all be retained</t>
  </si>
  <si>
    <t>Garrique - Veteran oaks trees from old shelter belts along field margins are being retained</t>
  </si>
  <si>
    <r>
      <t xml:space="preserve">All sites </t>
    </r>
    <r>
      <rPr>
        <sz val="10"/>
        <rFont val="Cambria"/>
        <family val="1"/>
        <scheme val="major"/>
      </rPr>
      <t xml:space="preserve">- open ground habitat and riparian zones identified in all management plans, with appropriate mangagement identified. Area where rare Twinflower is present identified at </t>
    </r>
    <r>
      <rPr>
        <b/>
        <sz val="10"/>
        <rFont val="Cambria"/>
        <family val="1"/>
        <scheme val="major"/>
      </rPr>
      <t>Ben Newe</t>
    </r>
    <r>
      <rPr>
        <sz val="10"/>
        <rFont val="Cambria"/>
        <family val="1"/>
        <scheme val="major"/>
      </rPr>
      <t xml:space="preserve"> and management prescriptions in place to ensure continuity of habitat; also forest edge habitat management to complement neighbouring SSSIs at </t>
    </r>
    <r>
      <rPr>
        <b/>
        <sz val="10"/>
        <rFont val="Cambria"/>
        <family val="1"/>
        <scheme val="major"/>
      </rPr>
      <t xml:space="preserve">Candacraig, Dupplin. </t>
    </r>
  </si>
  <si>
    <r>
      <rPr>
        <b/>
        <sz val="10"/>
        <rFont val="Cambria"/>
        <family val="2"/>
        <scheme val="major"/>
      </rPr>
      <t>All sites</t>
    </r>
    <r>
      <rPr>
        <sz val="10"/>
        <rFont val="Cambria"/>
        <family val="1"/>
        <scheme val="major"/>
      </rPr>
      <t xml:space="preserve"> - open ground habitat and riparian zones identified in all management plans, with appropriate mangagement identified. Area where rare Twinflower is present identified at </t>
    </r>
    <r>
      <rPr>
        <b/>
        <sz val="10"/>
        <rFont val="Cambria"/>
        <family val="2"/>
        <scheme val="major"/>
      </rPr>
      <t>Ballogie</t>
    </r>
    <r>
      <rPr>
        <sz val="10"/>
        <rFont val="Cambria"/>
        <family val="1"/>
        <scheme val="major"/>
      </rPr>
      <t xml:space="preserve"> and management prescriptions in place to ensure continuity of habitat; also forest edge habitat management to complement neighbouring SSSIs at </t>
    </r>
    <r>
      <rPr>
        <b/>
        <sz val="10"/>
        <rFont val="Cambria"/>
        <family val="2"/>
        <scheme val="major"/>
      </rPr>
      <t>Ballogie</t>
    </r>
    <r>
      <rPr>
        <sz val="10"/>
        <rFont val="Cambria"/>
        <family val="1"/>
        <scheme val="major"/>
      </rPr>
      <t xml:space="preserve">. At </t>
    </r>
    <r>
      <rPr>
        <b/>
        <sz val="10"/>
        <rFont val="Cambria"/>
        <family val="2"/>
        <scheme val="major"/>
      </rPr>
      <t>Glenkirk</t>
    </r>
    <r>
      <rPr>
        <sz val="10"/>
        <rFont val="Cambria"/>
        <family val="1"/>
        <scheme val="major"/>
      </rPr>
      <t xml:space="preserve">, management prescriptions in place to ensure continuity of habitat for juniper scrub, and water voles. </t>
    </r>
  </si>
  <si>
    <t>4.4.2 b)</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</si>
  <si>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</si>
  <si>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Dunfallandy - workers are aware of site requirements, veteran trees and harvesting only of marked areas</t>
  </si>
  <si>
    <r>
      <rPr>
        <b/>
        <sz val="10"/>
        <rFont val="Cambria"/>
        <family val="1"/>
        <scheme val="major"/>
      </rPr>
      <t xml:space="preserve">All sites </t>
    </r>
    <r>
      <rPr>
        <sz val="10"/>
        <rFont val="Cambria"/>
        <family val="1"/>
        <scheme val="major"/>
      </rPr>
      <t xml:space="preserve">- management plans include constraints and opportunities analysis which identifies such issues and informs management.  Annual summaries require reporting on environmental and social impact.  Most recent annual returns seen for all sites visited, reporting 'no impacts'. </t>
    </r>
  </si>
  <si>
    <t xml:space="preserve">All sites - management plans include constraints and opportunities analysis which identifies such issues and informs management.  Annual summaries require reporting on environmental and social impact.  Most recent annual returns seen for all sites visited, reporting 'no impacts'. </t>
  </si>
  <si>
    <t>4.4.3</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</si>
  <si>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</si>
  <si>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r>
      <t xml:space="preserve">Bolfracks, Kinnaird Estate, Muirlaggan - </t>
    </r>
    <r>
      <rPr>
        <sz val="10"/>
        <rFont val="Cambria"/>
        <family val="1"/>
        <scheme val="major"/>
      </rPr>
      <t>areas identified in LTFPs amounting to at least 5% of the LTFP area At Kinnaird Estate the LTFP only covers 373.37ha of the 539ha certified area as the rest is woodland creation; however it is clear from the subcompartment records and site visit that considerably more than 5% of the WMU is indeed semi-natural habitat.</t>
    </r>
  </si>
  <si>
    <t xml:space="preserve">Brerachan - No semi-natural areas. Natural reserves marked to cover 8% of the site. 
</t>
  </si>
  <si>
    <t>Dunfallandy - no semi-natural areas native broadleaves will increased through natural regerenation and planting to cover over 50% of the site</t>
  </si>
  <si>
    <t>Garrique - the semi-natural woodland  comprises 4% of the site with a futher 6 % of the site planted with native broadleaves and marked for long term retention</t>
  </si>
  <si>
    <r>
      <t xml:space="preserve">All sites </t>
    </r>
    <r>
      <rPr>
        <sz val="10"/>
        <rFont val="Cambria"/>
        <family val="1"/>
        <scheme val="major"/>
      </rPr>
      <t>- areas identified in LTFP and confirmed to exceed 5% of the WMU at every site</t>
    </r>
  </si>
  <si>
    <r>
      <rPr>
        <b/>
        <sz val="10"/>
        <rFont val="Cambria"/>
        <family val="2"/>
        <scheme val="major"/>
      </rPr>
      <t>All sites</t>
    </r>
    <r>
      <rPr>
        <sz val="10"/>
        <rFont val="Cambria"/>
        <family val="1"/>
        <scheme val="major"/>
      </rPr>
      <t xml:space="preserve"> - areas identified in LTFP and confirmed to exceed 5% of the WMU at every site</t>
    </r>
  </si>
  <si>
    <t>Watershed management and erosion control</t>
  </si>
  <si>
    <t>4.5.1 a)</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</si>
  <si>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</si>
  <si>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r>
      <t xml:space="preserve">Bolfracks, Kinnaird Estate, Muirlaggan </t>
    </r>
    <r>
      <rPr>
        <sz val="10"/>
        <rFont val="Cambria"/>
        <family val="1"/>
        <scheme val="major"/>
      </rPr>
      <t>no such areas</t>
    </r>
  </si>
  <si>
    <t xml:space="preserve">Brerachan - none identified
</t>
  </si>
  <si>
    <t>Dunfallandy - 3 water supplies within the woodland are marked and protected during harvesting. No areas of cirtical imprtance to watershed or erosion control</t>
  </si>
  <si>
    <t>Garrique - no issues with erosion. Area not identified as a significant water shed</t>
  </si>
  <si>
    <r>
      <rPr>
        <b/>
        <sz val="10"/>
        <rFont val="Cambria"/>
        <family val="1"/>
        <scheme val="major"/>
      </rPr>
      <t xml:space="preserve">All sites </t>
    </r>
    <r>
      <rPr>
        <sz val="10"/>
        <rFont val="Cambria"/>
        <family val="1"/>
        <scheme val="major"/>
      </rPr>
      <t xml:space="preserve">- no such areas, though private water supplies within the forest are identified and mapped and protected during forest operations where they occur eg at </t>
    </r>
    <r>
      <rPr>
        <b/>
        <sz val="10"/>
        <rFont val="Cambria"/>
        <family val="1"/>
        <scheme val="major"/>
      </rPr>
      <t>Wester Eggie</t>
    </r>
  </si>
  <si>
    <r>
      <t xml:space="preserve">All sites - no such areas, though private water supplies within the forest are identified and mapped and protected during forest operations where they occur eg at </t>
    </r>
    <r>
      <rPr>
        <b/>
        <sz val="10"/>
        <rFont val="Cambria"/>
        <family val="2"/>
        <scheme val="major"/>
      </rPr>
      <t>Bedehouse and Bennachie</t>
    </r>
    <r>
      <rPr>
        <sz val="10"/>
        <rFont val="Cambria"/>
        <family val="1"/>
        <scheme val="major"/>
      </rPr>
      <t xml:space="preserve"> where considerable pains were seen to have been taken with protecting private water supplies during thinning operations.</t>
    </r>
  </si>
  <si>
    <t>4.5.1 b)</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</si>
  <si>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</si>
  <si>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r>
      <rPr>
        <b/>
        <sz val="10"/>
        <rFont val="Cambria"/>
        <family val="1"/>
        <scheme val="major"/>
      </rPr>
      <t>All sites</t>
    </r>
    <r>
      <rPr>
        <sz val="10"/>
        <rFont val="Cambria"/>
        <family val="1"/>
        <scheme val="major"/>
      </rPr>
      <t xml:space="preserve"> - no such areas</t>
    </r>
  </si>
  <si>
    <r>
      <rPr>
        <b/>
        <sz val="10"/>
        <rFont val="Cambria"/>
        <family val="2"/>
        <scheme val="major"/>
      </rPr>
      <t>All sites</t>
    </r>
    <r>
      <rPr>
        <sz val="10"/>
        <rFont val="Cambria"/>
        <family val="1"/>
        <scheme val="major"/>
      </rPr>
      <t xml:space="preserve"> - no such areas</t>
    </r>
  </si>
  <si>
    <t>Maintenance of biodiversity and ecological functions</t>
  </si>
  <si>
    <t>4.6.1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</si>
  <si>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</si>
  <si>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r>
      <rPr>
        <b/>
        <sz val="11"/>
        <rFont val="Cambria"/>
        <family val="1"/>
      </rPr>
      <t xml:space="preserve">Muirlaggan - </t>
    </r>
    <r>
      <rPr>
        <sz val="11"/>
        <rFont val="Cambria"/>
        <family val="1"/>
      </rPr>
      <t xml:space="preserve">fully compliant - identified in management plan and associated maps. </t>
    </r>
    <r>
      <rPr>
        <b/>
        <sz val="11"/>
        <rFont val="Cambria"/>
        <family val="1"/>
      </rPr>
      <t>Bolfracks</t>
    </r>
    <r>
      <rPr>
        <sz val="11"/>
        <rFont val="Cambria"/>
        <family val="1"/>
      </rPr>
      <t xml:space="preserve">  - management plan identifies 26.53 ha (2%) as Natural Reserve but does not break this down into plantation area natural reserve and semi-natural woodland area natural reserve.  GIS searches / checks of Subcompartment database confirmed that, although 5% of the semi-natural woodland area has been allocated as Natural Reserve, 1% of the plantation area has not. At </t>
    </r>
    <r>
      <rPr>
        <b/>
        <sz val="11"/>
        <rFont val="Cambria"/>
        <family val="1"/>
      </rPr>
      <t>Kinnaird</t>
    </r>
    <r>
      <rPr>
        <sz val="11"/>
        <rFont val="Cambria"/>
        <family val="1"/>
      </rPr>
      <t xml:space="preserve"> </t>
    </r>
    <r>
      <rPr>
        <b/>
        <sz val="11"/>
        <rFont val="Cambria"/>
        <family val="1"/>
      </rPr>
      <t>Estate</t>
    </r>
    <r>
      <rPr>
        <sz val="11"/>
        <rFont val="Cambria"/>
        <family val="1"/>
      </rPr>
      <t xml:space="preserve"> the LTFP states that 4.78ha of native woodland in Cpt 1 (1.2% of the total woodland area) is designated as Natural Reserve.  No plantation natural reserve had been allocated and the 4.78ha does not represent 5% of the LTFP semi-natural woodland area. </t>
    </r>
    <r>
      <rPr>
        <b/>
        <sz val="11"/>
        <rFont val="Cambria"/>
        <family val="1"/>
      </rPr>
      <t>Garrique</t>
    </r>
    <r>
      <rPr>
        <sz val="11"/>
        <rFont val="Cambria"/>
        <family val="1"/>
      </rPr>
      <t xml:space="preserve"> - The entire 4.8ha of semi-natural woodland is reserved  but no natural reserve is marked in the plantation</t>
    </r>
    <r>
      <rPr>
        <b/>
        <sz val="11"/>
        <rFont val="Cambria"/>
        <family val="1"/>
      </rPr>
      <t xml:space="preserve"> Minor CAR raised </t>
    </r>
    <r>
      <rPr>
        <sz val="11"/>
        <rFont val="Cambria"/>
        <family val="1"/>
      </rPr>
      <t xml:space="preserve">Additionally at </t>
    </r>
    <r>
      <rPr>
        <b/>
        <sz val="11"/>
        <rFont val="Cambria"/>
        <family val="1"/>
      </rPr>
      <t>Kinnaird Estate</t>
    </r>
    <r>
      <rPr>
        <sz val="11"/>
        <rFont val="Cambria"/>
        <family val="1"/>
      </rPr>
      <t xml:space="preserve"> -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  </t>
    </r>
    <r>
      <rPr>
        <b/>
        <sz val="11"/>
        <rFont val="Cambria"/>
        <family val="1"/>
      </rPr>
      <t>Reference Minor CAR 2021.6</t>
    </r>
  </si>
  <si>
    <t>Minor CAR 2021.10; also reference Minor CAR 2021.6 raised under 2.11.1a</t>
  </si>
  <si>
    <t xml:space="preserve">Brerachan - Natural reserves cover 8% of the site including areas of previous broadleaf planting adjacent to edges with broadleaves outside the site along the river
</t>
  </si>
  <si>
    <t>Dunfallandy - Natural reserves cover 6% of the site  and consitute native broadleaves with veteran scots pines</t>
  </si>
  <si>
    <r>
      <t xml:space="preserve">Evidence seen confirming Kinnaird Estate Natural Reserve  1% and LTR 55%. Bolfracks Natural Reserve 2% and LTR 19%. </t>
    </r>
    <r>
      <rPr>
        <b/>
        <sz val="10"/>
        <rFont val="Cambria"/>
        <family val="1"/>
        <scheme val="major"/>
      </rPr>
      <t xml:space="preserve"> All sites </t>
    </r>
    <r>
      <rPr>
        <sz val="10"/>
        <rFont val="Cambria"/>
        <family val="1"/>
        <scheme val="major"/>
      </rPr>
      <t xml:space="preserve">audited during S1 seen to be fully compliant, with at least the minimum proportions identified.  This was verified during site visits, where areas of Natural Reserve were either inspected eg at </t>
    </r>
    <r>
      <rPr>
        <b/>
        <sz val="10"/>
        <rFont val="Cambria"/>
        <family val="1"/>
        <scheme val="major"/>
      </rPr>
      <t xml:space="preserve">Bogforlea </t>
    </r>
    <r>
      <rPr>
        <sz val="10"/>
        <rFont val="Cambria"/>
        <family val="1"/>
        <scheme val="major"/>
      </rPr>
      <t xml:space="preserve">or viewed within the landscape when located in less accessible areas eg at </t>
    </r>
    <r>
      <rPr>
        <b/>
        <sz val="10"/>
        <rFont val="Cambria"/>
        <family val="1"/>
        <scheme val="major"/>
      </rPr>
      <t>Berrybush</t>
    </r>
    <r>
      <rPr>
        <sz val="10"/>
        <rFont val="Cambria"/>
        <family val="1"/>
        <scheme val="major"/>
      </rPr>
      <t>.</t>
    </r>
  </si>
  <si>
    <r>
      <t xml:space="preserve">Location of Natural Reserve checked on the ground at </t>
    </r>
    <r>
      <rPr>
        <b/>
        <sz val="10"/>
        <rFont val="Cambria"/>
        <family val="1"/>
        <scheme val="major"/>
      </rPr>
      <t>Glenkirk</t>
    </r>
    <r>
      <rPr>
        <sz val="10"/>
        <rFont val="Cambria"/>
        <family val="1"/>
        <scheme val="major"/>
      </rPr>
      <t xml:space="preserve"> and on map / in discussion with managers  at </t>
    </r>
    <r>
      <rPr>
        <b/>
        <sz val="10"/>
        <rFont val="Cambria"/>
        <family val="1"/>
        <scheme val="major"/>
      </rPr>
      <t>Southesk</t>
    </r>
    <r>
      <rPr>
        <sz val="10"/>
        <rFont val="Cambria"/>
        <family val="1"/>
        <scheme val="major"/>
      </rPr>
      <t xml:space="preserve"> where site visit was not possible due to extreme weather and flooding. All sites contain at least minimum requirements and to be located where they would deliver most benefit eg at Glenkirk 8.5% of the forest is natural reserve and contains Juniper and other native species.</t>
    </r>
  </si>
  <si>
    <r>
      <t xml:space="preserve">All sites contain at least minimum requirements and to be located where they would deliver most benefit eg at </t>
    </r>
    <r>
      <rPr>
        <b/>
        <sz val="10"/>
        <rFont val="Cambria"/>
        <family val="2"/>
        <scheme val="major"/>
      </rPr>
      <t>Glenkirk</t>
    </r>
    <r>
      <rPr>
        <sz val="10"/>
        <rFont val="Cambria"/>
        <family val="2"/>
        <scheme val="major"/>
      </rPr>
      <t xml:space="preserve"> 8.5% of the forest is natural reserve and contains Juniper and other native species.</t>
    </r>
  </si>
  <si>
    <t>4.6.2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</si>
  <si>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</si>
  <si>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r>
      <t xml:space="preserve">Bolfracks, Muirlaggan </t>
    </r>
    <r>
      <rPr>
        <sz val="10"/>
        <rFont val="Cambria"/>
        <family val="1"/>
        <scheme val="major"/>
      </rPr>
      <t>- identified in management plans and associated maps and checked on site</t>
    </r>
    <r>
      <rPr>
        <b/>
        <sz val="10"/>
        <rFont val="Cambria"/>
        <family val="1"/>
        <scheme val="major"/>
      </rPr>
      <t xml:space="preserve">  Kinnaird Estate - t</t>
    </r>
    <r>
      <rPr>
        <sz val="10"/>
        <rFont val="Cambria"/>
        <family val="1"/>
        <scheme val="major"/>
      </rPr>
      <t>he certified area has significantly increased as a result of woodland creation projects but further areas identified for management for conservation and enhancement of biodiversity (including LTRs and Natural reserves) have not been identified. As a consequence neither the total area identified for management for conservation and enhancement of biodiversity nor the areas of natural reserve / long term retention can be demonstrated to meet the required percentages.</t>
    </r>
  </si>
  <si>
    <t>Ref Minor CAR 2021.6</t>
  </si>
  <si>
    <t xml:space="preserve">Brerachan - LTR covering 29% of the site includes areas of Scots Pine. These will be thinned to allow the remaing trees to reach their full potential
</t>
  </si>
  <si>
    <t>Dunfallandy - retentions include Scots Pine LEPO and areas of native broadleaves through out the site covering 14% of the site</t>
  </si>
  <si>
    <t>Garrique - Long term retentions cover 6% of the site</t>
  </si>
  <si>
    <r>
      <t xml:space="preserve">Evidence seen that area identified for management for conservation and enhancement of biodiversity as a primary objective at Kinnaird Estate is now 19%.  </t>
    </r>
    <r>
      <rPr>
        <b/>
        <sz val="10"/>
        <rFont val="Cambria"/>
        <family val="1"/>
        <scheme val="major"/>
      </rPr>
      <t xml:space="preserve">All sites </t>
    </r>
    <r>
      <rPr>
        <sz val="10"/>
        <rFont val="Cambria"/>
        <family val="1"/>
        <scheme val="major"/>
      </rPr>
      <t>audited at S1 seen to be compliant - verified during site visits where areas of LTR were either inspected eg at</t>
    </r>
    <r>
      <rPr>
        <b/>
        <sz val="10"/>
        <rFont val="Cambria"/>
        <family val="1"/>
        <scheme val="major"/>
      </rPr>
      <t xml:space="preserve"> Inverkeithny</t>
    </r>
    <r>
      <rPr>
        <sz val="10"/>
        <rFont val="Cambria"/>
        <family val="1"/>
        <scheme val="major"/>
      </rPr>
      <t xml:space="preserve"> or viewed within the landscape when located in less accessible areas eg at </t>
    </r>
    <r>
      <rPr>
        <b/>
        <sz val="10"/>
        <rFont val="Cambria"/>
        <family val="1"/>
        <scheme val="major"/>
      </rPr>
      <t>Auch South</t>
    </r>
  </si>
  <si>
    <t>Long term retentions identified in management plans and mapped eg 2.6% at Glenkirk. Inspected on site, though not at Southesk as site visit not possible due to extreme weather and flooding.</t>
  </si>
  <si>
    <r>
      <t xml:space="preserve">All sites audited at S3 seen to be compliant - verified during site visits where areas of LTR were either inspected eg at </t>
    </r>
    <r>
      <rPr>
        <b/>
        <sz val="10"/>
        <rFont val="Cambria"/>
        <family val="2"/>
        <scheme val="major"/>
      </rPr>
      <t>Glenkirk</t>
    </r>
    <r>
      <rPr>
        <sz val="10"/>
        <rFont val="Cambria"/>
        <family val="1"/>
        <scheme val="major"/>
      </rPr>
      <t xml:space="preserve"> or viewed within the landscape when located in less accessible areas eg at </t>
    </r>
    <r>
      <rPr>
        <b/>
        <sz val="10"/>
        <rFont val="Cambria"/>
        <family val="2"/>
        <scheme val="major"/>
      </rPr>
      <t>Auch South and Invergaunan</t>
    </r>
    <r>
      <rPr>
        <sz val="10"/>
        <rFont val="Cambria"/>
        <family val="1"/>
        <scheme val="major"/>
      </rPr>
      <t>.</t>
    </r>
  </si>
  <si>
    <t>4.6.3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</si>
  <si>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</si>
  <si>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r>
      <t xml:space="preserve">Bolfracks, Kinnaird Estate, Muirlaggan - </t>
    </r>
    <r>
      <rPr>
        <sz val="10"/>
        <rFont val="Cambria"/>
        <family val="1"/>
        <scheme val="major"/>
      </rPr>
      <t>discussed with managers and checked during site visits.  Veteran trees are protected during operations and during harvesting future veterans are identified and retained, usually as clumps, not individual trees to increase the likelihood of retaining stability.</t>
    </r>
  </si>
  <si>
    <t xml:space="preserve">Brerachan - no veteran trees 
</t>
  </si>
  <si>
    <t xml:space="preserve">Dunfallandy - veteran trees marked on maps and on the ground will all be retained. Harvesting contractors aware of these </t>
  </si>
  <si>
    <t xml:space="preserve">Garrique - veteran trees along old field boundaries are all in areas marked as long term retention </t>
  </si>
  <si>
    <r>
      <t xml:space="preserve">All sites </t>
    </r>
    <r>
      <rPr>
        <sz val="10"/>
        <rFont val="Cambria"/>
        <family val="1"/>
        <scheme val="major"/>
      </rPr>
      <t xml:space="preserve">- discussed with managers and checked during site visits.  Where veteran treees are present, these have been identified eg at </t>
    </r>
    <r>
      <rPr>
        <b/>
        <sz val="10"/>
        <rFont val="Cambria"/>
        <family val="1"/>
        <scheme val="major"/>
      </rPr>
      <t>Wester Eggie</t>
    </r>
    <r>
      <rPr>
        <sz val="10"/>
        <rFont val="Cambria"/>
        <family val="1"/>
        <scheme val="major"/>
      </rPr>
      <t xml:space="preserve"> management plan identifies 'Rock Crags as  'area where there are scattered individual birch and rowan which are developing veteran characteristics.' During harvesting operations veteran / future veterans are identified and retained, usually as clumps as these are more likely to retain stability.  Examples seen at live harvesting operations at Kinnelhead and Berrybush and recently - completed harvesting coupes at </t>
    </r>
    <r>
      <rPr>
        <b/>
        <sz val="10"/>
        <rFont val="Cambria"/>
        <family val="1"/>
        <scheme val="major"/>
      </rPr>
      <t>Candacraig, Ben Newe, Inverkeithny.</t>
    </r>
  </si>
  <si>
    <t>Where veteran trees are present these have been identified and are included in management plans. At Glenirk both veterans and future veterans seen during site visit.  No site visit possible at Southesk due to extreme weather conditions and flooding but veteran tree management discussed with managers updating forest plan, who showed good knowledge</t>
  </si>
  <si>
    <r>
      <t xml:space="preserve">Discussed with managers and checked during site visits.  Veteran trees are protected during operations and during harvesting future veterans are identified and retained, usually as clumps, not individual trees to increase the likelihood of retaining stability. At </t>
    </r>
    <r>
      <rPr>
        <b/>
        <sz val="10"/>
        <rFont val="Cambria"/>
        <family val="2"/>
        <scheme val="major"/>
      </rPr>
      <t>Glenkirk</t>
    </r>
    <r>
      <rPr>
        <sz val="10"/>
        <rFont val="Cambria"/>
        <family val="1"/>
        <scheme val="major"/>
      </rPr>
      <t xml:space="preserve"> both veterans and future veterans seen during site visit, including juniper standards and LP veteran. At B</t>
    </r>
    <r>
      <rPr>
        <b/>
        <sz val="10"/>
        <rFont val="Cambria"/>
        <family val="2"/>
        <scheme val="major"/>
      </rPr>
      <t>edehouse and East Bennachie</t>
    </r>
    <r>
      <rPr>
        <sz val="10"/>
        <rFont val="Cambria"/>
        <family val="1"/>
        <scheme val="major"/>
      </rPr>
      <t xml:space="preserve"> consideration sought from HES on management of beech veterans growing on SAM Maiden Castle iron age fort. At </t>
    </r>
    <r>
      <rPr>
        <b/>
        <sz val="10"/>
        <rFont val="Cambria"/>
        <family val="2"/>
        <scheme val="major"/>
      </rPr>
      <t>Ballogie</t>
    </r>
    <r>
      <rPr>
        <sz val="10"/>
        <rFont val="Cambria"/>
        <family val="1"/>
        <scheme val="major"/>
      </rPr>
      <t>, Queen of the Firs within the policy woodlands, thought to be the tallest SP in Scotland.</t>
    </r>
  </si>
  <si>
    <t>4.6.4 a)</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</si>
  <si>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</si>
  <si>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r>
      <t xml:space="preserve">Bolfracks, Kinnaird Estate, Muirlaggan - </t>
    </r>
    <r>
      <rPr>
        <sz val="10"/>
        <rFont val="Cambria"/>
        <family val="1"/>
        <scheme val="major"/>
      </rPr>
      <t>addressed in management planning documentation and checked on site. All sites contained a good variety of standing and fallen deadwood and clear fell sites were seen to include and element of such material.</t>
    </r>
  </si>
  <si>
    <t xml:space="preserve">Brerachan - Standing and fallen deawood is found in Long term retentions seen in scots pine LTR on site. Within the recent clear fell site no deadwood existed. An area of Scots Pine in check next to the clear fell has been retained and will be added to the long term retention to contribute in future to deadwood
</t>
  </si>
  <si>
    <t>Dunfallandy - standing and fallen deadwood is found throughout the site around and with  the veteran trees which will all be retained</t>
  </si>
  <si>
    <t>Garrique - standing deadwood seen in clear fell sites  from 2015 and 2019</t>
  </si>
  <si>
    <r>
      <t xml:space="preserve">All sites - </t>
    </r>
    <r>
      <rPr>
        <sz val="10"/>
        <rFont val="Cambria"/>
        <family val="1"/>
        <scheme val="major"/>
      </rPr>
      <t xml:space="preserve">addressed in management planning documentation and checked on site.  All sites contained both standing and fallen deadwood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t>
    </r>
  </si>
  <si>
    <t xml:space="preserve">Addressed in management planning documentation and checked on site at Glenkirk, though site visit not possible at Southesk. </t>
  </si>
  <si>
    <r>
      <rPr>
        <b/>
        <sz val="10"/>
        <rFont val="Cambria"/>
        <family val="1"/>
        <scheme val="major"/>
      </rPr>
      <t xml:space="preserve">All sites </t>
    </r>
    <r>
      <rPr>
        <sz val="10"/>
        <rFont val="Cambria"/>
        <family val="1"/>
        <scheme val="major"/>
      </rPr>
      <t>- addressed in management planning documentation and checked on site. All sites contained a good variety of standing and fallen deadwood, especially within Long Term Retentions / Natural Reserves.	Y</t>
    </r>
  </si>
  <si>
    <t>4.6.4 b)</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</si>
  <si>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</si>
  <si>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r>
      <t xml:space="preserve">Bolfracks, Kinnaird Estate, Muirlaggan - </t>
    </r>
    <r>
      <rPr>
        <sz val="10"/>
        <rFont val="Cambria"/>
        <family val="1"/>
        <scheme val="major"/>
      </rPr>
      <t>addressed in management planning documentation and checked on site. All sites contained a good variety of standing and fallen deadwood, especially within Long Term Retentions / Natural Reserves; also seen in LEPO area at Muirlaggan.</t>
    </r>
  </si>
  <si>
    <t xml:space="preserve">Brerachan - no large dimension timber on site - all planted in 1990. 
</t>
  </si>
  <si>
    <t>Dunfallandy - veteran trees are contributing to a good deadwood resource across the site. These will all be retained</t>
  </si>
  <si>
    <t>Garrique - veteran trees contribute to  standing and fallen deadwood</t>
  </si>
  <si>
    <r>
      <t xml:space="preserve">All sites - </t>
    </r>
    <r>
      <rPr>
        <sz val="10"/>
        <rFont val="Cambria"/>
        <family val="1"/>
        <scheme val="major"/>
      </rPr>
      <t xml:space="preserve">addressed in management planning documentation and checked on site.   Noted during site visits that all sites contained both standing and fallen deadwood, particularly in Natural Reserve / LTRs and recent / live harvesting sites seen to include a good element of deadwood.  On many sites eg </t>
    </r>
    <r>
      <rPr>
        <b/>
        <sz val="10"/>
        <rFont val="Cambria"/>
        <family val="1"/>
        <scheme val="major"/>
      </rPr>
      <t>Ben Newe</t>
    </r>
    <r>
      <rPr>
        <sz val="10"/>
        <rFont val="Cambria"/>
        <family val="1"/>
        <scheme val="major"/>
      </rPr>
      <t>, areas of windblow / snap caused by Storm Arwen in November 2021 are being retained, thus increasing the amount of standing and fallen deadwood on site and of particular conservation benefit due to the size of the areas ie large pockets of windblow / wind snap rather than just individual trees, though some individual trees left standing on harvesting sites as perch posts for raptors</t>
    </r>
  </si>
  <si>
    <t>Addressed in management planning documentation and checked on site at Glenkirk, though site visit not possible at Southesk. Managers interviewed showed good awareness and at all sites audited ( ie not just HCV) plenty of deadwood was seen, with greatest quantities in LTRs, LEPO and other such areas</t>
  </si>
  <si>
    <r>
      <t>All sites</t>
    </r>
    <r>
      <rPr>
        <sz val="10"/>
        <rFont val="Calibri Light"/>
        <family val="1"/>
      </rPr>
      <t xml:space="preserve"> - addressed in management planning documentation and checked on site. All sites contained a good variety of standing and fallen deadwood, especially within Long Term Retentions / Natural Reserves.</t>
    </r>
  </si>
  <si>
    <t>Maintenance of local native seed sources</t>
  </si>
  <si>
    <t>4.7.1 a)</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</si>
  <si>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</si>
  <si>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r>
      <t>Bolfracks, Kinnaird Estate, Muirlaggan</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t>
    </r>
  </si>
  <si>
    <t xml:space="preserve">Brerachan - locally appropriate seed sources have been used for native species planting
</t>
  </si>
  <si>
    <t>Dunfallandy - natural regeneration to be used over 50% of the restock. Locally appropriate seed sources will be used for planted native trees.</t>
  </si>
  <si>
    <t>Garrique - locally appropriate seed sources have been used for native species planting</t>
  </si>
  <si>
    <r>
      <rPr>
        <b/>
        <sz val="10"/>
        <rFont val="Cambria"/>
        <family val="1"/>
        <scheme val="major"/>
      </rPr>
      <t>All sites</t>
    </r>
    <r>
      <rPr>
        <sz val="10"/>
        <rFont val="Cambria"/>
        <family val="1"/>
        <scheme val="major"/>
      </rPr>
      <t xml:space="preserve">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 and examples of plant supply records seen.</t>
    </r>
  </si>
  <si>
    <t xml:space="preserve">All sites -  currently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At South Auch and Invergaunan, Compt 1 Invergaunan, enhancement planting of ASNW took place in 2019, as seen. Beat-up survey seen, no further enhancement planting deemed necessary, preferring to allow natural processes to continue to restock the site.	</t>
  </si>
  <si>
    <t>4.7.1 b)</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</si>
  <si>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</si>
  <si>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 xml:space="preserve">Brerachan - no ANSW
</t>
  </si>
  <si>
    <t>Dunfallandy - no ASNW</t>
  </si>
  <si>
    <t>Garrique - no ASNW</t>
  </si>
  <si>
    <r>
      <t xml:space="preserve">All sites </t>
    </r>
    <r>
      <rPr>
        <sz val="10"/>
        <rFont val="Cambria"/>
        <family val="1"/>
        <scheme val="major"/>
      </rPr>
      <t>-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The manager responsible for the previous season's plant supply was interviewed and confirmed that this is the case</t>
    </r>
  </si>
  <si>
    <r>
      <rPr>
        <b/>
        <sz val="10"/>
        <rFont val="Cambria"/>
        <family val="2"/>
        <scheme val="major"/>
      </rPr>
      <t>All sites</t>
    </r>
    <r>
      <rPr>
        <sz val="10"/>
        <rFont val="Cambria"/>
        <family val="1"/>
        <scheme val="major"/>
      </rPr>
      <t xml:space="preserve"> -  currently no planting in such areas but managers explained the plant supply system for resource - managed sites where plant ordering is undertaken centrally, with managers submitting requirements, including provenance, then the person responsible for plant ordering attempts to source as required, contacting a number of nurseries if necessary.  Managers reported that, overall, provenance requirements are met, or if exact specifications can not be met, plants from neighbouring seed zones are used.  At </t>
    </r>
    <r>
      <rPr>
        <b/>
        <sz val="10"/>
        <rFont val="Cambria"/>
        <family val="2"/>
        <scheme val="major"/>
      </rPr>
      <t>South Auch and Invergaunan</t>
    </r>
    <r>
      <rPr>
        <sz val="10"/>
        <rFont val="Cambria"/>
        <family val="1"/>
        <scheme val="major"/>
      </rPr>
      <t>, Compt 1 Invergaunan, enhancement planting of ASNW took place in 2019, as seen. Beat-up survey seen, no further enhancement planting deemed necessary, preferring to allow natural processes to continue to restock the site.</t>
    </r>
  </si>
  <si>
    <t>Cultural and historical features/sites</t>
  </si>
  <si>
    <t>4.8.1</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</si>
  <si>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</si>
  <si>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r>
      <t>Bolfracks, Kinnaird Estate, Muirlaggan</t>
    </r>
    <r>
      <rPr>
        <sz val="10"/>
        <rFont val="Cambria"/>
        <family val="1"/>
        <scheme val="major"/>
      </rPr>
      <t xml:space="preserve"> all such areas are identified in management planning documentation and associated maps.  Contact with HES and other interested parties is made as part of forest plan scoping exercise.</t>
    </r>
    <r>
      <rPr>
        <b/>
        <sz val="10"/>
        <rFont val="Cambria"/>
        <family val="1"/>
        <scheme val="major"/>
      </rPr>
      <t xml:space="preserve"> </t>
    </r>
    <r>
      <rPr>
        <sz val="10"/>
        <rFont val="Cambria"/>
        <family val="1"/>
        <scheme val="major"/>
      </rPr>
      <t>No work undertaken in any of the sites audited requiring formal consents.</t>
    </r>
    <r>
      <rPr>
        <b/>
        <sz val="10"/>
        <rFont val="Cambria"/>
        <family val="1"/>
        <scheme val="major"/>
      </rPr>
      <t xml:space="preserve"> Bolfracks </t>
    </r>
    <r>
      <rPr>
        <sz val="10"/>
        <rFont val="Cambria"/>
        <family val="1"/>
        <scheme val="major"/>
      </rPr>
      <t>thinning operation – drystone walls ie ‘cultural features’ were present within the  thinning site.  Although no damage to these features appeared to have occurred, there was no mention of them in the ‘thinning site pack’ which was used to provide pre-commencement information exchange at start of operation (28/4/21) .  Although manager operational monitoring notes on 19/5 noted that the harvester operator was aware of the stone walls and that they must not be damaged, the  information should have been included in the formal pre-comm information exchange to ensure it was passed on to operators prior to start.</t>
    </r>
  </si>
  <si>
    <t>Obs 2021.11</t>
  </si>
  <si>
    <t xml:space="preserve">Brerachan -  several archeological features - remains of old summer sheilings are marked on maps and on the ground, also highlighted in contractor Work Instruction for the site
</t>
  </si>
  <si>
    <t>Dunfallandy - no archeological feature on site</t>
  </si>
  <si>
    <t>Garrique - no significant/scheduled archeological feature on site</t>
  </si>
  <si>
    <r>
      <t xml:space="preserve">All sites - </t>
    </r>
    <r>
      <rPr>
        <sz val="10"/>
        <rFont val="Cambria"/>
        <family val="1"/>
        <scheme val="major"/>
      </rPr>
      <t xml:space="preserve">all such areas are identified in management planning documentation and associated maps eg excellent detail seen in archaeological map/ plan for </t>
    </r>
    <r>
      <rPr>
        <b/>
        <sz val="10"/>
        <rFont val="Cambria"/>
        <family val="1"/>
        <scheme val="major"/>
      </rPr>
      <t>Berrybush</t>
    </r>
    <r>
      <rPr>
        <sz val="10"/>
        <rFont val="Cambria"/>
        <family val="1"/>
        <scheme val="major"/>
      </rPr>
      <t xml:space="preserve">.  Contact with HES and other interested parties is made as part of forest plan scoping exercise. No work undertaken in any of the sites audited requiring formal consents, though various examples seen of archaeological / cultural features identified and protected during operations eg various archaeological features demarcated at </t>
    </r>
    <r>
      <rPr>
        <b/>
        <sz val="10"/>
        <rFont val="Cambria"/>
        <family val="1"/>
        <scheme val="major"/>
      </rPr>
      <t>Wester Eggie</t>
    </r>
    <r>
      <rPr>
        <sz val="10"/>
        <rFont val="Cambria"/>
        <family val="1"/>
        <scheme val="major"/>
      </rPr>
      <t xml:space="preserve"> harvesting site, buffer zone around old farm buildings at</t>
    </r>
    <r>
      <rPr>
        <b/>
        <sz val="10"/>
        <rFont val="Cambria"/>
        <family val="1"/>
        <scheme val="major"/>
      </rPr>
      <t xml:space="preserve"> Blairmore</t>
    </r>
    <r>
      <rPr>
        <sz val="10"/>
        <rFont val="Cambria"/>
        <family val="1"/>
        <scheme val="major"/>
      </rPr>
      <t xml:space="preserve">. </t>
    </r>
    <r>
      <rPr>
        <b/>
        <sz val="10"/>
        <rFont val="Cambria"/>
        <family val="1"/>
        <scheme val="major"/>
      </rPr>
      <t xml:space="preserve"> </t>
    </r>
    <r>
      <rPr>
        <sz val="10"/>
        <rFont val="Cambria"/>
        <family val="1"/>
        <scheme val="major"/>
      </rPr>
      <t>All managers interviewed showed good knowledge of best practice.</t>
    </r>
  </si>
  <si>
    <r>
      <rPr>
        <b/>
        <sz val="10"/>
        <rFont val="Cambria"/>
        <family val="2"/>
        <scheme val="major"/>
      </rPr>
      <t>All sites</t>
    </r>
    <r>
      <rPr>
        <sz val="10"/>
        <rFont val="Cambria"/>
        <family val="1"/>
        <scheme val="major"/>
      </rPr>
      <t xml:space="preserve"> - all such areas are identified in management planning documentation and associated maps. Contact with HES and other interested parties is made as part of forest plan scoping exercise. Various examples seen of archaeological/cultural features identified and protected during operations eg various archaeological features demarcated at </t>
    </r>
    <r>
      <rPr>
        <b/>
        <sz val="10"/>
        <rFont val="Cambria"/>
        <family val="2"/>
        <scheme val="major"/>
      </rPr>
      <t>Bedehouse and East Bennachie</t>
    </r>
    <r>
      <rPr>
        <sz val="10"/>
        <rFont val="Cambria"/>
        <family val="1"/>
        <scheme val="major"/>
      </rPr>
      <t xml:space="preserve"> harvesting site, buffer zone around old walls.  Maiden Castle Iron Age fort at </t>
    </r>
    <r>
      <rPr>
        <b/>
        <sz val="10"/>
        <rFont val="Cambria"/>
        <family val="2"/>
        <scheme val="major"/>
      </rPr>
      <t>Bedehouse and East Bennachie</t>
    </r>
    <r>
      <rPr>
        <sz val="10"/>
        <rFont val="Cambria"/>
        <family val="1"/>
        <scheme val="major"/>
      </rPr>
      <t xml:space="preserve">, due for treatement during forthcoming clearance of windthrow. Prescriptions include no machines on the feature, aligned with management prescription received from HES, as seen. Request sent to HES for guidance of removal of beech trees planted on the monument, as seen. All managers interviewed showed good knowledge of best practice. At </t>
    </r>
    <r>
      <rPr>
        <b/>
        <sz val="10"/>
        <rFont val="Cambria"/>
        <family val="2"/>
        <scheme val="major"/>
      </rPr>
      <t>Ballogie</t>
    </r>
    <r>
      <rPr>
        <sz val="10"/>
        <rFont val="Cambria"/>
        <family val="1"/>
        <scheme val="major"/>
      </rPr>
      <t>, communications seen with county archaeologies for Aberdeenshire regarding protection and management of non-SAMS Home Guard Trench, dug to protect the strategic Potarch Bridge across the Dee, dated 31/01/2024. Shown on Aberdeenshire records and estate records.</t>
    </r>
  </si>
  <si>
    <t>Game and fisheries management</t>
  </si>
  <si>
    <t>4.9.1</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</si>
  <si>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</si>
  <si>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r>
      <rPr>
        <sz val="10"/>
        <rFont val="Cambria"/>
        <family val="1"/>
        <scheme val="major"/>
      </rPr>
      <t>Game management at</t>
    </r>
    <r>
      <rPr>
        <b/>
        <sz val="10"/>
        <rFont val="Cambria"/>
        <family val="1"/>
        <scheme val="major"/>
      </rPr>
      <t xml:space="preserve"> Bolfracks </t>
    </r>
    <r>
      <rPr>
        <sz val="10"/>
        <rFont val="Cambria"/>
        <family val="1"/>
        <scheme val="major"/>
      </rPr>
      <t xml:space="preserve">( low key) and </t>
    </r>
    <r>
      <rPr>
        <b/>
        <sz val="10"/>
        <rFont val="Cambria"/>
        <family val="1"/>
        <scheme val="major"/>
      </rPr>
      <t>Kinnaird Estate</t>
    </r>
    <r>
      <rPr>
        <sz val="10"/>
        <rFont val="Cambria"/>
        <family val="1"/>
        <scheme val="major"/>
      </rPr>
      <t xml:space="preserve"> where partridge release pens and feed hoppers are on site.  Various areas visited during audit - pens sited appropriately and seen to conform to best practice.</t>
    </r>
    <r>
      <rPr>
        <b/>
        <sz val="10"/>
        <rFont val="Cambria"/>
        <family val="1"/>
        <scheme val="major"/>
      </rPr>
      <t xml:space="preserve"> </t>
    </r>
    <r>
      <rPr>
        <sz val="10"/>
        <rFont val="Cambria"/>
        <family val="1"/>
        <scheme val="major"/>
      </rPr>
      <t>Gamekeeper for Bolfracks / Kinnaird Estate interviewed - explained no current shoot at Bolfracks, only deer control ( undertaken by him and his son) and discussed shoot management / deer control at Kinnaird Estate - excellent knowledge shown, close liaison with RTS managers - no issues.</t>
    </r>
    <r>
      <rPr>
        <b/>
        <sz val="10"/>
        <rFont val="Cambria"/>
        <family val="1"/>
        <scheme val="major"/>
      </rPr>
      <t xml:space="preserve"> Muirlaggan</t>
    </r>
    <r>
      <rPr>
        <sz val="10"/>
        <rFont val="Cambria"/>
        <family val="1"/>
        <scheme val="major"/>
      </rPr>
      <t xml:space="preserve"> - no game rearing/shooting/ fishing</t>
    </r>
  </si>
  <si>
    <t>Garrique - there has in the past been a pheasant shoot on the site. Pens not currently in use.</t>
  </si>
  <si>
    <r>
      <t xml:space="preserve">Pheasant pens and feed rides inspected at </t>
    </r>
    <r>
      <rPr>
        <b/>
        <sz val="10"/>
        <rFont val="Cambria"/>
        <family val="1"/>
        <scheme val="major"/>
      </rPr>
      <t xml:space="preserve">Dupplin </t>
    </r>
    <r>
      <rPr>
        <sz val="10"/>
        <rFont val="Cambria"/>
        <family val="1"/>
        <scheme val="major"/>
      </rPr>
      <t>and</t>
    </r>
    <r>
      <rPr>
        <b/>
        <sz val="10"/>
        <rFont val="Cambria"/>
        <family val="1"/>
        <scheme val="major"/>
      </rPr>
      <t xml:space="preserve"> Candacraig </t>
    </r>
    <r>
      <rPr>
        <sz val="10"/>
        <rFont val="Cambria"/>
        <family val="1"/>
        <scheme val="major"/>
      </rPr>
      <t xml:space="preserve">and managers described good liaison with gamekeepers - no non compliance noted. The annual shooting agreement used at </t>
    </r>
    <r>
      <rPr>
        <b/>
        <sz val="10"/>
        <rFont val="Cambria"/>
        <family val="1"/>
        <scheme val="major"/>
      </rPr>
      <t>Berrybush</t>
    </r>
    <r>
      <rPr>
        <sz val="10"/>
        <rFont val="Cambria"/>
        <family val="1"/>
        <scheme val="major"/>
      </rPr>
      <t xml:space="preserve"> is comprehensive, including detail regarding ensuring best practice and specifies first aid requirements.  The shooting agreement used at other sites audited is not so comprehensive and does not mention first aid requirements.  The manager interviewed at </t>
    </r>
    <r>
      <rPr>
        <b/>
        <sz val="10"/>
        <rFont val="Cambria"/>
        <family val="1"/>
        <scheme val="major"/>
      </rPr>
      <t xml:space="preserve">Bogforlea &amp; Tomnawan </t>
    </r>
    <r>
      <rPr>
        <sz val="10"/>
        <rFont val="Cambria"/>
        <family val="1"/>
        <scheme val="major"/>
      </rPr>
      <t xml:space="preserve">was uncertain regarding requirements for competencies for stalkers and had not requested first aid certificates nor evidence of deer management qualification when renewing the sporting lease.  As no evidence of first aid training was provided during audit, but evidence of deer management qualification was provided, it is assumed that the stalker was not first aid trained.  At </t>
    </r>
    <r>
      <rPr>
        <b/>
        <sz val="10"/>
        <rFont val="Cambria"/>
        <family val="1"/>
        <scheme val="major"/>
      </rPr>
      <t>Wester Eggie</t>
    </r>
    <r>
      <rPr>
        <sz val="10"/>
        <rFont val="Cambria"/>
        <family val="1"/>
        <scheme val="major"/>
      </rPr>
      <t xml:space="preserve"> there was no sporting lease in place as the owner undertook the stalking, but the manager had not checked what competencies the owner possessed.</t>
    </r>
  </si>
  <si>
    <t xml:space="preserve">Minor CAR 2022.6 </t>
  </si>
  <si>
    <r>
      <t xml:space="preserve">No game bird management within the forest at any site visited. Regarding closure of Minor CAR 2022.6, Permission, insurance  and competency for Wester Eggie stalker but first aid had expired in June 2022 so CAR could not be closed.   Stalking leases and competencies checked at all sites where stalking is undertaken. </t>
    </r>
    <r>
      <rPr>
        <b/>
        <sz val="10"/>
        <rFont val="Cambria"/>
        <family val="1"/>
        <scheme val="major"/>
      </rPr>
      <t xml:space="preserve">Kincardine </t>
    </r>
    <r>
      <rPr>
        <sz val="10"/>
        <rFont val="Cambria"/>
        <family val="1"/>
        <scheme val="major"/>
      </rPr>
      <t>Stalking lease was with an individual, but cull returns confirmed that a number of other people had also been stalking. Some were named but some were recorded as ‘guest’. No evidences of first aid or stalking competencies were available other than the stalking competency for the person named on the lease. At</t>
    </r>
    <r>
      <rPr>
        <b/>
        <sz val="10"/>
        <rFont val="Cambria"/>
        <family val="1"/>
        <scheme val="major"/>
      </rPr>
      <t xml:space="preserve"> Southesk</t>
    </r>
    <r>
      <rPr>
        <sz val="10"/>
        <rFont val="Cambria"/>
        <family val="1"/>
        <scheme val="major"/>
      </rPr>
      <t xml:space="preserve"> cull returns also indicated that a number of individuals had been controlling deer but no first aid or stalking competencies provided. </t>
    </r>
    <r>
      <rPr>
        <b/>
        <sz val="10"/>
        <rFont val="Cambria"/>
        <family val="1"/>
        <scheme val="major"/>
      </rPr>
      <t>Major CAR raised both as failure to close 2022.6 and repeat at S2 audit</t>
    </r>
  </si>
  <si>
    <t>Major CAR 2022.6</t>
  </si>
  <si>
    <t>MAJOR CAR close out</t>
  </si>
  <si>
    <t>Internal RTS actions to close CAR:  
1. System  for checking compliance of third party and GM properties now in place
2. RTS internal email sent to all managers on 08/02/2024 noting that Annual Sporting Agreements must be in place and that they ensure that sydicate members carry appropriate competencies along with agreement template to be used. Request for specific information to be shared with compliance manager to be recorded centrally 
3 Evidence that database and monitoring system is now in place . Evidence that group members  Glenshamrock,  Crooked Stane and Garrique have provided necessary documents and/or that they are out of date with email comfirmation from group member that people with out of date certificates will not be active untill competencies renewed. Also email to Garrique to confirm that one person with no first aid cert does not shoot unaccompanied</t>
  </si>
  <si>
    <t>Closed 19/04/2024</t>
  </si>
  <si>
    <t xml:space="preserve">No game bird management within the forest at any site visited. Stalking leases and competencies checked at all sites where stalking is undertaken. </t>
  </si>
  <si>
    <t>People, communities and workers</t>
  </si>
  <si>
    <t>Woodland access and recreation including traditional and permissive use rights</t>
  </si>
  <si>
    <t>5.1.1 a)</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</si>
  <si>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</si>
  <si>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Bolfracks, Kinnaird Estate, Muirlaggan</t>
    </r>
    <r>
      <rPr>
        <sz val="10"/>
        <rFont val="Cambria"/>
        <family val="1"/>
        <scheme val="major"/>
      </rPr>
      <t xml:space="preserve"> GIS system demonstrated during audit - contains information on all permissive uses / rights of way.  No restrictions on usage noted</t>
    </r>
  </si>
  <si>
    <r>
      <rPr>
        <b/>
        <sz val="10"/>
        <rFont val="Cambria"/>
        <family val="1"/>
        <scheme val="major"/>
      </rPr>
      <t>All sites</t>
    </r>
    <r>
      <rPr>
        <sz val="10"/>
        <rFont val="Cambria"/>
        <family val="1"/>
        <scheme val="major"/>
      </rPr>
      <t xml:space="preserve"> - other than shared access and private water supplies, which are identified on constraints maps and recorded in management plans, no traditional / permissive use rights.</t>
    </r>
  </si>
  <si>
    <t>5.1.1 b)</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</si>
  <si>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</si>
  <si>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r>
      <rPr>
        <b/>
        <sz val="10"/>
        <rFont val="Cambria"/>
        <family val="1"/>
        <scheme val="major"/>
      </rPr>
      <t>Bolfracks, Kinnaird Estate, Muirlaggan</t>
    </r>
    <r>
      <rPr>
        <sz val="10"/>
        <rFont val="Cambria"/>
        <family val="1"/>
        <scheme val="major"/>
      </rPr>
      <t xml:space="preserve"> GIS system demonstrated during audit - contains information on all water supplies.  At Muirlaggan harvesting had been undertaken near to a private water supply - measures had been taken to protect the supply; confirmed during site visit that the supply had not been compromised.</t>
    </r>
  </si>
  <si>
    <t xml:space="preserve">Brerachan -  none on site
</t>
  </si>
  <si>
    <t xml:space="preserve">Dunfallandy - 3 water supplies on site - marked on maps and on the ground to protect during felling operations. </t>
  </si>
  <si>
    <t>Garrique - none on site - neighbouring houses supplied by artesian water supply</t>
  </si>
  <si>
    <r>
      <t xml:space="preserve">All sites - </t>
    </r>
    <r>
      <rPr>
        <sz val="10"/>
        <rFont val="Cambria"/>
        <family val="1"/>
        <scheme val="major"/>
      </rPr>
      <t xml:space="preserve">where present these are identified in management planning documentation and constraints maps,  and protected during operations.  No examples of operations near private water supplies seen during site visits but location of private water supplies noted during document review eg at Southesk.  </t>
    </r>
  </si>
  <si>
    <t>5.1.2 a)</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</si>
  <si>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</si>
  <si>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Bolfracks, Kinnaird Estate, Muirlaggan </t>
    </r>
    <r>
      <rPr>
        <sz val="10"/>
        <rFont val="Cambria"/>
        <family val="1"/>
        <scheme val="major"/>
      </rPr>
      <t>although no strong demand for public access across much of the area, no restrictions in place</t>
    </r>
  </si>
  <si>
    <t xml:space="preserve">Brerachan - no rights of way or core paths. No interest in public access
</t>
  </si>
  <si>
    <t>Dunfallandy - no rights of way or core paths. Little interest in public access, where peopl have asked for access they have been given it eg for butterfly surveyor in 2019</t>
  </si>
  <si>
    <t>Garrique - no rights of way or core paths. Very limited interest in public access, no restrictions</t>
  </si>
  <si>
    <r>
      <t xml:space="preserve">All sites - </t>
    </r>
    <r>
      <rPr>
        <sz val="10"/>
        <rFont val="Cambria"/>
        <family val="1"/>
        <scheme val="major"/>
      </rPr>
      <t xml:space="preserve">although no string demand for public access across the majority of the area, no restrictions in place. </t>
    </r>
  </si>
  <si>
    <t>5.1.2 b)</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</si>
  <si>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</si>
  <si>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r>
      <t xml:space="preserve">Bolfracks, Kinnaird Estate, Muirlaggan </t>
    </r>
    <r>
      <rPr>
        <sz val="10"/>
        <rFont val="Cambria"/>
        <family val="1"/>
        <scheme val="major"/>
      </rPr>
      <t>although no strong demand for public access across much of the area, no restrictions in place.  The Rob Roy Way runs through part of Bolfracks</t>
    </r>
  </si>
  <si>
    <t xml:space="preserve">Brerachan - no special demand
</t>
  </si>
  <si>
    <t>Dunfallandy - no special demand</t>
  </si>
  <si>
    <t>Garrique - no special demand</t>
  </si>
  <si>
    <r>
      <t xml:space="preserve">All sites - </t>
    </r>
    <r>
      <rPr>
        <sz val="10"/>
        <rFont val="Cambria"/>
        <family val="1"/>
        <scheme val="major"/>
      </rPr>
      <t>no special demand</t>
    </r>
  </si>
  <si>
    <t>Minimising adverse impacts</t>
  </si>
  <si>
    <t>5.2.1</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</si>
  <si>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</si>
  <si>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r>
      <t xml:space="preserve">Bolfracks - </t>
    </r>
    <r>
      <rPr>
        <sz val="10"/>
        <rFont val="Cambria"/>
        <family val="1"/>
        <scheme val="major"/>
      </rPr>
      <t xml:space="preserve">recently - completed thinning operation visited with timber stacks still on site.  All signage in place; signage also seen for ground prep works. Risk assessments seen for harvesting operations; also ground preparation </t>
    </r>
    <r>
      <rPr>
        <b/>
        <sz val="10"/>
        <rFont val="Cambria"/>
        <family val="1"/>
        <scheme val="major"/>
      </rPr>
      <t xml:space="preserve">Kinnaird Estate - </t>
    </r>
    <r>
      <rPr>
        <sz val="10"/>
        <rFont val="Cambria"/>
        <family val="1"/>
        <scheme val="major"/>
      </rPr>
      <t xml:space="preserve">no live harvesting but signage in place for ground prep works. Risk assessments seen for a variety of operations, including ground preparation and fencing </t>
    </r>
    <r>
      <rPr>
        <b/>
        <sz val="10"/>
        <rFont val="Cambria"/>
        <family val="1"/>
        <scheme val="major"/>
      </rPr>
      <t xml:space="preserve">Muirlaggan - </t>
    </r>
    <r>
      <rPr>
        <sz val="10"/>
        <rFont val="Cambria"/>
        <family val="1"/>
        <scheme val="major"/>
      </rPr>
      <t>no live operations but risk assessments and timber haulage plans seen for recently - completed harvesting operations.</t>
    </r>
  </si>
  <si>
    <t xml:space="preserve">Brerachan - appropriate H and S signage seen at entrance and on site
</t>
  </si>
  <si>
    <t>Dunfallandy -  appropriate H and S signage seen at entrance and on site</t>
  </si>
  <si>
    <t>Garrique - no recent operations on site - risk assessments conducted before operations</t>
  </si>
  <si>
    <t>Minor CAR 2022.7</t>
  </si>
  <si>
    <r>
      <t xml:space="preserve">Kincardine - tree safety inspection contractor interviewed explained tree safety inspection regime and next steps. No signage in place at high seat next to forest road  main at </t>
    </r>
    <r>
      <rPr>
        <b/>
        <sz val="11"/>
        <rFont val="Calibri"/>
        <family val="2"/>
      </rPr>
      <t>Crookedstane Craig</t>
    </r>
    <r>
      <rPr>
        <sz val="11"/>
        <rFont val="Calibri"/>
        <family val="2"/>
      </rPr>
      <t xml:space="preserve">. Major CAR raised as repeat of Minor above. No record of high seat inspections at Kincardine though high seat inspected during audit seen to be in good condition and signage in place - </t>
    </r>
    <r>
      <rPr>
        <b/>
        <sz val="11"/>
        <rFont val="Calibri"/>
        <family val="2"/>
      </rPr>
      <t>Obs raised</t>
    </r>
  </si>
  <si>
    <t>Major CAR 2023.2, Obs 2023.5</t>
  </si>
  <si>
    <t>1. Email sent by RTS to management team on 31/01/2024 noting that periodic checks for signs are required, keep photo evidence on iAuditor, keep spare signs in car. 
2. RTS Managing Public Safety manual dated March 2024 - pages 15-16 details statutory requirements for signage  
3. Evidence seen of signage now in place at Crookedstane Craig high seat. 
4. Stocktake of signage end Feb 2024 shows 0 signs for "do not climb on Timber stacks" in store and only 3 for "do not climb on highseat"
5. Evidence of records from iauditor of signage checks/signs in place as follows: 23/3/24 + 18/04/24 - Blairmore; 
6. 23/3/24 Photo evidence from Berrybush of signs in place  
7. Evidence of signage in place in iauditor site insepction reports from 2024 also seen for:
Dalmunzie and Ballogie;</t>
  </si>
  <si>
    <r>
      <rPr>
        <b/>
        <sz val="10"/>
        <rFont val="Cambria"/>
        <family val="2"/>
        <scheme val="major"/>
      </rPr>
      <t>Ballogie</t>
    </r>
    <r>
      <rPr>
        <sz val="10"/>
        <rFont val="Cambria"/>
        <family val="1"/>
        <scheme val="major"/>
      </rPr>
      <t xml:space="preserve"> - thinning operation visited with timber stacks  on site.  All signage in place. Risk assessments seen for harvesting operations; also ground preparation.  </t>
    </r>
    <r>
      <rPr>
        <b/>
        <sz val="10"/>
        <rFont val="Cambria"/>
        <family val="2"/>
        <scheme val="major"/>
      </rPr>
      <t>Stennieswater</t>
    </r>
    <r>
      <rPr>
        <sz val="10"/>
        <rFont val="Cambria"/>
        <family val="1"/>
        <scheme val="major"/>
      </rPr>
      <t xml:space="preserve"> - signage in place for ground prep works. Risk assessments seen for a variety of operations.</t>
    </r>
  </si>
  <si>
    <t>5.2.2</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</si>
  <si>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</si>
  <si>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r>
      <rPr>
        <b/>
        <sz val="10"/>
        <rFont val="Cambria"/>
        <family val="1"/>
        <scheme val="major"/>
      </rPr>
      <t>Bolfracks, Kinnaird Estate, Muirlaggan</t>
    </r>
    <r>
      <rPr>
        <sz val="10"/>
        <rFont val="Cambria"/>
        <family val="1"/>
        <scheme val="major"/>
      </rPr>
      <t xml:space="preserve"> - the annual returns include provision for reporting complaints / grievances - none recorded for last reporting period and managers confirmed no complaints received more recently</t>
    </r>
  </si>
  <si>
    <t xml:space="preserve">Brerachan - no complaints
</t>
  </si>
  <si>
    <t>Dunfallandy - - no complaints</t>
  </si>
  <si>
    <t>Garrique - no complaints</t>
  </si>
  <si>
    <r>
      <t>All sites -</t>
    </r>
    <r>
      <rPr>
        <sz val="10"/>
        <rFont val="Cambria"/>
        <family val="1"/>
        <scheme val="major"/>
      </rPr>
      <t xml:space="preserve"> the annual returns include provision for reporting complaints / grievances - none recorded for last reporting period and managers confirmed no complaints received more recently</t>
    </r>
  </si>
  <si>
    <t>Rural economy</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</si>
  <si>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</si>
  <si>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r>
      <rPr>
        <b/>
        <sz val="10"/>
        <rFont val="Cambria"/>
        <family val="1"/>
        <scheme val="major"/>
      </rPr>
      <t xml:space="preserve">Bolfracks, Kinnaird Estate, Muirlaggan </t>
    </r>
    <r>
      <rPr>
        <sz val="10"/>
        <rFont val="Cambria"/>
        <family val="1"/>
        <scheme val="major"/>
      </rPr>
      <t>a mix in size of contracts ensures the widest opportunity for local people to benefit, whether direct contractors or employees / subcontractors of larger organisations.  The RTS 'Contractor Matrix' which holds details of all contractors used in Resource managed sites ( which includes Bolfracks, Kinnaird Estate and Muirlaggan) was viewed during audit, confirming a variety of size of contractors used ie from individual to large organisation.  Specific examples seen to be local to the sites eg Bolfracks thinning contract operator from Aberfeldy.</t>
    </r>
  </si>
  <si>
    <t xml:space="preserve">Brerachan - timber is sold to sawmills in Abderdeenshire. Harvesting contractor from Deeside
</t>
  </si>
  <si>
    <t>Dunfallandy - local harvesting  constractor from Stirling. Owner uses some timber for building and maintenance on site</t>
  </si>
  <si>
    <t xml:space="preserve">Garrique -  no recent harvesting. Local contractors used for beating up and hand weeding </t>
  </si>
  <si>
    <r>
      <t xml:space="preserve">Alll sites - </t>
    </r>
    <r>
      <rPr>
        <sz val="10"/>
        <rFont val="Cambria"/>
        <family val="1"/>
        <scheme val="major"/>
      </rPr>
      <t xml:space="preserve">a mix in size of contracts ensures the widest opportunity for local people to benefit, whether direct contractors or employees / subcontractors of larger organisations. Contractor interviewed at </t>
    </r>
    <r>
      <rPr>
        <b/>
        <sz val="10"/>
        <rFont val="Cambria"/>
        <family val="1"/>
        <scheme val="major"/>
      </rPr>
      <t>Crookedstane Craig</t>
    </r>
    <r>
      <rPr>
        <sz val="10"/>
        <rFont val="Cambria"/>
        <family val="1"/>
        <scheme val="major"/>
      </rPr>
      <t xml:space="preserve"> was local to the area and confirmed that subcontractors working to him were from the local area.</t>
    </r>
  </si>
  <si>
    <t>Health and safety</t>
  </si>
  <si>
    <t>5.4.1 a)</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</si>
  <si>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</si>
  <si>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t xml:space="preserve">Bolfracks, Kinnaird Estate, Muirlaggan - </t>
    </r>
    <r>
      <rPr>
        <sz val="10"/>
        <rFont val="Cambria"/>
        <family val="1"/>
        <scheme val="major"/>
      </rPr>
      <t>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'Site Handbook and Health and Safety Framework' documents seen for thinnings and ground preparation at Bolfrack, fencing and ground preparation at Kinnaird.  Provision of welfare units checked / discussed with managers - good knowledge shown and documentation indicated compliance, though no live operations on any site at time of audit.</t>
    </r>
  </si>
  <si>
    <t xml:space="preserve">Brerachan -  H and S requirements detailed in Work Instruction RTS accident book records accidents and incidents - none recorded at this site
</t>
  </si>
  <si>
    <t>Dunfallandy - Workers aware of Health and safety requirements. RTS accident book records accidnets. No accidents recorded at this site</t>
  </si>
  <si>
    <t>Garrique - no accident. H and S covered in signed instructions for contractors</t>
  </si>
  <si>
    <t>Minor CAR 2022.8</t>
  </si>
  <si>
    <r>
      <t xml:space="preserve"> Photographic evidence of in date first aid kit and eyewash seen; also photographic evidence of interior of chemical store, indicating location of first aid / eyewash station and material safety data sheets.  Also RAMS for The handling, transporting and disposal of all chemicals used in forestry operations seen. First aid kit present and in date at</t>
    </r>
    <r>
      <rPr>
        <b/>
        <sz val="11"/>
        <rFont val="Cambria"/>
        <family val="1"/>
      </rPr>
      <t xml:space="preserve"> Crookedstane Craig</t>
    </r>
    <r>
      <rPr>
        <sz val="11"/>
        <rFont val="Cambria"/>
        <family val="1"/>
      </rPr>
      <t xml:space="preserve"> respacing operations. </t>
    </r>
    <r>
      <rPr>
        <b/>
        <sz val="11"/>
        <rFont val="Cambria"/>
        <family val="1"/>
      </rPr>
      <t xml:space="preserve">Minor CAR 2022.8 closed. </t>
    </r>
    <r>
      <rPr>
        <sz val="11"/>
        <rFont val="Cambria"/>
        <family val="1"/>
      </rPr>
      <t xml:space="preserve"> Managers interviewed showed good knowledge of requirements, no recorded accidents and operator competencies seen for a range of operations. Site packs seen for harvesting and maintenance operations confirming information exchange included H&amp;S related issues and examples of operational monitoring seen; however No warning / height signage at either goalpost in harvesting site visited at Kincardine </t>
    </r>
    <r>
      <rPr>
        <b/>
        <sz val="11"/>
        <rFont val="Cambria"/>
        <family val="1"/>
      </rPr>
      <t>Minor</t>
    </r>
    <r>
      <rPr>
        <sz val="11"/>
        <rFont val="Cambria"/>
        <family val="1"/>
      </rPr>
      <t xml:space="preserve"> </t>
    </r>
    <r>
      <rPr>
        <b/>
        <sz val="11"/>
        <rFont val="Cambria"/>
        <family val="1"/>
      </rPr>
      <t xml:space="preserve">Car raised. </t>
    </r>
    <r>
      <rPr>
        <sz val="11"/>
        <rFont val="Cambria"/>
        <family val="1"/>
      </rPr>
      <t xml:space="preserve"> Manager at Pluscarden explained how welfare requirements are assessed and implemented, but in</t>
    </r>
    <r>
      <rPr>
        <b/>
        <sz val="11"/>
        <rFont val="Cambria"/>
        <family val="1"/>
      </rPr>
      <t xml:space="preserve"> RTS resource managed sites </t>
    </r>
    <r>
      <rPr>
        <sz val="11"/>
        <rFont val="Cambria"/>
        <family val="1"/>
      </rPr>
      <t>assessment of welfare requirements are either not being recorded or not undertaken at all ie FISA 806 Welfare Section 3 ‘Planning, Supplying and Managing the Right Solution’ by assessment of the work and the site to decide on the most suitable reasonably practical welfare solution to ensure the legal duty to do all that is reasonably practicable is met. No evidence was seen of consideration of the options in FISA 806 Table 1 or consideration of the suggestions shown in Table 2 where it has been justified that the provisions in Table 1 cannot be achieved and although presence / absence of welfare facilities does feature on the operational monitoring checklists, welfare arrangements are not listed as an item to discuss in the Site Pack pre-commencement information exchange in either the harvesting or ‘management’ site packs. A specific example of non-conformance was seen at Glenshamrock but at all resource – managed sites where operations had been undertaken in the previous year no records of assessment of welfare requirements could be provided and site manager for Newnoth confirmed that decision – making regarding the consideration of welfare requirements for roading contractor (none other than contractor bringing water on to site and using cab / vehicle as rest area) had been undertaken informally and had not been recorded.</t>
    </r>
    <r>
      <rPr>
        <b/>
        <sz val="11"/>
        <rFont val="Cambria"/>
        <family val="1"/>
      </rPr>
      <t>Minor CAR raised.</t>
    </r>
  </si>
  <si>
    <t xml:space="preserve">Minor CAR 2023.6 Minor CAR 2023.7 </t>
  </si>
  <si>
    <r>
      <t xml:space="preserve">Provision of documentary evidence of updated procedures and images of installed signage </t>
    </r>
    <r>
      <rPr>
        <b/>
        <sz val="10"/>
        <rFont val="Cambria"/>
        <family val="2"/>
        <scheme val="major"/>
      </rPr>
      <t xml:space="preserve">Minor CARs 2023.6 and 2023.7 are CLOSED.
</t>
    </r>
    <r>
      <rPr>
        <sz val="10"/>
        <rFont val="Cambria"/>
        <family val="1"/>
        <scheme val="major"/>
      </rPr>
      <t xml:space="preserve">
At </t>
    </r>
    <r>
      <rPr>
        <b/>
        <sz val="10"/>
        <rFont val="Cambria"/>
        <family val="2"/>
        <scheme val="major"/>
      </rPr>
      <t>Harthills</t>
    </r>
    <r>
      <rPr>
        <sz val="10"/>
        <rFont val="Cambria"/>
        <family val="1"/>
        <scheme val="major"/>
      </rPr>
      <t xml:space="preserve">, the harvester had passed under the cables and felled a number of trees in the red zone. The terms of the GS6 permit required a permit holder from the transmission authority to be on site during any such fellings, which they had not been. </t>
    </r>
    <r>
      <rPr>
        <b/>
        <sz val="10"/>
        <rFont val="Cambria"/>
        <family val="2"/>
        <scheme val="major"/>
      </rPr>
      <t xml:space="preserve">MINOR CAR raised
</t>
    </r>
    <r>
      <rPr>
        <sz val="10"/>
        <rFont val="Cambria"/>
        <family val="1"/>
        <scheme val="major"/>
      </rPr>
      <t xml:space="preserve">
At </t>
    </r>
    <r>
      <rPr>
        <b/>
        <sz val="10"/>
        <rFont val="Cambria"/>
        <family val="2"/>
        <scheme val="major"/>
      </rPr>
      <t>Harthills</t>
    </r>
    <r>
      <rPr>
        <sz val="10"/>
        <rFont val="Cambria"/>
        <family val="1"/>
        <scheme val="major"/>
      </rPr>
      <t xml:space="preserve">, goalposts erected under electricity pylons were not signed with max machinery heights as required by the terms of the GS6 permit, as seen. </t>
    </r>
    <r>
      <rPr>
        <b/>
        <sz val="10"/>
        <rFont val="Cambria"/>
        <family val="2"/>
        <scheme val="major"/>
      </rPr>
      <t xml:space="preserve">MAJOR CAR raised due to repeat of issue.
</t>
    </r>
    <r>
      <rPr>
        <sz val="10"/>
        <rFont val="Cambria"/>
        <family val="2"/>
        <scheme val="major"/>
      </rPr>
      <t xml:space="preserve">At </t>
    </r>
    <r>
      <rPr>
        <b/>
        <sz val="10"/>
        <rFont val="Cambria"/>
        <family val="2"/>
        <scheme val="major"/>
      </rPr>
      <t>Ballogie</t>
    </r>
    <r>
      <rPr>
        <sz val="10"/>
        <rFont val="Cambria"/>
        <family val="2"/>
        <scheme val="major"/>
      </rPr>
      <t xml:space="preserve">, the Organisation was not checking whether two volunteer stalkers had first-aid certificates. When subsequently checked, one of the volunteers was found to not have an in-date certificate. </t>
    </r>
    <r>
      <rPr>
        <b/>
        <sz val="10"/>
        <rFont val="Cambria"/>
        <family val="2"/>
        <scheme val="major"/>
      </rPr>
      <t>Minor CAR raised for not checking whether first aid certificates are in place</t>
    </r>
    <r>
      <rPr>
        <sz val="10"/>
        <rFont val="Cambria"/>
        <family val="2"/>
        <scheme val="major"/>
      </rPr>
      <t xml:space="preserve">
At </t>
    </r>
    <r>
      <rPr>
        <b/>
        <sz val="10"/>
        <rFont val="Cambria"/>
        <family val="2"/>
        <scheme val="major"/>
      </rPr>
      <t>Stennieswater</t>
    </r>
    <r>
      <rPr>
        <sz val="10"/>
        <rFont val="Cambria"/>
        <family val="2"/>
        <scheme val="major"/>
      </rPr>
      <t xml:space="preserve">, managed by Tilhill until July 2024, no-members of a seven-person shooting syndicate had an in-date first aid certificate. The manager confirmed this to be the case at the time RTS took over the management of the site, but considered it appropriate to allow that situation to continue until renewal of their annual agreement in April 2025. 
At </t>
    </r>
    <r>
      <rPr>
        <b/>
        <sz val="10"/>
        <rFont val="Cambria"/>
        <family val="2"/>
        <scheme val="major"/>
      </rPr>
      <t>Harthills</t>
    </r>
    <r>
      <rPr>
        <sz val="10"/>
        <rFont val="Cambria"/>
        <family val="2"/>
        <scheme val="major"/>
      </rPr>
      <t xml:space="preserve">, during contractor operations to make safe a windblown tree leaning over a neighbours garden, one of the crew did not have an in-date first aid certificate. </t>
    </r>
    <r>
      <rPr>
        <b/>
        <sz val="10"/>
        <rFont val="Cambria"/>
        <family val="2"/>
        <scheme val="major"/>
      </rPr>
      <t>Minor CAR raised for there not being a first aid certificate in place.</t>
    </r>
  </si>
  <si>
    <t>Minor CAR 2024.4
Minor CAR 2024.5
Minor CAR 2024.8
Major CAR 2024.9</t>
  </si>
  <si>
    <t>5.4.1 b)</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</si>
  <si>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</si>
  <si>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rFont val="Cambria"/>
        <family val="1"/>
        <scheme val="major"/>
      </rPr>
      <t xml:space="preserve">Bolfracks, Kinnaird Estate, Muirlaggan </t>
    </r>
    <r>
      <rPr>
        <sz val="10"/>
        <rFont val="Cambria"/>
        <family val="1"/>
        <scheme val="major"/>
      </rPr>
      <t xml:space="preserve">- examples of emergency plans, including pollution control / environmental contingency plans seen for recent operations at each site - all fully compliant.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t>
    </r>
  </si>
  <si>
    <t xml:space="preserve">Brerachan - emergency numbers provided in Work instruction
</t>
  </si>
  <si>
    <t>Dunfallandy -  emergency numbers provided in site hand book</t>
  </si>
  <si>
    <t xml:space="preserve">Garrique - emergency provisions in Contracors instructions </t>
  </si>
  <si>
    <r>
      <rPr>
        <sz val="10"/>
        <rFont val="Cambria"/>
        <family val="1"/>
        <scheme val="major"/>
      </rPr>
      <t xml:space="preserve">Emergency plans, including pollution control / environmental contingency seen for current / recent operations eg harvesting at </t>
    </r>
    <r>
      <rPr>
        <b/>
        <sz val="10"/>
        <rFont val="Cambria"/>
        <family val="1"/>
        <scheme val="major"/>
      </rPr>
      <t xml:space="preserve">Glenkirk </t>
    </r>
    <r>
      <rPr>
        <sz val="10"/>
        <rFont val="Cambria"/>
        <family val="1"/>
        <scheme val="major"/>
      </rPr>
      <t xml:space="preserve">and </t>
    </r>
    <r>
      <rPr>
        <b/>
        <sz val="10"/>
        <rFont val="Cambria"/>
        <family val="1"/>
        <scheme val="major"/>
      </rPr>
      <t>Kincardine,</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Contractor interviewed at </t>
    </r>
    <r>
      <rPr>
        <b/>
        <sz val="10"/>
        <rFont val="Cambria"/>
        <family val="1"/>
        <scheme val="major"/>
      </rPr>
      <t>Crookedstane Craig</t>
    </r>
    <r>
      <rPr>
        <sz val="10"/>
        <rFont val="Cambria"/>
        <family val="1"/>
        <scheme val="major"/>
      </rPr>
      <t xml:space="preserve"> explained procedure and showed oil and chemical spillage kits.</t>
    </r>
  </si>
  <si>
    <t>5.4.1 c)</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</si>
  <si>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</si>
  <si>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r>
      <rPr>
        <b/>
        <sz val="10"/>
        <color rgb="FF222222"/>
        <rFont val="Cambria"/>
        <family val="1"/>
        <scheme val="major"/>
      </rPr>
      <t>Bolfracks, Kinnaird Estate, Muirlaggan</t>
    </r>
    <r>
      <rPr>
        <sz val="10"/>
        <color rgb="FF222222"/>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Operational monitoring seen for recently - completed harvesting operations at Bolfracks and Muirlaggan indicating compliance with safety requirements had been monitored and no issues raised. Stalker at Bolfracks and Muirlaggan interviewed confirmed DSC1 competency.</t>
    </r>
  </si>
  <si>
    <t xml:space="preserve">Brerachan - accident book up todate. Training records for contractors show first aid training up to date eg expires 28/8/2023
</t>
  </si>
  <si>
    <t>Dunfallandy - training first aid  eg expires 26/10/21. Updated training is planned for next week</t>
  </si>
  <si>
    <t>Garrique - up to date first aid certificates seen for beating up and hand weeding contractors and fire arms certificate for deer stalker valid until 30/12/22</t>
  </si>
  <si>
    <r>
      <t xml:space="preserve">Competencies seen for estate staff at </t>
    </r>
    <r>
      <rPr>
        <b/>
        <sz val="10"/>
        <rFont val="Cambria"/>
        <family val="1"/>
        <scheme val="major"/>
      </rPr>
      <t>Southesk</t>
    </r>
    <r>
      <rPr>
        <sz val="10"/>
        <rFont val="Cambria"/>
        <family val="1"/>
        <scheme val="major"/>
      </rPr>
      <t xml:space="preserve"> and contractor competencies seen for harvesting at</t>
    </r>
    <r>
      <rPr>
        <b/>
        <sz val="10"/>
        <rFont val="Cambria"/>
        <family val="1"/>
        <scheme val="major"/>
      </rPr>
      <t xml:space="preserve"> Glenkirk</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maintenance operations at </t>
    </r>
    <r>
      <rPr>
        <b/>
        <sz val="10"/>
        <rFont val="Cambria"/>
        <family val="1"/>
        <scheme val="major"/>
      </rPr>
      <t>Glenshamrock</t>
    </r>
    <r>
      <rPr>
        <sz val="10"/>
        <rFont val="Cambria"/>
        <family val="1"/>
        <scheme val="major"/>
      </rPr>
      <t xml:space="preserve"> and </t>
    </r>
    <r>
      <rPr>
        <b/>
        <sz val="10"/>
        <rFont val="Cambria"/>
        <family val="1"/>
        <scheme val="major"/>
      </rPr>
      <t>Crookedstane Craig</t>
    </r>
    <r>
      <rPr>
        <sz val="10"/>
        <rFont val="Cambria"/>
        <family val="1"/>
        <scheme val="major"/>
      </rPr>
      <t>. At</t>
    </r>
    <r>
      <rPr>
        <b/>
        <sz val="10"/>
        <rFont val="Cambria"/>
        <family val="1"/>
        <scheme val="major"/>
      </rPr>
      <t xml:space="preserve"> Kincardine</t>
    </r>
    <r>
      <rPr>
        <sz val="10"/>
        <rFont val="Cambria"/>
        <family val="1"/>
        <scheme val="major"/>
      </rPr>
      <t xml:space="preserv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t>
    </r>
    <r>
      <rPr>
        <b/>
        <sz val="10"/>
        <rFont val="Cambria"/>
        <family val="1"/>
        <scheme val="major"/>
      </rPr>
      <t>Observation raised</t>
    </r>
    <r>
      <rPr>
        <sz val="10"/>
        <rFont val="Cambria"/>
        <family val="1"/>
        <scheme val="major"/>
      </rPr>
      <t xml:space="preserve"> as, although it transpired that chainsaw operations were being undertaken by a competent operator, the manager had not requested up to date chainsaw competency nor had the FWM provided this prior to operations commencing.</t>
    </r>
  </si>
  <si>
    <t>Observation 2023.8</t>
  </si>
  <si>
    <t>Training and continuing development</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</si>
  <si>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</si>
  <si>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r>
      <rPr>
        <b/>
        <sz val="10"/>
        <rFont val="Cambria"/>
        <family val="1"/>
        <scheme val="major"/>
      </rPr>
      <t>Bolfracks, Kinnaird Estate, Muirlaggan</t>
    </r>
    <r>
      <rPr>
        <sz val="10"/>
        <rFont val="Cambria"/>
        <family val="1"/>
        <scheme val="major"/>
      </rPr>
      <t xml:space="preserve"> - all resource - managed sites; RTS contractor matrix checked for a range of contractors used in these sites - certificates of competence seen for civil engineering, ground preparation, harvesting, fencing, chemical spraying and tree planting contracts.  System flags up any certificates requiring renewal - all seen to be in date.  Competencies also seen for standing sale contractors at Muirlaggan.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t>
    </r>
  </si>
  <si>
    <t>Ref Obs  2021.15 Group standard checklist 1.4</t>
  </si>
  <si>
    <r>
      <t xml:space="preserve">Brerachan - certificate of competence for contractor for spraying issued 13/07/2018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</si>
  <si>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r>
      <t xml:space="preserve">Dunfallandy - certificate of competence for harvester opertor issued May 2004 Forest management staff are required to do pre-felling surveys and identify any significant species or habitats. Although no non- compliance noted as a result, no formal training has been provided to forest management staff in identification of species or habitats.  </t>
    </r>
    <r>
      <rPr>
        <b/>
        <sz val="10"/>
        <rFont val="Cambria"/>
        <family val="1"/>
        <scheme val="major"/>
      </rPr>
      <t>Ref Observation</t>
    </r>
    <r>
      <rPr>
        <sz val="10"/>
        <rFont val="Cambria"/>
        <family val="1"/>
        <scheme val="major"/>
      </rPr>
      <t xml:space="preserve">
</t>
    </r>
  </si>
  <si>
    <t>Garrique - first aid certificates for contractor workers - seen eg valid until 17/10/21 for work conducted in July;  and 1/10/22 for work conducted in March</t>
  </si>
  <si>
    <r>
      <t xml:space="preserve"> Operational checklist now in place which triggers further investigation eg re protected species / habitats known or suspected to be on site.  This is then used to inform the pre-commencement information exchange. Examples of completed checklists seen eg </t>
    </r>
    <r>
      <rPr>
        <b/>
        <sz val="10"/>
        <rFont val="Cambria"/>
        <family val="1"/>
        <scheme val="major"/>
      </rPr>
      <t>Blairmore</t>
    </r>
    <r>
      <rPr>
        <sz val="10"/>
        <rFont val="Cambria"/>
        <family val="1"/>
        <scheme val="major"/>
      </rPr>
      <t xml:space="preserve"> bruschcutting operations planned for late Sept 2022.</t>
    </r>
  </si>
  <si>
    <r>
      <t xml:space="preserve">Competencies seen for estate staff at Southesk and contractor competencies seen for harvesting at </t>
    </r>
    <r>
      <rPr>
        <b/>
        <sz val="10"/>
        <rFont val="Cambria"/>
        <family val="1"/>
        <scheme val="major"/>
      </rPr>
      <t>Glenkirk,</t>
    </r>
    <r>
      <rPr>
        <sz val="10"/>
        <rFont val="Cambria"/>
        <family val="1"/>
        <scheme val="major"/>
      </rPr>
      <t xml:space="preserve"> spraying operations at </t>
    </r>
    <r>
      <rPr>
        <b/>
        <sz val="10"/>
        <rFont val="Cambria"/>
        <family val="1"/>
        <scheme val="major"/>
      </rPr>
      <t>Pluscarden</t>
    </r>
    <r>
      <rPr>
        <sz val="10"/>
        <rFont val="Cambria"/>
        <family val="1"/>
        <scheme val="major"/>
      </rPr>
      <t xml:space="preserve">, brash recovery at </t>
    </r>
    <r>
      <rPr>
        <b/>
        <sz val="10"/>
        <rFont val="Cambria"/>
        <family val="1"/>
        <scheme val="major"/>
      </rPr>
      <t>Megray,</t>
    </r>
    <r>
      <rPr>
        <sz val="10"/>
        <rFont val="Cambria"/>
        <family val="1"/>
        <scheme val="major"/>
      </rPr>
      <t xml:space="preserve"> roading at </t>
    </r>
    <r>
      <rPr>
        <b/>
        <sz val="10"/>
        <rFont val="Cambria"/>
        <family val="1"/>
        <scheme val="major"/>
      </rPr>
      <t>Newnoth</t>
    </r>
    <r>
      <rPr>
        <sz val="10"/>
        <rFont val="Cambria"/>
        <family val="1"/>
        <scheme val="major"/>
      </rPr>
      <t xml:space="preserve">, maintenance operations at </t>
    </r>
    <r>
      <rPr>
        <b/>
        <sz val="10"/>
        <rFont val="Cambria"/>
        <family val="1"/>
        <scheme val="major"/>
      </rPr>
      <t>Glenshamrock</t>
    </r>
    <r>
      <rPr>
        <sz val="10"/>
        <rFont val="Cambria"/>
        <family val="1"/>
        <scheme val="major"/>
      </rPr>
      <t xml:space="preserve"> and </t>
    </r>
    <r>
      <rPr>
        <b/>
        <sz val="10"/>
        <rFont val="Cambria"/>
        <family val="1"/>
        <scheme val="major"/>
      </rPr>
      <t>Crookedstane Craig</t>
    </r>
    <r>
      <rPr>
        <sz val="10"/>
        <rFont val="Cambria"/>
        <family val="1"/>
        <scheme val="major"/>
      </rPr>
      <t xml:space="preserve">. At </t>
    </r>
    <r>
      <rPr>
        <b/>
        <sz val="10"/>
        <rFont val="Cambria"/>
        <family val="1"/>
        <scheme val="major"/>
      </rPr>
      <t>Kincardine</t>
    </r>
    <r>
      <rPr>
        <sz val="10"/>
        <rFont val="Cambria"/>
        <family val="1"/>
        <scheme val="major"/>
      </rPr>
      <t xml:space="preserve">, although first aid and FMOC certificates were seen for harvesting contractors, the chainsaw competency provided to the manager from the contractor dated from 2003.  During site visits it was noted that there were a number of stumps which had been felled by chainsaw.  Before the end of the audit chainsaw competencies, including recent refresher training, were provided for a different operator who was said to be the only chainsaw operator to be working onsite. Ref Obs 2023.6 above.  At </t>
    </r>
    <r>
      <rPr>
        <b/>
        <sz val="10"/>
        <rFont val="Cambria"/>
        <family val="1"/>
        <scheme val="major"/>
      </rPr>
      <t>Pluscarden</t>
    </r>
    <r>
      <rPr>
        <sz val="10"/>
        <rFont val="Cambria"/>
        <family val="1"/>
        <scheme val="major"/>
      </rPr>
      <t xml:space="preserve"> where a trainee operator was undertaking spraying operations, robust written procedures were in place describing how the operator would be supervised.</t>
    </r>
  </si>
  <si>
    <t>5.5.2</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</si>
  <si>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</si>
  <si>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r>
      <rPr>
        <b/>
        <sz val="10"/>
        <rFont val="Cambria"/>
        <family val="1"/>
        <scheme val="major"/>
      </rPr>
      <t>Bolfracks, Kinnaird Estate, Muirlaggan -</t>
    </r>
    <r>
      <rPr>
        <sz val="10"/>
        <rFont val="Cambria"/>
        <family val="1"/>
        <scheme val="major"/>
      </rPr>
      <t xml:space="preserve"> all resource managed.  RTS managers interviewed - explained how training requirements are flagged as part of annual appraisal exercise and confirmed that RTS encourages ICF membership and ensures CPD requirements are met.  Sandwich student interviewed confirmed that she is well - supervised, with most of her training taking the form of mentoring / accompanying experienced staff / learning 'on the job' but she was also receiving formal training eg due to attend a LANTRA tree safety course.  RTS is currently employing 3 sandwich students and routinely provides work placements for sandwich students; usually two per year.</t>
    </r>
  </si>
  <si>
    <t xml:space="preserve">Brerachan - contractor training up new hand held sprayer operator
</t>
  </si>
  <si>
    <t>Dunfallandy - Contractor training up new forwarder operator - interviewed on site</t>
  </si>
  <si>
    <t>Garrique - this is not a large enterprise</t>
  </si>
  <si>
    <r>
      <rPr>
        <b/>
        <sz val="10"/>
        <rFont val="Cambria"/>
        <family val="1"/>
        <scheme val="major"/>
      </rPr>
      <t>RTS sites</t>
    </r>
    <r>
      <rPr>
        <sz val="10"/>
        <rFont val="Cambria"/>
        <family val="1"/>
        <scheme val="major"/>
      </rPr>
      <t xml:space="preserve"> RTS provides work placements for sandwich students, one of whom attended the site visit to Crookedstane Craig as part of his training / development. When interviewed he confirmed that he was provided with a range of development opportunities both in the forest and in the office eg management plan revision. At</t>
    </r>
    <r>
      <rPr>
        <b/>
        <sz val="10"/>
        <rFont val="Cambria"/>
        <family val="1"/>
        <scheme val="major"/>
      </rPr>
      <t xml:space="preserve"> Pluscarden</t>
    </r>
    <r>
      <rPr>
        <sz val="10"/>
        <rFont val="Cambria"/>
        <family val="1"/>
        <scheme val="major"/>
      </rPr>
      <t xml:space="preserve"> the manager explained that Bowlts, who manage the site, provide a work placement for one student. RTS managers interviewed confirmed that RTS encourages ICF membership and that training needs are flagged as part of annual appraisals.</t>
    </r>
  </si>
  <si>
    <t>Workers’ rights</t>
  </si>
  <si>
    <t>5.6.1 a)</t>
  </si>
  <si>
    <t>5.6.1 a) There shall be compliance with workers’ rights legislation, including equality legislation. 
Verifiers: 
• Discussion with workers
• Documented policies.</t>
  </si>
  <si>
    <r>
      <t>Bolfracks, Kinnaird Estate, Muirlaggan -</t>
    </r>
    <r>
      <rPr>
        <sz val="10"/>
        <rFont val="Cambria"/>
        <family val="1"/>
        <scheme val="major"/>
      </rPr>
      <t xml:space="preserve"> all resource managed.  RTS managers interviewed reported no knowledge of non-compliance.</t>
    </r>
  </si>
  <si>
    <t xml:space="preserve">Brerachan - no issues raised with staff interviewed
</t>
  </si>
  <si>
    <t>Dunfallandy - no issues raised with staff and workers interviewed</t>
  </si>
  <si>
    <t>Garrique - no workers  on site</t>
  </si>
  <si>
    <r>
      <t xml:space="preserve">All sites </t>
    </r>
    <r>
      <rPr>
        <sz val="10"/>
        <rFont val="Cambria"/>
        <family val="1"/>
        <scheme val="major"/>
      </rPr>
      <t>-  no issues raised by managers / contractors interviewed and no evidence of non-compliance seen</t>
    </r>
  </si>
  <si>
    <t>5.6.1 b)</t>
  </si>
  <si>
    <t>5.6.1 b) Workers shall not be deterred from joining a trade union or employee association.
Verifiers: 
• Discussion with workers
• Documented policies.</t>
  </si>
  <si>
    <r>
      <rPr>
        <b/>
        <sz val="10"/>
        <rFont val="Cambria"/>
        <family val="1"/>
        <scheme val="major"/>
      </rPr>
      <t>Bolfracks, Kinnaird Estate, Muirlaggan</t>
    </r>
    <r>
      <rPr>
        <sz val="10"/>
        <rFont val="Cambria"/>
        <family val="1"/>
        <scheme val="major"/>
      </rPr>
      <t xml:space="preserve"> - all resource managed.  RTS managers interviewed reported no such deterrence, though no union membership noted.</t>
    </r>
  </si>
  <si>
    <t xml:space="preserve">Brerachan - workers free to join  trades union
</t>
  </si>
  <si>
    <t>Dunfallandy - workers free to join  trades union</t>
  </si>
  <si>
    <t>Garrique - no workers on site</t>
  </si>
  <si>
    <r>
      <rPr>
        <b/>
        <sz val="10"/>
        <rFont val="Cambria"/>
        <family val="1"/>
        <scheme val="major"/>
      </rPr>
      <t xml:space="preserve">All sites </t>
    </r>
    <r>
      <rPr>
        <sz val="10"/>
        <rFont val="Cambria"/>
        <family val="1"/>
        <scheme val="major"/>
      </rPr>
      <t xml:space="preserve">- managers / operators reported no deterrence, though no union membership noted. </t>
    </r>
  </si>
  <si>
    <t>5.6.1 c)</t>
  </si>
  <si>
    <t>5.6.1 c) Direct employees shall be permitted to negotiate terms and conditions, including grievance procedures, collectively should they so wish. 
Verifiers: 
• Discussion with workers
• Documented policies.</t>
  </si>
  <si>
    <r>
      <rPr>
        <b/>
        <sz val="10"/>
        <rFont val="Cambria"/>
        <family val="1"/>
        <scheme val="major"/>
      </rPr>
      <t xml:space="preserve">All sites </t>
    </r>
    <r>
      <rPr>
        <sz val="10"/>
        <rFont val="Cambria"/>
        <family val="1"/>
        <scheme val="major"/>
      </rPr>
      <t>-  Managers interviewed reported no bar to this, though confirmed that discussions around pay and conditions are usually undertaken by individuals as part of annual appraisal process.</t>
    </r>
  </si>
  <si>
    <r>
      <rPr>
        <b/>
        <sz val="10"/>
        <rFont val="Cambria"/>
        <family val="1"/>
        <scheme val="major"/>
      </rPr>
      <t>All sites</t>
    </r>
    <r>
      <rPr>
        <sz val="10"/>
        <rFont val="Cambria"/>
        <family val="1"/>
        <scheme val="major"/>
      </rPr>
      <t xml:space="preserve"> -  Managers interviewed reported no bar to this, though confirmed that discussions around pay and conditions are usually undertaken by individuals as part of annual appraisal process.</t>
    </r>
  </si>
  <si>
    <t>5.6.1 d)</t>
  </si>
  <si>
    <t>5.6.1 d) Workers shall have recourse to mechanisms for resolving grievances which meet the requirements of statutory codes of practice. 
Verifiers: 
• Discussion with workers
• Documented policies.</t>
  </si>
  <si>
    <r>
      <rPr>
        <b/>
        <sz val="10"/>
        <rFont val="Cambria"/>
        <family val="1"/>
        <scheme val="major"/>
      </rPr>
      <t>Bolfracks, Kinnaird Estate, Muirlaggan</t>
    </r>
    <r>
      <rPr>
        <sz val="10"/>
        <rFont val="Cambria"/>
        <family val="1"/>
        <scheme val="major"/>
      </rPr>
      <t xml:space="preserve"> - all resource managed.  RTS managers interviewed explained no grievances had been raised but they were confident that they would be resolved professionally and in line with best practice should they occur</t>
    </r>
  </si>
  <si>
    <t xml:space="preserve">Brerachan - no workers on site
</t>
  </si>
  <si>
    <t>Dunfallandy -  all greivances resolved through discussion with RTS - contracors for over 20 years</t>
  </si>
  <si>
    <r>
      <rPr>
        <b/>
        <sz val="10"/>
        <rFont val="Cambria"/>
        <family val="1"/>
        <scheme val="major"/>
      </rPr>
      <t>All sites</t>
    </r>
    <r>
      <rPr>
        <sz val="10"/>
        <rFont val="Cambria"/>
        <family val="1"/>
        <scheme val="major"/>
      </rPr>
      <t xml:space="preserve"> - managers explained that no grievances had been raised but a grievance procedure is in place should it be required.  No grievances reported by contractors interviewed.</t>
    </r>
  </si>
  <si>
    <t>5.6.1 e)</t>
  </si>
  <si>
    <t>5.6.1 e) Wages paid to workers shall meet or exceed the statutory national living wage. 
Verifiers: 
• Discussion with workers
• Documented policies.</t>
  </si>
  <si>
    <r>
      <rPr>
        <b/>
        <sz val="10"/>
        <rFont val="Cambria"/>
        <family val="1"/>
        <scheme val="major"/>
      </rPr>
      <t xml:space="preserve">Bolfracks, Kinnaird Estate, Muirlaggan </t>
    </r>
    <r>
      <rPr>
        <sz val="10"/>
        <rFont val="Cambria"/>
        <family val="1"/>
        <scheme val="major"/>
      </rPr>
      <t>- no opportunities to interview contractors as none on site and RTS managers paid well above statutory minimum wage.</t>
    </r>
  </si>
  <si>
    <t xml:space="preserve">Brerachan - no workers interivewed
</t>
  </si>
  <si>
    <t>Dunfallandy - workers received wages above national minimum wage and in line with wages for similar work</t>
  </si>
  <si>
    <r>
      <t xml:space="preserve">RTS </t>
    </r>
    <r>
      <rPr>
        <sz val="10"/>
        <rFont val="Cambria"/>
        <family val="1"/>
        <scheme val="major"/>
      </rPr>
      <t xml:space="preserve">managers confirmed that all staff are paid above national living wage.  Contractor interviewed at </t>
    </r>
    <r>
      <rPr>
        <b/>
        <sz val="10"/>
        <rFont val="Cambria"/>
        <family val="1"/>
        <scheme val="major"/>
      </rPr>
      <t>Crookedstane Craig</t>
    </r>
    <r>
      <rPr>
        <sz val="10"/>
        <rFont val="Cambria"/>
        <family val="1"/>
        <scheme val="major"/>
      </rPr>
      <t xml:space="preserve"> indicated the average annual earnings received by himself and his sub contractors - confirmed to be well above statutory living wage.</t>
    </r>
  </si>
  <si>
    <t>Insurance</t>
  </si>
  <si>
    <t>5.7.1</t>
  </si>
  <si>
    <t>5.7.1 The owner/manager and workers shall be covered by adequate public liability and employer’s liability insurance.
Verifiers: 
• Insurance documents
• Self-insurance with a policy statement.</t>
  </si>
  <si>
    <r>
      <rPr>
        <b/>
        <sz val="10"/>
        <rFont val="Cambria"/>
        <family val="1"/>
        <scheme val="major"/>
      </rPr>
      <t xml:space="preserve">Bolfracks, Kinnaird Estate, Muirlaggan </t>
    </r>
    <r>
      <rPr>
        <sz val="10"/>
        <rFont val="Cambria"/>
        <family val="1"/>
        <scheme val="major"/>
      </rPr>
      <t xml:space="preserve"> contractor insurances recorded in contractor matrix which automatically flags up renewals - a range of insurances checked including mounding, harvesting, fencing and tree planting contractors; also insurance seen for Muirlaggan standing sale merchants. All valid.</t>
    </r>
  </si>
  <si>
    <t xml:space="preserve">Brerachan - Insurance policy for Gordon Woodlands  covering public and products liability valid until 6/11/21
</t>
  </si>
  <si>
    <t>Dunfallandy - Insurance covering public liability, employers liability and products liability valid until 2/2/2022. Contract with FMC required confirmation of adequate public liability insurance</t>
  </si>
  <si>
    <t>Garrique - Contractor Emplyee and public liability insurance valid until 30/6/2022
Owner public liability insurance valid until 3/10/2022</t>
  </si>
  <si>
    <r>
      <t xml:space="preserve">All </t>
    </r>
    <r>
      <rPr>
        <b/>
        <sz val="10"/>
        <rFont val="Cambria"/>
        <family val="1"/>
        <scheme val="major"/>
      </rPr>
      <t>RTS managed sites</t>
    </r>
    <r>
      <rPr>
        <sz val="10"/>
        <rFont val="Cambria"/>
        <family val="1"/>
        <scheme val="major"/>
      </rPr>
      <t xml:space="preserve"> - contractor insurances are recorded in the contractor matrix which automatically flags up renewals.  A range of insurances checked and seen to be in date.  Insurances also checked for spraying operator at </t>
    </r>
    <r>
      <rPr>
        <b/>
        <sz val="10"/>
        <rFont val="Cambria"/>
        <family val="1"/>
        <scheme val="major"/>
      </rPr>
      <t>Pluscarden</t>
    </r>
    <r>
      <rPr>
        <sz val="10"/>
        <rFont val="Cambria"/>
        <family val="1"/>
        <scheme val="major"/>
      </rPr>
      <t xml:space="preserve"> and stalkers at all sites where stalking is undertaken. At both </t>
    </r>
    <r>
      <rPr>
        <b/>
        <sz val="10"/>
        <rFont val="Cambria"/>
        <family val="1"/>
        <scheme val="major"/>
      </rPr>
      <t>Kincardine</t>
    </r>
    <r>
      <rPr>
        <sz val="10"/>
        <rFont val="Cambria"/>
        <family val="1"/>
        <scheme val="major"/>
      </rPr>
      <t xml:space="preserve"> and </t>
    </r>
    <r>
      <rPr>
        <b/>
        <sz val="10"/>
        <rFont val="Cambria"/>
        <family val="1"/>
        <scheme val="major"/>
      </rPr>
      <t>Southesk</t>
    </r>
    <r>
      <rPr>
        <sz val="10"/>
        <rFont val="Cambria"/>
        <family val="1"/>
        <scheme val="major"/>
      </rPr>
      <t xml:space="preserve"> cull returns indicated that a number of stalkers had been culling deer but managers had not been requesting evidence of insurance and by close of audit evidence had not been provided for all of the individuals involved. </t>
    </r>
    <r>
      <rPr>
        <b/>
        <sz val="10"/>
        <rFont val="Cambria"/>
        <family val="1"/>
        <scheme val="major"/>
      </rPr>
      <t>Minor CAR raised</t>
    </r>
  </si>
  <si>
    <t>Minor CAR 2023.9</t>
  </si>
  <si>
    <t>INSERT THE INDICATIVE 5-YEAR AUDIT PROGRAMME HERE - CREATED BY SA STAFF USING HEADINGS FROM THE RELEVANT CHECKLIST</t>
  </si>
  <si>
    <t>UKWASv4</t>
  </si>
  <si>
    <t>MA</t>
  </si>
  <si>
    <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</si>
  <si>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</si>
  <si>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</si>
  <si>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</si>
  <si>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</si>
  <si>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</si>
  <si>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</si>
  <si>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</si>
  <si>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</si>
  <si>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</si>
  <si>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NGO</t>
  </si>
  <si>
    <t>Scottish Sites</t>
  </si>
  <si>
    <t>Protection of designated historic features</t>
  </si>
  <si>
    <t>Positive</t>
  </si>
  <si>
    <t>Over the past 5 years we have monitored the condition of several scheduled monuments in woodlands that are part of the RTS group scheme. All the monuments we assessed were in generally satisfactory condition or better. Some monuments were in optimal condition.However, we made recommendations to maintain or improve the condition of some monuments:• Finzean – we assessed SM4625 in 2018 and recommended it might benefit from targeted felling to address leaning trees and potential windblow • Priesthaugh – we assessed SM3495 in 2019 and recommended control of regen and bracken • Kinnaird – we assessed SM4715 in 2018 and recommended the monument is checked for regen. We understand that many of the woodlands included in the RTS group scheme are not directly managed by RTS Ltd. Therefore, we did not send our recommendations to RTS. We have not yet revisited these sites and do not know if  our recommendations have been adopted. In addition, in the past five years, RTS have regularly consulted us about upcoming forestry works and about forest plans. Examples include Dupplin and Bolfracks. UKWAS requires engagement with statutory historic environment agencies. RTS have regularly consulted us about felling and restocking proposals, Long Terms Forest Plans and amendments, and woodland creation. We welcome this positive engagement with us. In undertaking this audit response, we requested maps showing the extent of the woodlands in the Group Scheme. RTS provided maps, enabling us to identify the scheduled monuments within the various woodlands.</t>
  </si>
  <si>
    <t>Feedback discussed with RTS manager.  Regarding specific comments; Finzean - email sent by  HES 4 March 2019 confirming they were happy with the work which had been undertaken. Priesthaugh - email correspondence between RTS and Priesthaugh manager seen; manager explaining that the sale of Priesthaugh forest is expected to go through at the end of October 2021. The work  proposed by HES has not been completed but is proposed.  The manager will confirm when the sale is concluded. Kinnaird - email correspondence seen between manager and HES over the past 18 months, evidencing close liaison regarding all of the historic features and no outstanding actions.</t>
  </si>
  <si>
    <t>unknown</t>
  </si>
  <si>
    <t>Berrybush</t>
  </si>
  <si>
    <t>inconfidence</t>
  </si>
  <si>
    <t>negative</t>
  </si>
  <si>
    <t>Noted</t>
  </si>
  <si>
    <t>Statutory consultee</t>
  </si>
  <si>
    <t>Multiple</t>
  </si>
  <si>
    <t>Protection of Historic Environment</t>
  </si>
  <si>
    <t>UKWAS 4.8</t>
  </si>
  <si>
    <t>Neutral</t>
  </si>
  <si>
    <t>Our remit is to comment where sites contain or may affect nationally important designated historic features, such as Scheduled Monuments, Category A-Listed Buildings, World Heritage Sites, sites on the Inventories of Gardens and Designed Landscapes and Historic Battlefields. As you will be aware, the UK Forestry Standard outlines best practice for good management of the historic environment to ensure that it is preserved for future generations and fully integrated into the forest planning process. Good management of the historic environment requires having the appropriate procedures in place to ensure that monuments are protected from inadvertent damage during forestry works, the physical condition of monuments is actively managed and their settings protected or enhanced.Specific comments made in accompanying letter re Stac an Each SAM, aymouth Castle Designed Landscape, East Bennachie and Bedehouse forest advising regarding management.</t>
  </si>
  <si>
    <t>Comments passed to RTS. RTS managers replied re specific comments as follows: Bolfracks, Killiechangie &amp; Drumbuie LTFP
Stac an Each SAM
Scheduled Monument consent will be applied for prior to any harvesting operation and an appropriate methodology agreed with HES for harvesting &amp; extraction.
Taymouth Castle Designed Landscape
Consultation will be carried out with HES should there be any changes to the LTFP proposals within the GDL. East Bennachie and Bedehouse forest:
We appreciate the feedback on the consultation carried out in May2023. The proposal of the oncoming harvesting works at the end of 2023 will incorporate the windblown clearance works on the surrounding area of the Maiden Castle fort -scheduled monument. Some of which we have already started to allow local to get access to the graveyard just few meters away from the monument.
Also, given its proximity to the SSSI geological feature on the back of the Rowantree car park, the local volunteering and community group, Bailies of Bennachie in coordination with RTS, will carry out the clearance of the regenerated scrub and tree cover for the trees below 10cm on DBH before the next spring 2024. This is also in line with the recommendations provided by Nature Scot on the maintenance and active management of the designated site.
All works are to be following UKFS as well as FISA guidelines when delivering forestry works.</t>
  </si>
  <si>
    <t>Client</t>
  </si>
  <si>
    <t>We are very pleased to use the services of RTS Ltd. They offer a high standard of management.</t>
  </si>
  <si>
    <t>Comment noted and passed to RTS</t>
  </si>
  <si>
    <t>Local Authority</t>
  </si>
  <si>
    <t>Auchterhead</t>
  </si>
  <si>
    <t>UKWAS 2.3</t>
  </si>
  <si>
    <t xml:space="preserve">We advise to look at the NPF4 policies, regardless of what our LDP says, so any approval would have to be justified. The document has to be read as a whole, but I would highlight Policies 1,2,3, 4, 5 and 29 at least are considered. 
The site is within the Countryside designated under Policy PP5 the North Lanarkshire Local Development Plan (NLLDP) where the following polices apply: PP 5 Policy Purpose of Place Page 68 
AD 5 Policy Amount of Development Page 69 
CL Contributions to Infrastructure page 71 
EDQ 1 and EDQ 3 Environmental and Design Pages 74 and 76 </t>
  </si>
  <si>
    <t>Local interest group</t>
  </si>
  <si>
    <t>No comments made</t>
  </si>
  <si>
    <t>Positive statement of collaboration with the organisation</t>
  </si>
  <si>
    <t>None needed</t>
  </si>
  <si>
    <t>A6b-01 FSC and PEFC UK Group Checklist 
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</si>
  <si>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</si>
  <si>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</si>
  <si>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</si>
  <si>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</si>
  <si>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</si>
  <si>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</si>
  <si>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</si>
  <si>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</si>
  <si>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Y/N</t>
  </si>
  <si>
    <t>CAR</t>
  </si>
  <si>
    <t>PART I Establishment of forest management groups</t>
  </si>
  <si>
    <t xml:space="preserve"> Requirements for Group Entities </t>
  </si>
  <si>
    <t xml:space="preserve">The Group Entity shall be a person or group of persons registered as one independent legal entity. </t>
  </si>
  <si>
    <t>RTS Ltd is a Ltd Company 86682</t>
  </si>
  <si>
    <t xml:space="preserve">The Group Entity shall comply with the applicable legal obligations, such as registration and payment of relevant fees and taxes. </t>
  </si>
  <si>
    <t>FSC / PEFC fees have been paid and the group manager confirmed that there are no outstanding claims of non-payment from HMRC</t>
  </si>
  <si>
    <t>FSC / PEFC fees have been paid and the group certification manager confirmed that there are no outstanding claims of non-payment from HMRC</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</si>
  <si>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</si>
  <si>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</si>
  <si>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</si>
  <si>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N/A only one group</t>
  </si>
  <si>
    <t xml:space="preserve">The Group Entity shall be responsible for conformance with this standard. </t>
  </si>
  <si>
    <t>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t>
  </si>
  <si>
    <t>Obs 2021.15</t>
  </si>
  <si>
    <t>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t>
  </si>
  <si>
    <t>Specified in Group Rules - most up to date version ( July 2022) seen during audit</t>
  </si>
  <si>
    <t>This is specified in Section 2. iv. of the Group Rules, currently the valid version is July 2022, but a new draft was in preparation at the time of audit. Group owners are required to sign a Letter of Undertaking, as part of the Declaration of Commitment signed by each member, as seen for sampled sites, including Ballogie, signed 15 November 2023.</t>
  </si>
  <si>
    <t>Responsibilities outlined in Group Rules</t>
  </si>
  <si>
    <t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t>
  </si>
  <si>
    <t>Minor CAR 2022.9</t>
  </si>
  <si>
    <t>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t>
  </si>
  <si>
    <t>Responsibilities outlined in Group Rules. Managers interviewed during audit showed knowledge of certification requirements as relevant to their roles.</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</si>
  <si>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</si>
  <si>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</si>
  <si>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</si>
  <si>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</si>
  <si>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</si>
  <si>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Declaration of consent including all the above seen for all sites in MA audit</t>
  </si>
  <si>
    <t>Specified in declaration of consent documents signed by owners - examples seen during audit including Auch South &amp; Invergaunan, Wester Eggie and Blairmore.</t>
  </si>
  <si>
    <r>
      <t xml:space="preserve">Declaration of consent including all the above seen for all sites in S2 audit other than for </t>
    </r>
    <r>
      <rPr>
        <b/>
        <sz val="11"/>
        <rFont val="Cambria"/>
        <family val="1"/>
        <scheme val="major"/>
      </rPr>
      <t xml:space="preserve">Kincardine </t>
    </r>
    <r>
      <rPr>
        <sz val="11"/>
        <rFont val="Cambria"/>
        <family val="1"/>
        <scheme val="major"/>
      </rPr>
      <t>where ownership has passed from father to son and the new Declaration of Commitment had not been returned at time of audit. Email correspondence seen confirming that the new DOC had been sent and was awaiting return seen during audit; Observation raised to be checked at S3 audit</t>
    </r>
  </si>
  <si>
    <t>Obs 2023.8</t>
  </si>
  <si>
    <t>Declaration of consent including all the above seen for all sites in S3 audit and also for Kincardine, subject to Obs 2023.10, where ownership has passed from father to son and the new Declaration of Commitment had not been returned at time of S2 audit 2023. Observation closed.</t>
  </si>
  <si>
    <t>Ob 2023.10 closed</t>
  </si>
  <si>
    <t xml:space="preserve">2.1.1 The declaration shall be signed either by the group member or by their representative (e.g. Resource Manager or consultant). </t>
  </si>
  <si>
    <t>Some Declarations signed by the member and some by their representative</t>
  </si>
  <si>
    <t>All declarations are signed either by the member or their representative eg Auch South &amp; Invergaunan signed by member.</t>
  </si>
  <si>
    <t xml:space="preserve">All declarations seen to be signed either by the member or their representative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</si>
  <si>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</si>
  <si>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</si>
  <si>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In such a situation the member is sent a copy of the declaration with an accompanying letter requesting permission to sign on their behalf - example seen for Dunfallandy, including letter and owner response.</t>
  </si>
  <si>
    <t>In such a situation the member is sent a copy of the declaration with an accompanying letter requesting permission to sign on their behalf -  no examples of this for recent new members.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</si>
  <si>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</si>
  <si>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</si>
  <si>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</si>
  <si>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Division of responsibilities clearly stated in the Group Rules - seen during audit</t>
  </si>
  <si>
    <t>Division of responsibilities clearly stated in the Group Rules. Most recent version July 2022 seen during audit.</t>
  </si>
  <si>
    <t xml:space="preserve">The Group Entity shall define and document the division of key responsibilities within the group, as described in Clause 3.1. </t>
  </si>
  <si>
    <t xml:space="preserve"> Defined and documented in the Group Rules, but at Garrique - the owner is the FRM, RTS do not manage the site however there is no client contract between RTS and Garrique.  This situation is not defined and documented in the Group Rules.</t>
  </si>
  <si>
    <t>Minor CAR 2021.14</t>
  </si>
  <si>
    <t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t>
  </si>
  <si>
    <t>Clearly defined and documented in the Group Rules</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</si>
  <si>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</si>
  <si>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</si>
  <si>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</si>
  <si>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</si>
  <si>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</si>
  <si>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</si>
  <si>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</si>
  <si>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Membership includes both resource - managed and group members</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</si>
  <si>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</si>
  <si>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</si>
  <si>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</si>
  <si>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t>
  </si>
  <si>
    <r>
      <t>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t>
    </r>
    <r>
      <rPr>
        <b/>
        <sz val="11"/>
        <rFont val="Cambria"/>
        <family val="1"/>
        <scheme val="major"/>
      </rPr>
      <t xml:space="preserve"> Observation raised</t>
    </r>
  </si>
  <si>
    <t>Obs 2022.10</t>
  </si>
  <si>
    <t>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t>
  </si>
  <si>
    <t>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(31/8/24). Latest return from sampled sites received within 5 weeks of closing date.</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</si>
  <si>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</si>
  <si>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</si>
  <si>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The Certification Manager is responsible for ensuring all such conformance.  This is achieved by a variety of means, including internal auditing and a requirement for all members to submit form GC4 Annual Estate Activity seen for sites being audited which had been members for at least a year. Compliance is at individual property level.</t>
  </si>
  <si>
    <t>Not Applicable to PEFC in UK</t>
  </si>
  <si>
    <t>The Certification Manager is responsible for ensuring all such conformance.  This is achieved by a variety of means, including internal auditing and a requirement for all members to submit form GC4 Annual Estate Activity seen for all sites being audited.  Compliance is at individual property level.</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</si>
  <si>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</si>
  <si>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</si>
  <si>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No requirement for non-SLIMF management units to support SLIMF management units to conform</t>
  </si>
  <si>
    <t>No requirement or need for non-SLIMF management units to support SLIMF management units to conform</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</si>
  <si>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</si>
  <si>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</si>
  <si>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 xml:space="preserve">Specified in Group Rules - group scheme is restricted to a maximum of 60 separate members and a total forest area of 60,000ha.  Current membership is 34 members over 16357.04ha </t>
  </si>
  <si>
    <t xml:space="preserve">Specified in Group Rules - group scheme is restricted to a maximum of 60 separate members and a total forest area of 60,000ha.  Current membership is 37 members over 19423.8 ha </t>
  </si>
  <si>
    <t xml:space="preserve">Specified in Group Rules - group scheme is restricted to a maximum of 60 separate members and a total forest area of 60,000ha.  Current membership is 46  members over 20813.57 ha </t>
  </si>
  <si>
    <t xml:space="preserve">Specified in Group Rules - group scheme is restricted to a maximum of 60 separate members and a total forest area of 60,000ha.  Current membership is 48 members over 22,310.22 ha </t>
  </si>
  <si>
    <t xml:space="preserve">The Group Entity shall develop a group management system (as per Part II of this standard) that allows the continuous and effective management of all members of the group. </t>
  </si>
  <si>
    <t xml:space="preserve"> Outlined in the Group Rules</t>
  </si>
  <si>
    <t>Group management system outlined in the Group Rules</t>
  </si>
  <si>
    <t xml:space="preserve">Multinational groups </t>
  </si>
  <si>
    <t xml:space="preserve">FM/CoC and CW/FM groups shall only be established at a national level, except in the cases described in clause 6.2. </t>
  </si>
  <si>
    <t>N/A not a multinational group</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</si>
  <si>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</si>
  <si>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</si>
  <si>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</si>
  <si>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</si>
  <si>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</si>
  <si>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Fully compliant process of evaluation stated in the Group Rules.  Acceptance Audits seen for new members. Dunfallandy - joined August 2021 - pre acceptance checklist completed 5/10/20</t>
  </si>
  <si>
    <r>
      <t xml:space="preserve">Fully compliant process of evaluation stated in the Group Rules.  Acceptance Audits seen for all new members audited eg Bogforlea and Tomnawan acceptance audit 26/5/2022 for 16/6/2022 entry. The Acceptance audit for </t>
    </r>
    <r>
      <rPr>
        <b/>
        <sz val="11"/>
        <rFont val="Cambria"/>
        <family val="1"/>
        <scheme val="major"/>
      </rPr>
      <t>Wester Eggie</t>
    </r>
    <r>
      <rPr>
        <sz val="11"/>
        <rFont val="Cambria"/>
        <family val="1"/>
        <scheme val="major"/>
      </rPr>
      <t xml:space="preserv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t>
    </r>
    <r>
      <rPr>
        <b/>
        <sz val="11"/>
        <rFont val="Cambria"/>
        <family val="1"/>
        <scheme val="major"/>
      </rPr>
      <t>Observation raised.</t>
    </r>
  </si>
  <si>
    <t>Observation 2022.11</t>
  </si>
  <si>
    <t>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t>
  </si>
  <si>
    <t xml:space="preserve">Fully compliant process of evaluation stated in the Group Rules.  Acceptance Audits seen for all new members audited ie Parkhill and Stennieswater.  </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</si>
  <si>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</si>
  <si>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</si>
  <si>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Fully compliant process of evaluation stated in the Group Rules.  Acceptance Audits, involving field evaluation, seen for new members.</t>
  </si>
  <si>
    <t>Fully compliant process of evaluation stated in the Group Rules.  Acceptance Audits, involving field evaluation, seen for all new members audited ie Wester Eggie, Borforlea and Tomnawan, Blairmore, Auch &amp; Invergaunan</t>
  </si>
  <si>
    <t>Fully compliant process of evaluation stated in the Group Rules.  Acceptance Audits, involving field evaluation, seen for all new members audited ie Glenkirk, Megray and Newnoth.</t>
  </si>
  <si>
    <t>Fully compliant process of evaluation stated in the Group Rules.  Acceptance Audits, involving field evaluation, seen for all new members audited ie Parkhill and Stennieswater.</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</si>
  <si>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</si>
  <si>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</si>
  <si>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N/A only one group entity</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</si>
  <si>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</si>
  <si>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</si>
  <si>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</si>
  <si>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</si>
  <si>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</si>
  <si>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</si>
  <si>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</si>
  <si>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All of the above is clearly stated in the Group Rules</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</si>
  <si>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</si>
  <si>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</si>
  <si>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</si>
  <si>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</si>
  <si>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</si>
  <si>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All the above contained within the Group Rules and associated appendices</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</si>
  <si>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</si>
  <si>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</si>
  <si>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</si>
  <si>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</si>
  <si>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</si>
  <si>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</si>
  <si>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</si>
  <si>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</si>
  <si>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</si>
  <si>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All the above information is kept on the 'Record of Membership' spreadsheet - checked during audit</t>
  </si>
  <si>
    <t xml:space="preserve">All the above information is kept on the 'Record of Membership' spreadsheet - checked during audit. </t>
  </si>
  <si>
    <t>The Group Entity shall retain group records for at least five (5) years.</t>
  </si>
  <si>
    <t>Record of membership includes details of previous members in 'leavers' section of the spreadsheet</t>
  </si>
  <si>
    <t>Record of membership includes details of previous members in 'leavers' section of the spreadsheet. Checked and seen to be correct.</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</si>
  <si>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</si>
  <si>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</si>
  <si>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</si>
  <si>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</si>
  <si>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</si>
  <si>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Minor CAR 2021.12</t>
  </si>
  <si>
    <t>Internal monitoring checklist has been revised to reflect correct UKWAS wording.  Completed internal monitoring checklists seen for all sites audited; also internal audit programme for 2021 and 2022.</t>
  </si>
  <si>
    <t xml:space="preserve">Group Rules describe internal monitoring system - compliant with above requirements - internal monitoring checklist in place, reflecting UKWAS wording. Completed internal monitoring checklists seen for all sites audited at S2 audit. </t>
  </si>
  <si>
    <t xml:space="preserve">Group Rules describe internal monitoring system - compliant with above requirements - internal monitoring checklist in place, reflecting UKWAS wording. Completed internal monitoring checklists seen for all sites audited at S3 audit. </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</si>
  <si>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</si>
  <si>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</si>
  <si>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</si>
  <si>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</si>
  <si>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Internal audit checklist is based on UKWAS Standard and all principles &amp; criteria are checked during internal audit</t>
  </si>
  <si>
    <t>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t>
  </si>
  <si>
    <t xml:space="preserve">The Group Entity shall specify what constitutes an active management unit for the group and justify the classification of activities as active or inactive management. </t>
  </si>
  <si>
    <t>All members are considered to be active</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</si>
  <si>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</si>
  <si>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</si>
  <si>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</si>
  <si>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</si>
  <si>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</si>
  <si>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</si>
  <si>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</si>
  <si>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</si>
  <si>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</si>
  <si>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</si>
  <si>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</si>
  <si>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</si>
  <si>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</si>
  <si>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</si>
  <si>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t>
  </si>
  <si>
    <t>Internal monitoring programme seen to include more than the required minimum</t>
  </si>
  <si>
    <t xml:space="preserve">Inactive management units may be monitored remotely if the necessary information is available (e.g. remote sensing, digital imagery, phone interviews, documents proving payments/sales/provision of material and training). </t>
  </si>
  <si>
    <t>No inactive management units</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</si>
  <si>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</si>
  <si>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</si>
  <si>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This option has not been taken</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</si>
  <si>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</si>
  <si>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No high risk sites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</si>
  <si>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</si>
  <si>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Confirmed during audit that internal monitoring programme complies with the above</t>
  </si>
  <si>
    <t>11.10</t>
  </si>
  <si>
    <t xml:space="preserve">The Group Entity shall issue corrective action requests to address non-conformities identified during the internal monitoring and follow up their implementation. </t>
  </si>
  <si>
    <t>10.10</t>
  </si>
  <si>
    <t xml:space="preserve">NOTE: Non-conformities identified at the level of a group member may result in non-conformities at the Group Entity level when the non-conformities are determined to be the result of the Group Entity’s performance. </t>
  </si>
  <si>
    <t>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t>
  </si>
  <si>
    <t>Minor CAR 2021.13</t>
  </si>
  <si>
    <r>
      <t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t>
    </r>
    <r>
      <rPr>
        <b/>
        <sz val="11"/>
        <rFont val="Cambria"/>
        <family val="1"/>
        <scheme val="major"/>
      </rPr>
      <t>Minor CAR raised to Major</t>
    </r>
    <r>
      <rPr>
        <sz val="11"/>
        <rFont val="Cambria"/>
        <family val="1"/>
        <scheme val="major"/>
      </rPr>
      <t xml:space="preserve"> </t>
    </r>
  </si>
  <si>
    <t>Major CAR 2021.13</t>
  </si>
  <si>
    <t>Record of CARS seen - all had been followed up and either closed or, in the case of one CAR at Southesk, raised to Major and still within deadline at time of audit</t>
  </si>
  <si>
    <t>Record of CARS seen - all had been either followed up on or were still within deadline</t>
  </si>
  <si>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</si>
  <si>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</si>
  <si>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</si>
  <si>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Specified within the Group Rules</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</si>
  <si>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</si>
  <si>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</si>
  <si>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Specified within the Group Rules and example invoices checked at all sites where harvesting had been undertaken in the past year - details recorded in 5A 5.9.3.  All fully compliant</t>
  </si>
  <si>
    <t>Specified within the Group Rules and example invoices checked at all sites where harvesting had been undertaken in the past year - details recorded in Section S2  7.7.1h of this report. All fully compliant</t>
  </si>
  <si>
    <t>Specified within the Group Rules and example invoices checked at all sites where harvesting had been undertaken in the past year - details recorded in A1 FM checklist  7.7.1h of this report. All fully compliant</t>
  </si>
  <si>
    <t>The Group Entity shall ensure that all uses of the FSC trademarks are approved by their certification body in advance.</t>
  </si>
  <si>
    <t>The Group Entity shall ensure that all uses of the PEFC  trademarks are approved by PEFC UK in advance.</t>
  </si>
  <si>
    <t>Specified in Group Rules, though Use of TM on website does not meet FSC requirements.  Previous use had been approved by SA but current use is non-compliant; also Muirlaggan – use of TM within forest plan. No approval sought.  Not in public domain but the manager confirmed that, if a member of the public requested a copy of the management plan, they would be given the plan, including the section where TM is used.</t>
  </si>
  <si>
    <t>Ref. Minor CAR 2021.1, Obs 2021.2</t>
  </si>
  <si>
    <t>No use of PEFC TM</t>
  </si>
  <si>
    <t xml:space="preserve">Specified in Group Rules.  All usages have been approved. </t>
  </si>
  <si>
    <t>Specified in Group Rules.  All usages have been approved. All trademarks removed from website in update that took place during the audit period</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</si>
  <si>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</si>
  <si>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</si>
  <si>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</si>
  <si>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</si>
  <si>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No such certificates</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</si>
  <si>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</si>
  <si>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</si>
  <si>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</si>
  <si>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</si>
  <si>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NO CONTRACTORS ARE NOT INCLUDED, STOP HERE</t>
  </si>
  <si>
    <t>CHOOSE FROM DROP DOWN LIST</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</si>
  <si>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</si>
  <si>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</si>
  <si>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</si>
  <si>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</si>
  <si>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</si>
  <si>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</si>
  <si>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</si>
  <si>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</si>
  <si>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</si>
  <si>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</si>
  <si>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</si>
  <si>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</si>
  <si>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</si>
  <si>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</si>
  <si>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</si>
  <si>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</si>
  <si>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</si>
  <si>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</si>
  <si>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</si>
  <si>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</si>
  <si>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</si>
  <si>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</si>
  <si>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</si>
  <si>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</si>
  <si>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</si>
  <si>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Declaration of consent including all the above seen for all sites in S3 audit</t>
  </si>
  <si>
    <t xml:space="preserve">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t>
  </si>
  <si>
    <t xml:space="preserve">Specified in Group Rules - group scheme is restricted to a maximum of 60 separate members and a total forest area of 60,000ha.  Current membership is 46  members over 22310.22 ha </t>
  </si>
  <si>
    <t xml:space="preserve">Fully compliant process of evaluation stated in the Group Rules.  Acceptance Audits seen for all new members audited. </t>
  </si>
  <si>
    <t>Record of CARS seen - all had been followed up and  closed or were within the deadline at the time of audit</t>
  </si>
  <si>
    <t>ANNEX 6a SA Certification MULTISITE CERTIFICATION STANDARD (MSC) CHECKLIST</t>
  </si>
  <si>
    <t>NB this checklist reflects requirements for PEFC Certification to 17021 standards and IAF Mandatory Document for the Audit and Certification of a Management System Operated by a Multi-Site Organization, which include the following requirements for eligibility:</t>
  </si>
  <si>
    <t>MCS Requirement</t>
  </si>
  <si>
    <t>The organization shall have a single management system.</t>
  </si>
  <si>
    <t>The Organisation shall identify its central function. The central function is part of the organization and shall not be subcontracted to an external organization.</t>
  </si>
  <si>
    <t>The central function shall have organizational authority to define, establish and maintain the single management system.</t>
  </si>
  <si>
    <t>The organization’s single management system shall be subject to a centralized management review.</t>
  </si>
  <si>
    <t>All sites shall be subject to the organization’s internal audit programme.</t>
  </si>
  <si>
    <t>The central function shall be responsible for ensuring that data is collected and analyzed from all sites and shall be able to demonstrate its authority and ability to initiate organizational change as required in regard, but not limited, to:
(i) system documentation and system changes;
(ii) management review
(iii) complaints
(iv) evaluation of corrective actions
(v) internal audit planning and evaluation of the results; and
(vi) statutory and regulatory requirements pertaining to the applicable standard(s).
Note: The central function is where operational control and authority from the top management of the organization is exerted over every site. There is no requirement for the central function to be located in a single site.</t>
  </si>
  <si>
    <t>mostly plantation</t>
  </si>
  <si>
    <t>mostly natural/semi-natural</t>
  </si>
  <si>
    <t>intimate mix</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</si>
  <si>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</si>
  <si>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</si>
  <si>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</si>
  <si>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</si>
  <si>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</si>
  <si>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</si>
  <si>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</si>
  <si>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</si>
  <si>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</si>
  <si>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</si>
  <si>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</si>
  <si>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</si>
  <si>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</si>
  <si>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</si>
  <si>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Number of FMU's</t>
  </si>
  <si>
    <t>FMU Names (create new line for each FMU)</t>
  </si>
  <si>
    <t xml:space="preserve">Geog. coordinates (non-SLIMFs) </t>
  </si>
  <si>
    <t>Area (ha)</t>
  </si>
  <si>
    <t>Managed by</t>
  </si>
  <si>
    <t>GM/RM?</t>
  </si>
  <si>
    <t>Owner</t>
  </si>
  <si>
    <t>Management category</t>
  </si>
  <si>
    <t>Main products</t>
  </si>
  <si>
    <t>HCV present?</t>
  </si>
  <si>
    <t>AAF category</t>
  </si>
  <si>
    <t>Year visited by SA</t>
  </si>
  <si>
    <t>M</t>
  </si>
  <si>
    <t>Finzean</t>
  </si>
  <si>
    <t>Banchory</t>
  </si>
  <si>
    <t>Aberdeenshire</t>
  </si>
  <si>
    <t>N 57.0220            E -02.6667</t>
  </si>
  <si>
    <t>500-1,000 ha</t>
  </si>
  <si>
    <t>RM - Kieran Leigh-Moy</t>
  </si>
  <si>
    <t>RM</t>
  </si>
  <si>
    <t xml:space="preserve">Finzean Partnership Ltd, Mr Andrew Farquharson </t>
  </si>
  <si>
    <t>Round timber, logging residues</t>
  </si>
  <si>
    <t>CU 2014</t>
  </si>
  <si>
    <t>P</t>
  </si>
  <si>
    <t>Leskin &amp; Midtoll</t>
  </si>
  <si>
    <t>Killin</t>
  </si>
  <si>
    <t>Perthshire</t>
  </si>
  <si>
    <t>N 56.4352           E  -04.3674</t>
  </si>
  <si>
    <t>0-500 ha (SLIMF)</t>
  </si>
  <si>
    <t>RM-Eogahn Anderson</t>
  </si>
  <si>
    <t>Rolf Thornqvist</t>
  </si>
  <si>
    <t>CU 2017</t>
  </si>
  <si>
    <t>Q</t>
  </si>
  <si>
    <t>Glen Tanar</t>
  </si>
  <si>
    <t>Aboyne</t>
  </si>
  <si>
    <t>N 57. 0317      E - 02.8712</t>
  </si>
  <si>
    <t>1,000-10,000 ha</t>
  </si>
  <si>
    <t>GM MB/ Duncan Leckie (Mike Thomson RTS)</t>
  </si>
  <si>
    <t>GM</t>
  </si>
  <si>
    <t>Michael Bruce, Glen Tanar Estate Office, Brooks House, Glen Tanar, Aboyne. AB</t>
  </si>
  <si>
    <t>1,6</t>
  </si>
  <si>
    <t>CU 2016, SA 2019</t>
  </si>
  <si>
    <t>R</t>
  </si>
  <si>
    <t>Kincardine</t>
  </si>
  <si>
    <t>N 57. 0909             E -02.6700</t>
  </si>
  <si>
    <t>GM - Peter West, SWL, Banchory</t>
  </si>
  <si>
    <t>AE Bradford</t>
  </si>
  <si>
    <t>CU 2015, CU 2017, SA S2 2023</t>
  </si>
  <si>
    <t>Craigbeg</t>
  </si>
  <si>
    <t xml:space="preserve">Potarch, Banchory </t>
  </si>
  <si>
    <t>N:57.0437           E: -2.6185</t>
  </si>
  <si>
    <t>RM- Veronica Llorente</t>
  </si>
  <si>
    <t>Mr Richard Davidson</t>
  </si>
  <si>
    <t>AH</t>
  </si>
  <si>
    <t>Pluscarden</t>
  </si>
  <si>
    <t>Elgin</t>
  </si>
  <si>
    <t>Morayshire</t>
  </si>
  <si>
    <t>N:57.5829      E: -3.4455</t>
  </si>
  <si>
    <t>GM- Ben Watson</t>
  </si>
  <si>
    <t>Gordon Woodlands</t>
  </si>
  <si>
    <t>AI</t>
  </si>
  <si>
    <t>Brerachan</t>
  </si>
  <si>
    <t>Pitlochry</t>
  </si>
  <si>
    <t>N:56.7362      E: -3.6647</t>
  </si>
  <si>
    <t>SA 2021, S2 2023</t>
  </si>
  <si>
    <t>AJ</t>
  </si>
  <si>
    <t>Ben Newe</t>
  </si>
  <si>
    <t>Strathdon</t>
  </si>
  <si>
    <t>N:57.2054     E: -3.0399</t>
  </si>
  <si>
    <t>5,</t>
  </si>
  <si>
    <t>SA 2022; CU 2017</t>
  </si>
  <si>
    <t>AL</t>
  </si>
  <si>
    <t>Inchmarnoch</t>
  </si>
  <si>
    <t>Cambus o'May</t>
  </si>
  <si>
    <t>N: 57.067        E: -2.971</t>
  </si>
  <si>
    <t>RM- Sandy Pringle</t>
  </si>
  <si>
    <t>Mrs JC Carson</t>
  </si>
  <si>
    <t>AQ</t>
  </si>
  <si>
    <t>Bolfracks Forest</t>
  </si>
  <si>
    <t>Kenmore</t>
  </si>
  <si>
    <t>N: 746393  E:280443</t>
  </si>
  <si>
    <t>RM- Mike Thomson</t>
  </si>
  <si>
    <t>Colin Mann (LFI Silva)</t>
  </si>
  <si>
    <t>1, 6</t>
  </si>
  <si>
    <t>SA2021; SA 2019;</t>
  </si>
  <si>
    <t>AS</t>
  </si>
  <si>
    <t>Kinnaird</t>
  </si>
  <si>
    <t>N: 55.7305       E: -3.6836</t>
  </si>
  <si>
    <t>SA 2019</t>
  </si>
  <si>
    <t>AV</t>
  </si>
  <si>
    <t>Inverkeithney</t>
  </si>
  <si>
    <t>12.9.2019</t>
  </si>
  <si>
    <t>Huntly</t>
  </si>
  <si>
    <t>N:57.504818 E; -2.6223078</t>
  </si>
  <si>
    <t>SA 2022</t>
  </si>
  <si>
    <t>AY</t>
  </si>
  <si>
    <t>Lennox Forest</t>
  </si>
  <si>
    <t>Lennoxtown</t>
  </si>
  <si>
    <t>East Dunbartonshire</t>
  </si>
  <si>
    <t>N 56.007828,E-4.199125</t>
  </si>
  <si>
    <t>plantation</t>
  </si>
  <si>
    <t>RM Ruth Forrester</t>
  </si>
  <si>
    <t>David Smith</t>
  </si>
  <si>
    <t>BA</t>
  </si>
  <si>
    <t>Southesk Estate</t>
  </si>
  <si>
    <t>Brechin</t>
  </si>
  <si>
    <t>DD9 6ua</t>
  </si>
  <si>
    <t>N56.703195, E-2.597135</t>
  </si>
  <si>
    <t>GM Jonathan Dymock</t>
  </si>
  <si>
    <t>Southesk Estates</t>
  </si>
  <si>
    <t>S2 2023</t>
  </si>
  <si>
    <t>BB</t>
  </si>
  <si>
    <t>Winnows Hill &amp; Deborah</t>
  </si>
  <si>
    <t>Hexham</t>
  </si>
  <si>
    <t>Northumberland</t>
  </si>
  <si>
    <t>NY981537 &amp; NY 958496</t>
  </si>
  <si>
    <t>RM - David Robson</t>
  </si>
  <si>
    <t>BC</t>
  </si>
  <si>
    <t>Crookedstane Craig</t>
  </si>
  <si>
    <t>Moffat</t>
  </si>
  <si>
    <t>Dumfries and Galloway</t>
  </si>
  <si>
    <t>NS986157</t>
  </si>
  <si>
    <t>RM - Katherine Evans Smith</t>
  </si>
  <si>
    <t>BD</t>
  </si>
  <si>
    <t>Borders</t>
  </si>
  <si>
    <t>NT275201</t>
  </si>
  <si>
    <t>5,6</t>
  </si>
  <si>
    <t>BE</t>
  </si>
  <si>
    <t>Garrique</t>
  </si>
  <si>
    <t>Stirling</t>
  </si>
  <si>
    <t>NS659927</t>
  </si>
  <si>
    <t>RM - Mike Thomson</t>
  </si>
  <si>
    <t>A Robertson</t>
  </si>
  <si>
    <t>SA 2021</t>
  </si>
  <si>
    <t>BF</t>
  </si>
  <si>
    <t>Broomfield Fell</t>
  </si>
  <si>
    <t>Netherwhitton</t>
  </si>
  <si>
    <t>NZ064894</t>
  </si>
  <si>
    <t>J Hands</t>
  </si>
  <si>
    <t>BH</t>
  </si>
  <si>
    <t>Kinnaird Estate</t>
  </si>
  <si>
    <t>Dunkeld</t>
  </si>
  <si>
    <t>NN981499</t>
  </si>
  <si>
    <t>BK</t>
  </si>
  <si>
    <t>Daljedburgh</t>
  </si>
  <si>
    <t>Barr</t>
  </si>
  <si>
    <t>NX327966</t>
  </si>
  <si>
    <t>Gresham House</t>
  </si>
  <si>
    <t>BN</t>
  </si>
  <si>
    <t>Glenshamrock</t>
  </si>
  <si>
    <t>Auchinleck</t>
  </si>
  <si>
    <t>East Ayrshire</t>
  </si>
  <si>
    <t>uk</t>
  </si>
  <si>
    <t>NS 561 236</t>
  </si>
  <si>
    <t>Katherine Evans Smith</t>
  </si>
  <si>
    <t>BP</t>
  </si>
  <si>
    <t>Blairfettie LLP</t>
  </si>
  <si>
    <t>Trinafour</t>
  </si>
  <si>
    <t>PH18 5UG</t>
  </si>
  <si>
    <t>Auchleeks</t>
  </si>
  <si>
    <t>NN 716684</t>
  </si>
  <si>
    <t>Eoghan Anderson</t>
  </si>
  <si>
    <t>AC Chapman</t>
  </si>
  <si>
    <t>BQ</t>
  </si>
  <si>
    <t>Blackmead Forestry LLP</t>
  </si>
  <si>
    <t>Argyll &amp; Bute</t>
  </si>
  <si>
    <t>PA36 4AF</t>
  </si>
  <si>
    <t>Auch and Inverguanan</t>
  </si>
  <si>
    <t>NN319348</t>
  </si>
  <si>
    <t>Daniel Mestecky</t>
  </si>
  <si>
    <t>BlackMead Forestry (Ted Downs)</t>
  </si>
  <si>
    <t>1, 3</t>
  </si>
  <si>
    <t>BR</t>
  </si>
  <si>
    <t>Muckle Wood</t>
  </si>
  <si>
    <t>Dunblane</t>
  </si>
  <si>
    <t>FK15 9JT</t>
  </si>
  <si>
    <t>NN772087</t>
  </si>
  <si>
    <t>Gresham House Forestry Growth and Sustainability LP</t>
  </si>
  <si>
    <t>BS</t>
  </si>
  <si>
    <t>Wester Eggie</t>
  </si>
  <si>
    <t>Kirriemuir</t>
  </si>
  <si>
    <t>Angus</t>
  </si>
  <si>
    <t>DD8 4QQ</t>
  </si>
  <si>
    <t>NO 370700</t>
  </si>
  <si>
    <t xml:space="preserve">Torquil Burns, </t>
  </si>
  <si>
    <t>round timber, logging residues</t>
  </si>
  <si>
    <t>no</t>
  </si>
  <si>
    <t>BT</t>
  </si>
  <si>
    <t>Candacraig Estate</t>
  </si>
  <si>
    <t>AB36 8YB</t>
  </si>
  <si>
    <t>NO 331 095</t>
  </si>
  <si>
    <t>Veronica Llorente</t>
  </si>
  <si>
    <t>George Wallace &amp; Robert Wallace</t>
  </si>
  <si>
    <t>1,3,5</t>
  </si>
  <si>
    <t>BU</t>
  </si>
  <si>
    <t>J C Hands, Blairmore Forest</t>
  </si>
  <si>
    <t>Inverness</t>
  </si>
  <si>
    <t>Invernesshire</t>
  </si>
  <si>
    <t>IV63 6XS</t>
  </si>
  <si>
    <t>Blairmore</t>
  </si>
  <si>
    <t>NH503350</t>
  </si>
  <si>
    <t>Sandy Pringle</t>
  </si>
  <si>
    <t>Julia Hands</t>
  </si>
  <si>
    <t>BV</t>
  </si>
  <si>
    <t>AB36 8XN</t>
  </si>
  <si>
    <t>Bogforlea and Tomnawan</t>
  </si>
  <si>
    <t>NJ407122</t>
  </si>
  <si>
    <t>Justin Hardy</t>
  </si>
  <si>
    <t>BW</t>
  </si>
  <si>
    <t>BayWa High Constellation Forest</t>
  </si>
  <si>
    <t>Tarbert</t>
  </si>
  <si>
    <t>High Constellation Forest</t>
  </si>
  <si>
    <t>NR816510</t>
  </si>
  <si>
    <t>Jackie Arbuthnott</t>
  </si>
  <si>
    <t>BayWa Energy</t>
  </si>
  <si>
    <t>BX</t>
  </si>
  <si>
    <t>Coull</t>
  </si>
  <si>
    <t>AB34 5JQ</t>
  </si>
  <si>
    <t>Coull Forest</t>
  </si>
  <si>
    <t>NJ513 010</t>
  </si>
  <si>
    <t>1, 5, 6</t>
  </si>
  <si>
    <t>BY</t>
  </si>
  <si>
    <t>Harthills</t>
  </si>
  <si>
    <t>Kemnay</t>
  </si>
  <si>
    <t>AB51 0XU</t>
  </si>
  <si>
    <t>Harthills Forest</t>
  </si>
  <si>
    <t>NJ755 147</t>
  </si>
  <si>
    <t>BZ</t>
  </si>
  <si>
    <t>Kirk Wood</t>
  </si>
  <si>
    <t>Cushnie</t>
  </si>
  <si>
    <t>AB33 8JS</t>
  </si>
  <si>
    <t>NJ529 112</t>
  </si>
  <si>
    <t>CA</t>
  </si>
  <si>
    <t>Glenkirk Forest</t>
  </si>
  <si>
    <t>Tomatin</t>
  </si>
  <si>
    <t>IV13 7YD</t>
  </si>
  <si>
    <t>Uk</t>
  </si>
  <si>
    <t>NH840316</t>
  </si>
  <si>
    <t>Jeremy Lloyd (C/O Gresham House)</t>
  </si>
  <si>
    <t>CB</t>
  </si>
  <si>
    <t>Newnoth Forest</t>
  </si>
  <si>
    <t>Rhynie</t>
  </si>
  <si>
    <t>AB54 4QJ</t>
  </si>
  <si>
    <t>NJ5113530495</t>
  </si>
  <si>
    <t>Foresight Forestry Company 1 Ltd.</t>
  </si>
  <si>
    <t>CD</t>
  </si>
  <si>
    <t xml:space="preserve">Glenskinnan </t>
  </si>
  <si>
    <t>AB316LL</t>
  </si>
  <si>
    <t>Glenskinnan</t>
  </si>
  <si>
    <t>NO 70269 88750</t>
  </si>
  <si>
    <t>Keith Malcolm Anderson</t>
  </si>
  <si>
    <t>CE</t>
  </si>
  <si>
    <t>East Auchterhead</t>
  </si>
  <si>
    <t>Wishaw</t>
  </si>
  <si>
    <t>North Lanarkshire</t>
  </si>
  <si>
    <t>ML2 9PJ</t>
  </si>
  <si>
    <t>NS875551</t>
  </si>
  <si>
    <t>Ruth Forrester</t>
  </si>
  <si>
    <t>FS Tope Limited</t>
  </si>
  <si>
    <t>CF</t>
  </si>
  <si>
    <t>Foresight</t>
  </si>
  <si>
    <t>The Shard</t>
  </si>
  <si>
    <t>London Bridge</t>
  </si>
  <si>
    <t>London</t>
  </si>
  <si>
    <t>SE1 9SG</t>
  </si>
  <si>
    <t>Greenness</t>
  </si>
  <si>
    <t>NJ 781 468</t>
  </si>
  <si>
    <t>CG</t>
  </si>
  <si>
    <t>Balnagown</t>
  </si>
  <si>
    <t>NJ 530 030</t>
  </si>
  <si>
    <t>CH</t>
  </si>
  <si>
    <t>Bedehouse &amp; East Bennachie</t>
  </si>
  <si>
    <t>NJ 692 244</t>
  </si>
  <si>
    <t>CI</t>
  </si>
  <si>
    <t>Bogbain Woods</t>
  </si>
  <si>
    <t>NH804801</t>
  </si>
  <si>
    <t>Angus Highley</t>
  </si>
  <si>
    <t>Foresight Forestry</t>
  </si>
  <si>
    <t>CJ</t>
  </si>
  <si>
    <t>Sir Henry Angest</t>
  </si>
  <si>
    <t>Spittal of Glen Shee</t>
  </si>
  <si>
    <t>Dalmunzie Estate</t>
  </si>
  <si>
    <t>NO082702</t>
  </si>
  <si>
    <t>Seth Bird</t>
  </si>
  <si>
    <t>CK</t>
  </si>
  <si>
    <t>Ross Kennedy</t>
  </si>
  <si>
    <t>Bridge of Earn</t>
  </si>
  <si>
    <t>PH2 9FJ</t>
  </si>
  <si>
    <t>Burn of Curran</t>
  </si>
  <si>
    <t>NO 700 893</t>
  </si>
  <si>
    <t>Harry Wilson</t>
  </si>
  <si>
    <t>Ross Kennedy, Harry Wilson, Norman O’Neill</t>
  </si>
  <si>
    <t>CL</t>
  </si>
  <si>
    <t>Ballogie Estate</t>
  </si>
  <si>
    <t>Marypark</t>
  </si>
  <si>
    <t>AB34 5DT</t>
  </si>
  <si>
    <t>NO 573 954</t>
  </si>
  <si>
    <t>Abby Nicol &amp; Family</t>
  </si>
  <si>
    <t>y</t>
  </si>
  <si>
    <t>CM</t>
  </si>
  <si>
    <t>Stennieswater</t>
  </si>
  <si>
    <t>Langholm</t>
  </si>
  <si>
    <t>DG13 0HW</t>
  </si>
  <si>
    <t>Stennieswater Complex</t>
  </si>
  <si>
    <t>NY 347 959</t>
  </si>
  <si>
    <t>D Robson</t>
  </si>
  <si>
    <t>WM Donald</t>
  </si>
  <si>
    <t>Dyce</t>
  </si>
  <si>
    <t xml:space="preserve">AB23 </t>
  </si>
  <si>
    <t>Parkhill</t>
  </si>
  <si>
    <t>NJ9078513519</t>
  </si>
  <si>
    <t xml:space="preserve">Always insert new members above this line for formulas to work in Summary. </t>
  </si>
  <si>
    <t>RTS Forestry- Forest Certification Scheme Register of members. Certificate Registration Number SA-FM/COC-007176 for FSC and SA-PEFC-FM-007176 for PEFC. Dual certified.</t>
  </si>
  <si>
    <t xml:space="preserve">This is the up to date list of members. When members leave they are moved to the Leavers tab. </t>
  </si>
  <si>
    <t>AK</t>
  </si>
  <si>
    <t>Kirkwood</t>
  </si>
  <si>
    <t>Alford</t>
  </si>
  <si>
    <t>N: 57.1918      E: -2.7760</t>
  </si>
  <si>
    <t>SLIMF</t>
  </si>
  <si>
    <t>Lord Michael Farmer</t>
  </si>
  <si>
    <t>AR</t>
  </si>
  <si>
    <t>Moormore</t>
  </si>
  <si>
    <t>Aviemore</t>
  </si>
  <si>
    <t>N: 57.1765        E:-3.7627</t>
  </si>
  <si>
    <t>Talladh a Beithe</t>
  </si>
  <si>
    <t>Rannoch</t>
  </si>
  <si>
    <t>N 56.7001          E -04.4176</t>
  </si>
  <si>
    <t>Adrian van Well</t>
  </si>
  <si>
    <t>CU 2016</t>
  </si>
  <si>
    <t>AO</t>
  </si>
  <si>
    <t>Dungavel</t>
  </si>
  <si>
    <t>Abingdon</t>
  </si>
  <si>
    <t>Biggar</t>
  </si>
  <si>
    <t>N: 55.5500       E: -3.6723</t>
  </si>
  <si>
    <t>Iggesund (Woodland Assests)</t>
  </si>
  <si>
    <t>AT</t>
  </si>
  <si>
    <t>East Scoor</t>
  </si>
  <si>
    <t>Ross of Mull</t>
  </si>
  <si>
    <t>Isle of Mull</t>
  </si>
  <si>
    <t>N: 56.3031       E: -6.12846</t>
  </si>
  <si>
    <t>Beach forest ltd</t>
  </si>
  <si>
    <t>1, 2</t>
  </si>
  <si>
    <t>X</t>
  </si>
  <si>
    <t>Killean</t>
  </si>
  <si>
    <t>Tayinloan</t>
  </si>
  <si>
    <t>Argyll</t>
  </si>
  <si>
    <t>N 55.6485          E -05.6229</t>
  </si>
  <si>
    <t>100-1000ha</t>
  </si>
  <si>
    <t>Mr Harry Ruttle</t>
  </si>
  <si>
    <t>Knock, Stronachie and Todd Woods</t>
  </si>
  <si>
    <t>Perth</t>
  </si>
  <si>
    <t>NO070082</t>
  </si>
  <si>
    <t>0-500 (SLIMF)</t>
  </si>
  <si>
    <t>Mike Thomson</t>
  </si>
  <si>
    <t>W1.1 Roundwood Logs</t>
  </si>
  <si>
    <t>Z</t>
  </si>
  <si>
    <t>Kinpurnie</t>
  </si>
  <si>
    <t>Newtyle</t>
  </si>
  <si>
    <t>Dundee</t>
  </si>
  <si>
    <t>N:56.5511           E: -3.1571</t>
  </si>
  <si>
    <t>Mr Charles Willis</t>
  </si>
  <si>
    <t>AD</t>
  </si>
  <si>
    <t>Priesthaugh</t>
  </si>
  <si>
    <t>Hawick</t>
  </si>
  <si>
    <t>Scottish Borders</t>
  </si>
  <si>
    <t>N:55.3021      E: -2.8379</t>
  </si>
  <si>
    <t>&gt;1000-10000ha</t>
  </si>
  <si>
    <t>Iggesund (Woodland Assets)</t>
  </si>
  <si>
    <t>SA 2020</t>
  </si>
  <si>
    <t>AF</t>
  </si>
  <si>
    <t>Johnby</t>
  </si>
  <si>
    <t>Penrith</t>
  </si>
  <si>
    <t>Cumbria</t>
  </si>
  <si>
    <t>N:54.6976      E: -2.9009</t>
  </si>
  <si>
    <t>AG</t>
  </si>
  <si>
    <t>Falkland</t>
  </si>
  <si>
    <t>Fife, Scotland</t>
  </si>
  <si>
    <t>N:56.2557      E: -3.2357</t>
  </si>
  <si>
    <t>AW</t>
  </si>
  <si>
    <t>Kinnelhead</t>
  </si>
  <si>
    <t>N:55.3081     E:-03.5606</t>
  </si>
  <si>
    <t>George Blacklidge</t>
  </si>
  <si>
    <t>BM</t>
  </si>
  <si>
    <t>Dunfallandy</t>
  </si>
  <si>
    <t>PH16 5NB</t>
  </si>
  <si>
    <t>Dunfallandy Hill</t>
  </si>
  <si>
    <t>NN 947 560</t>
  </si>
  <si>
    <t>AX</t>
  </si>
  <si>
    <t>Halsary</t>
  </si>
  <si>
    <t>Thurso</t>
  </si>
  <si>
    <t>Caithness</t>
  </si>
  <si>
    <t>N:58.422850 E:-3.404206</t>
  </si>
  <si>
    <t>RM Ross Kennedy</t>
  </si>
  <si>
    <t>AZ</t>
  </si>
  <si>
    <t>Muirlaggan</t>
  </si>
  <si>
    <t>Balquhidder</t>
  </si>
  <si>
    <t>N56.349464 E -4.399669</t>
  </si>
  <si>
    <t>500-1000ha</t>
  </si>
  <si>
    <t>RM Harry Wilson</t>
  </si>
  <si>
    <t>HCV 1</t>
  </si>
  <si>
    <t>SA 2020, 2021</t>
  </si>
  <si>
    <t>BL</t>
  </si>
  <si>
    <r>
      <rPr>
        <strike/>
        <sz val="10"/>
        <color rgb="FF000000"/>
        <rFont val="Cambria"/>
        <scheme val="major"/>
      </rPr>
      <t>Speddoch Estate</t>
    </r>
    <r>
      <rPr>
        <sz val="10"/>
        <color rgb="FF000000"/>
        <rFont val="Cambria"/>
        <scheme val="major"/>
      </rPr>
      <t xml:space="preserve"> SUSPENDED</t>
    </r>
  </si>
  <si>
    <t>18/7/2024</t>
  </si>
  <si>
    <t>Dumfries</t>
  </si>
  <si>
    <t>Speddoch Estate</t>
  </si>
  <si>
    <t>NX850821</t>
  </si>
  <si>
    <t>Dr G M J Clarke-Maxwell</t>
  </si>
  <si>
    <t>1,3</t>
  </si>
  <si>
    <t>CC</t>
  </si>
  <si>
    <t>URY Estate</t>
  </si>
  <si>
    <t>Stonehaven</t>
  </si>
  <si>
    <t>AB39 3QB</t>
  </si>
  <si>
    <t>Megray</t>
  </si>
  <si>
    <t>NO871 890</t>
  </si>
  <si>
    <t>FM Group</t>
  </si>
  <si>
    <t xml:space="preserve"> K</t>
  </si>
  <si>
    <t>Dupplin</t>
  </si>
  <si>
    <t>N 56.371145,      W 3.5199165</t>
  </si>
  <si>
    <t>GM- Matt Cope</t>
  </si>
  <si>
    <t>Alexander Dewar, Dupplin Castle, Perth</t>
  </si>
  <si>
    <t xml:space="preserve"> Round timber,logging residues  </t>
  </si>
  <si>
    <t>SA 2022; CU 2014, CU 2017</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</si>
  <si>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</si>
  <si>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</si>
  <si>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</si>
  <si>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</si>
  <si>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</si>
  <si>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</si>
  <si>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</si>
  <si>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</si>
  <si>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</si>
  <si>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</si>
  <si>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</si>
  <si>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</si>
  <si>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</si>
  <si>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</si>
  <si>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</si>
  <si>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</si>
  <si>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</si>
  <si>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</si>
  <si>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</si>
  <si>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</si>
  <si>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</si>
  <si>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</si>
  <si>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</si>
  <si>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</si>
  <si>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</si>
  <si>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</si>
  <si>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</si>
  <si>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</si>
  <si>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Group / Multisite</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</si>
  <si>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</si>
  <si>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</si>
  <si>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</si>
  <si>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</si>
  <si>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</si>
  <si>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</si>
  <si>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</si>
  <si>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</si>
  <si>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</si>
  <si>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</si>
  <si>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</si>
  <si>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</si>
  <si>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</si>
  <si>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</si>
  <si>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High</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</si>
  <si>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</si>
  <si>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</si>
  <si>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</si>
  <si>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</si>
  <si>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</si>
  <si>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</si>
  <si>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</si>
  <si>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</si>
  <si>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</si>
  <si>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</si>
  <si>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</si>
  <si>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Medium</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</si>
  <si>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</si>
  <si>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</si>
  <si>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</si>
  <si>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</si>
  <si>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</si>
  <si>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</si>
  <si>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</si>
  <si>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</si>
  <si>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</si>
  <si>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</si>
  <si>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</si>
  <si>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</si>
  <si>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</si>
  <si>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</si>
  <si>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</si>
  <si>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</si>
  <si>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</si>
  <si>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</si>
  <si>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</si>
  <si>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</si>
  <si>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</si>
  <si>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</si>
  <si>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</si>
  <si>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</si>
  <si>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</si>
  <si>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</si>
  <si>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</si>
  <si>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</si>
  <si>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</si>
  <si>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</si>
  <si>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</si>
  <si>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</si>
  <si>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</si>
  <si>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</si>
  <si>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</si>
  <si>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</si>
  <si>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</si>
  <si>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</si>
  <si>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</si>
  <si>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</si>
  <si>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</si>
  <si>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</si>
  <si>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</si>
  <si>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Summary of audit</t>
  </si>
  <si>
    <t>Type</t>
  </si>
  <si>
    <t>Names of auditors: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</si>
  <si>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</si>
  <si>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</si>
  <si>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</si>
  <si>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</si>
  <si>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</si>
  <si>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</si>
  <si>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</si>
  <si>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</si>
  <si>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</si>
  <si>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RT-FM-001a-06.1 PEFC Forest cert 007176_RTS_2024_S3 IR151124 AD D2</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</si>
  <si>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</si>
  <si>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</si>
  <si>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</si>
  <si>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 31/01/25</t>
  </si>
  <si>
    <t>Approval</t>
  </si>
  <si>
    <t>Certification Decision:</t>
  </si>
  <si>
    <t>Approved: Maintain /grant certification</t>
  </si>
  <si>
    <t>Name: Antonia Dunwoody</t>
  </si>
  <si>
    <t>Certification Decision made on behalf of Soil Association Certification Ltd:</t>
  </si>
  <si>
    <t>Date:</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</si>
  <si>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</si>
  <si>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</si>
  <si>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</si>
  <si>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</si>
  <si>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</si>
  <si>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</si>
  <si>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</si>
  <si>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</si>
  <si>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</si>
  <si>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</si>
  <si>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</si>
  <si>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</si>
  <si>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</si>
  <si>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100% PEFC certified</t>
  </si>
  <si>
    <t>Roundwood</t>
  </si>
  <si>
    <t>Abies grandis, Abies procera, Larix kaempferi, Larix x eurolepis, Picea abies, Picea sitchensis, Pinus nigra, Pinus sylvestris, Pinus contorta, Pseudotsuga menziesii, Thuja plicata, Tsuga heterophylla, Betula Pendula</t>
  </si>
  <si>
    <t>Fuelwood</t>
  </si>
  <si>
    <t xml:space="preserve"> </t>
  </si>
  <si>
    <t>Signed: Antonia Dunwoody</t>
  </si>
  <si>
    <t>Date: 31/01/2025</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</si>
  <si>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</si>
  <si>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</si>
  <si>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</si>
  <si>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</si>
  <si>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</si>
  <si>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</si>
  <si>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</si>
  <si>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</si>
  <si>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</si>
  <si>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</si>
  <si>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</si>
  <si>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Sawlogs and veneer logs</t>
  </si>
  <si>
    <t>Non-coniferous other</t>
  </si>
  <si>
    <t>Non-coniferous woods originating from countries other than tropical.</t>
  </si>
  <si>
    <t>Pulpwood</t>
  </si>
  <si>
    <t>Not specified</t>
  </si>
  <si>
    <t>Chips and particles</t>
  </si>
  <si>
    <t>Wood residues</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</si>
  <si>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</si>
  <si>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</si>
  <si>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</si>
  <si>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</si>
  <si>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</si>
  <si>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</si>
  <si>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</si>
  <si>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</si>
  <si>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</si>
  <si>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</si>
  <si>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</si>
  <si>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</si>
  <si>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</si>
  <si>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</si>
  <si>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</si>
  <si>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</si>
  <si>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</si>
  <si>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</si>
  <si>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</si>
  <si>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</si>
  <si>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</si>
  <si>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</si>
  <si>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</si>
  <si>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</si>
  <si>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</si>
  <si>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</si>
  <si>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</si>
  <si>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</si>
  <si>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</si>
  <si>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</si>
  <si>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</si>
  <si>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</si>
  <si>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</si>
  <si>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</si>
  <si>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</si>
  <si>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</si>
  <si>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</si>
  <si>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</si>
  <si>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</si>
  <si>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</si>
  <si>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</si>
  <si>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</si>
  <si>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</si>
  <si>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</si>
  <si>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</si>
  <si>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</si>
  <si>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</si>
  <si>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</si>
  <si>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</si>
  <si>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</si>
  <si>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</si>
  <si>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</si>
  <si>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</si>
  <si>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</si>
  <si>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</si>
  <si>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</si>
  <si>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</si>
  <si>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</si>
  <si>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</si>
  <si>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</si>
  <si>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</si>
  <si>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</si>
  <si>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</si>
  <si>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</si>
  <si>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</si>
  <si>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</si>
  <si>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</si>
  <si>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</si>
  <si>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</si>
  <si>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</si>
  <si>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</si>
  <si>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</si>
  <si>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</si>
  <si>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</si>
  <si>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</si>
  <si>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</si>
  <si>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</si>
  <si>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</si>
  <si>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</si>
  <si>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</si>
  <si>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</si>
  <si>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</si>
  <si>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</si>
  <si>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</si>
  <si>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</si>
  <si>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</si>
  <si>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</si>
  <si>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</si>
  <si>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</si>
  <si>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</si>
  <si>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</si>
  <si>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</si>
  <si>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</si>
  <si>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</si>
  <si>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</si>
  <si>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</si>
  <si>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</si>
  <si>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</si>
  <si>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</si>
  <si>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</si>
  <si>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</si>
  <si>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</si>
  <si>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</si>
  <si>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</si>
  <si>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CN</t>
  </si>
  <si>
    <t xml:space="preserve">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</si>
</sst>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809]dd\ mmmm\ yyyy;@"/>
    <numFmt numFmtId="166" formatCode="000"/>
    <numFmt numFmtId="170" formatCode="&quot;£&quot;#,##0"/>
  </numFmts>
  <fonts count="131">
    <font>
      <sz val="11"/>
      <name val="Palatino"/>
      <family val="1"/>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8"/>
      <color indexed="81"/>
      <name val="Tahoma"/>
      <family val="2"/>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amily val="1"/>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i/>
      <sz val="10"/>
      <color theme="3"/>
      <name val="Cambria"/>
      <family val="1"/>
      <scheme val="maj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sz val="14"/>
      <color rgb="FF0000FF"/>
      <name val="Cambria"/>
      <family val="1"/>
      <scheme val="major"/>
    </font>
    <font>
      <sz val="11"/>
      <color rgb="FF0000FF"/>
      <name val="Palatino"/>
      <family val="1"/>
    </font>
    <font>
      <b/>
      <i/>
      <sz val="12"/>
      <name val="Cambria"/>
      <family val="1"/>
      <scheme val="major"/>
    </font>
    <font>
      <sz val="11"/>
      <color rgb="FFFF0000"/>
      <name val="Calibri"/>
      <family val="2"/>
      <scheme val="minor"/>
    </font>
    <font>
      <b/>
      <sz val="11"/>
      <color theme="1"/>
      <name val="Calibri"/>
      <family val="2"/>
      <scheme val="minor"/>
    </font>
    <font>
      <sz val="11"/>
      <name val="Calibri"/>
      <family val="2"/>
    </font>
    <font>
      <sz val="11"/>
      <color theme="1"/>
      <name val="Arial"/>
      <family val="2"/>
    </font>
    <font>
      <sz val="11"/>
      <name val="Arial"/>
      <family val="2"/>
    </font>
    <font>
      <sz val="14"/>
      <color theme="1"/>
      <name val="Calibri"/>
      <family val="2"/>
    </font>
    <font>
      <b/>
      <sz val="8"/>
      <name val="Cambria"/>
      <family val="1"/>
      <scheme val="major"/>
    </font>
    <font>
      <i/>
      <sz val="10"/>
      <name val="Cambria"/>
      <family val="1"/>
      <scheme val="major"/>
    </font>
    <font>
      <b/>
      <sz val="11"/>
      <name val="Calibri"/>
      <family val="2"/>
    </font>
    <font>
      <sz val="10"/>
      <color rgb="FF222222"/>
      <name val="Cambria"/>
      <family val="1"/>
      <scheme val="major"/>
    </font>
    <font>
      <b/>
      <sz val="10"/>
      <color rgb="FF222222"/>
      <name val="Cambria"/>
      <family val="1"/>
      <scheme val="major"/>
    </font>
    <font>
      <b/>
      <sz val="11"/>
      <name val="Calibri"/>
      <family val="2"/>
      <scheme val="minor"/>
    </font>
    <font>
      <sz val="10"/>
      <name val="Calibri"/>
      <family val="2"/>
    </font>
    <font>
      <sz val="10"/>
      <color rgb="FF000000"/>
      <name val="Arial"/>
      <family val="2"/>
    </font>
    <font>
      <sz val="10"/>
      <color rgb="FF222222"/>
      <name val="Arial"/>
      <family val="2"/>
    </font>
    <font>
      <u/>
      <sz val="11"/>
      <color theme="10"/>
      <name val="Palatino"/>
      <family val="1"/>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b/>
      <sz val="9"/>
      <name val="Cambria"/>
      <family val="1"/>
    </font>
    <font>
      <sz val="10"/>
      <name val="Cambria"/>
      <family val="2"/>
      <scheme val="major"/>
    </font>
    <font>
      <sz val="10"/>
      <color rgb="FFFF0000"/>
      <name val="Cambria"/>
      <family val="1"/>
      <scheme val="major"/>
    </font>
    <font>
      <sz val="12"/>
      <color theme="1"/>
      <name val="Calibri"/>
      <family val="2"/>
      <scheme val="minor"/>
    </font>
    <font>
      <sz val="10"/>
      <color theme="1"/>
      <name val="Arial"/>
      <family val="2"/>
    </font>
    <font>
      <sz val="10"/>
      <color theme="1"/>
      <name val="Cambria"/>
      <family val="2"/>
      <scheme val="major"/>
    </font>
    <font>
      <strike/>
      <sz val="10"/>
      <name val="Cambria"/>
      <family val="1"/>
      <scheme val="major"/>
    </font>
    <font>
      <b/>
      <strike/>
      <sz val="10"/>
      <name val="Cambria"/>
      <family val="1"/>
      <scheme val="major"/>
    </font>
    <font>
      <i/>
      <strike/>
      <sz val="10"/>
      <color theme="3"/>
      <name val="Cambria"/>
      <family val="1"/>
      <scheme val="major"/>
    </font>
    <font>
      <strike/>
      <sz val="10"/>
      <color theme="1"/>
      <name val="Arial"/>
      <family val="2"/>
    </font>
    <font>
      <strike/>
      <sz val="10"/>
      <color rgb="FFFF0000"/>
      <name val="Cambria"/>
      <family val="1"/>
      <scheme val="major"/>
    </font>
    <font>
      <b/>
      <sz val="10"/>
      <color theme="1"/>
      <name val="Cambria"/>
      <family val="1"/>
      <scheme val="maj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0"/>
      <color rgb="FFFF0000"/>
      <name val="Arial"/>
      <family val="2"/>
    </font>
    <font>
      <i/>
      <sz val="11"/>
      <name val="Palatino"/>
      <family val="1"/>
    </font>
    <font>
      <b/>
      <i/>
      <sz val="10"/>
      <name val="Arial"/>
      <family val="2"/>
    </font>
    <font>
      <i/>
      <sz val="11"/>
      <color rgb="FF00B0F0"/>
      <name val="Palatino"/>
      <family val="1"/>
    </font>
    <font>
      <b/>
      <u/>
      <sz val="10"/>
      <color rgb="FF00B0F0"/>
      <name val="Arial"/>
      <family val="2"/>
    </font>
    <font>
      <b/>
      <sz val="9"/>
      <color rgb="FF000000"/>
      <name val="Tahoma"/>
      <family val="2"/>
    </font>
    <font>
      <sz val="9"/>
      <color rgb="FF000000"/>
      <name val="Tahoma"/>
      <family val="2"/>
    </font>
    <font>
      <sz val="8"/>
      <color rgb="FF000000"/>
      <name val="Tahoma"/>
      <family val="2"/>
    </font>
    <font>
      <b/>
      <sz val="10"/>
      <name val="Cambria"/>
      <family val="2"/>
      <scheme val="major"/>
    </font>
    <font>
      <sz val="8"/>
      <name val="Calibri Light"/>
      <family val="1"/>
    </font>
    <font>
      <b/>
      <sz val="10"/>
      <name val="Calibri Light"/>
      <family val="2"/>
    </font>
    <font>
      <sz val="10"/>
      <name val="Calibri Light"/>
      <family val="1"/>
    </font>
    <font>
      <b/>
      <sz val="12"/>
      <name val="Calibri Light"/>
      <family val="1"/>
    </font>
    <font>
      <u/>
      <sz val="11"/>
      <name val="Cambria"/>
      <family val="2"/>
      <scheme val="major"/>
    </font>
    <font>
      <strike/>
      <sz val="10"/>
      <color rgb="FF000000"/>
      <name val="Cambria"/>
      <scheme val="major"/>
    </font>
    <font>
      <sz val="10"/>
      <color rgb="FF000000"/>
      <name val="Cambria"/>
      <scheme val="major"/>
    </font>
  </fonts>
  <fills count="39">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theme="3" tint="0.39997558519241921"/>
        <bgColor indexed="64"/>
      </patternFill>
    </fill>
    <fill>
      <patternFill patternType="solid">
        <fgColor rgb="FF92CDD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00CC66"/>
        <bgColor indexed="64"/>
      </patternFill>
    </fill>
    <fill>
      <patternFill patternType="solid">
        <fgColor rgb="FFFEFBE6"/>
        <bgColor indexed="64"/>
      </patternFill>
    </fill>
    <fill>
      <patternFill patternType="solid">
        <fgColor rgb="FFFDFDDB"/>
        <bgColor indexed="64"/>
      </patternFill>
    </fill>
    <fill>
      <patternFill patternType="solid">
        <fgColor theme="1" tint="0.49998474074526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indexed="49"/>
        <bgColor indexed="64"/>
      </patternFill>
    </fill>
    <fill>
      <patternFill patternType="solid">
        <fgColor rgb="FFFEFBE6"/>
        <bgColor rgb="FF000000"/>
      </patternFill>
    </fill>
  </fills>
  <borders count="57">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right/>
      <top style="thin">
        <color theme="9"/>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right style="thin">
        <color rgb="FFA9B7AA"/>
      </right>
      <top style="thin">
        <color rgb="FFA9B7AA"/>
      </top>
      <bottom style="thin">
        <color rgb="FFA9B7AA"/>
      </bottom>
      <diagonal/>
    </border>
    <border>
      <left style="thin">
        <color rgb="FFA9B7AA"/>
      </left>
      <right style="thin">
        <color rgb="FFA9B7AA"/>
      </right>
      <top style="thin">
        <color rgb="FFA9B7AA"/>
      </top>
      <bottom style="thin">
        <color rgb="FFA9B7AA"/>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7">
    <xf numFmtId="0" fontId="0" fillId="0" borderId="0"/>
    <xf numFmtId="0" fontId="4" fillId="0" borderId="0"/>
    <xf numFmtId="0" fontId="39" fillId="0" borderId="0"/>
    <xf numFmtId="0" fontId="39" fillId="0" borderId="0"/>
    <xf numFmtId="0" fontId="39" fillId="0" borderId="0"/>
    <xf numFmtId="0" fontId="9" fillId="0" borderId="0"/>
    <xf numFmtId="0" fontId="1" fillId="0" borderId="0"/>
    <xf numFmtId="0" fontId="1" fillId="0" borderId="0"/>
    <xf numFmtId="0" fontId="4" fillId="0" borderId="0"/>
    <xf numFmtId="0" fontId="1" fillId="0" borderId="0"/>
    <xf numFmtId="0" fontId="1" fillId="0" borderId="0"/>
    <xf numFmtId="0" fontId="91" fillId="0" borderId="0" applyNumberFormat="0" applyFill="0" applyBorder="0" applyAlignment="0" applyProtection="0"/>
    <xf numFmtId="0" fontId="4" fillId="0" borderId="0"/>
    <xf numFmtId="0" fontId="100" fillId="0" borderId="0"/>
    <xf numFmtId="0" fontId="1" fillId="0" borderId="0"/>
    <xf numFmtId="0" fontId="91" fillId="0" borderId="0" applyNumberFormat="0" applyFill="0" applyBorder="0" applyAlignment="0" applyProtection="0"/>
    <xf numFmtId="0" fontId="1" fillId="0" borderId="0"/>
  </cellStyleXfs>
  <cellXfs count="960">
    <xf numFmtId="0" fontId="0" fillId="0" borderId="0" xfId="0"/>
    <xf numFmtId="0" fontId="5" fillId="0" borderId="0" xfId="0" applyFont="1" applyAlignment="1">
      <alignment vertical="top" wrapText="1"/>
    </xf>
    <xf numFmtId="0" fontId="3"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0" borderId="0" xfId="0"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0" fillId="0" borderId="0" xfId="0" applyFont="1" applyAlignment="1">
      <alignment horizontal="center" vertical="center" wrapText="1"/>
    </xf>
    <xf numFmtId="0" fontId="41" fillId="0" borderId="0" xfId="0" applyFont="1"/>
    <xf numFmtId="0" fontId="42" fillId="0" borderId="0" xfId="0" applyFont="1"/>
    <xf numFmtId="0" fontId="42" fillId="5" borderId="0" xfId="0" applyFont="1" applyFill="1"/>
    <xf numFmtId="0" fontId="43" fillId="0" borderId="0" xfId="0" applyFont="1"/>
    <xf numFmtId="0" fontId="42" fillId="6" borderId="0" xfId="0" applyFont="1" applyFill="1"/>
    <xf numFmtId="0" fontId="44" fillId="0" borderId="0" xfId="0" applyFont="1"/>
    <xf numFmtId="0" fontId="44" fillId="0" borderId="0" xfId="0" applyFont="1" applyAlignment="1">
      <alignment wrapText="1"/>
    </xf>
    <xf numFmtId="0" fontId="42" fillId="0" borderId="0" xfId="0" applyFont="1" applyAlignment="1">
      <alignment vertical="top"/>
    </xf>
    <xf numFmtId="0" fontId="42" fillId="6" borderId="0" xfId="0" applyFont="1" applyFill="1" applyAlignment="1">
      <alignment vertical="top"/>
    </xf>
    <xf numFmtId="0" fontId="44" fillId="0" borderId="0" xfId="0" applyFont="1" applyAlignment="1">
      <alignment vertical="top"/>
    </xf>
    <xf numFmtId="0" fontId="44" fillId="0" borderId="0" xfId="0" applyFont="1" applyAlignment="1">
      <alignment vertical="top" wrapText="1"/>
    </xf>
    <xf numFmtId="0" fontId="45" fillId="0" borderId="12" xfId="6" applyFont="1" applyBorder="1" applyAlignment="1">
      <alignment wrapText="1"/>
    </xf>
    <xf numFmtId="0" fontId="45" fillId="0" borderId="12" xfId="6" applyFont="1" applyBorder="1" applyAlignment="1">
      <alignment horizontal="center" wrapText="1"/>
    </xf>
    <xf numFmtId="15" fontId="45" fillId="0" borderId="12" xfId="6" applyNumberFormat="1" applyFont="1" applyBorder="1" applyAlignment="1">
      <alignment horizontal="center" wrapText="1"/>
    </xf>
    <xf numFmtId="15" fontId="45" fillId="0" borderId="0" xfId="6" applyNumberFormat="1" applyFont="1" applyAlignment="1">
      <alignment horizontal="center" wrapText="1"/>
    </xf>
    <xf numFmtId="15" fontId="41" fillId="0" borderId="0" xfId="6" applyNumberFormat="1" applyFont="1" applyAlignment="1">
      <alignment wrapText="1"/>
    </xf>
    <xf numFmtId="0" fontId="41" fillId="0" borderId="0" xfId="0" applyFont="1" applyAlignment="1">
      <alignment vertical="top"/>
    </xf>
    <xf numFmtId="0" fontId="41" fillId="0" borderId="0" xfId="0" applyFont="1" applyAlignment="1">
      <alignment horizontal="center" vertical="top"/>
    </xf>
    <xf numFmtId="0" fontId="41" fillId="0" borderId="0" xfId="0" applyFont="1" applyAlignment="1">
      <alignment vertical="top" wrapText="1"/>
    </xf>
    <xf numFmtId="0" fontId="45" fillId="0" borderId="0" xfId="0" applyFont="1" applyAlignment="1">
      <alignment vertical="top" wrapText="1"/>
    </xf>
    <xf numFmtId="0" fontId="46" fillId="0" borderId="0" xfId="0" applyFont="1" applyAlignment="1">
      <alignment vertical="top" wrapText="1"/>
    </xf>
    <xf numFmtId="0" fontId="41" fillId="0" borderId="0" xfId="0" applyFont="1" applyAlignment="1">
      <alignment horizontal="left" vertical="top" wrapText="1"/>
    </xf>
    <xf numFmtId="0" fontId="41" fillId="0" borderId="12" xfId="0" applyFont="1" applyBorder="1" applyAlignment="1">
      <alignment vertical="top" wrapText="1"/>
    </xf>
    <xf numFmtId="0" fontId="45" fillId="7" borderId="0" xfId="0" applyFont="1" applyFill="1" applyAlignment="1">
      <alignment vertical="top" wrapText="1"/>
    </xf>
    <xf numFmtId="0" fontId="46" fillId="0" borderId="12" xfId="0" applyFont="1" applyBorder="1" applyAlignment="1">
      <alignment vertical="top" wrapText="1"/>
    </xf>
    <xf numFmtId="0" fontId="41" fillId="7" borderId="0" xfId="0" applyFont="1" applyFill="1" applyAlignment="1">
      <alignment vertical="top" wrapText="1"/>
    </xf>
    <xf numFmtId="0" fontId="46" fillId="7" borderId="0" xfId="0" applyFont="1" applyFill="1" applyAlignment="1">
      <alignment vertical="top" wrapText="1"/>
    </xf>
    <xf numFmtId="0" fontId="46" fillId="7" borderId="0" xfId="0" applyFont="1" applyFill="1" applyAlignment="1">
      <alignment horizontal="left" vertical="top" wrapText="1"/>
    </xf>
    <xf numFmtId="0" fontId="41" fillId="7" borderId="0" xfId="0" applyFont="1" applyFill="1"/>
    <xf numFmtId="49" fontId="45" fillId="0" borderId="12" xfId="0" applyNumberFormat="1" applyFont="1" applyBorder="1" applyAlignment="1">
      <alignment vertical="top"/>
    </xf>
    <xf numFmtId="0" fontId="45" fillId="0" borderId="12" xfId="0" applyFont="1" applyBorder="1" applyAlignment="1">
      <alignment horizontal="left" vertical="top"/>
    </xf>
    <xf numFmtId="49" fontId="45" fillId="0" borderId="0" xfId="0" applyNumberFormat="1" applyFont="1" applyAlignment="1">
      <alignment vertical="top"/>
    </xf>
    <xf numFmtId="0" fontId="45" fillId="0" borderId="0" xfId="0" applyFont="1" applyAlignment="1">
      <alignment horizontal="left" vertical="top"/>
    </xf>
    <xf numFmtId="0" fontId="45" fillId="8" borderId="12" xfId="0" applyFont="1" applyFill="1" applyBorder="1" applyAlignment="1">
      <alignment vertical="top" wrapText="1"/>
    </xf>
    <xf numFmtId="0" fontId="45" fillId="0" borderId="12" xfId="0" applyFont="1" applyBorder="1" applyAlignment="1">
      <alignment vertical="top" wrapText="1"/>
    </xf>
    <xf numFmtId="0" fontId="41" fillId="11" borderId="12" xfId="0" applyFont="1" applyFill="1" applyBorder="1" applyAlignment="1">
      <alignment vertical="top" wrapText="1"/>
    </xf>
    <xf numFmtId="49" fontId="45" fillId="9" borderId="12" xfId="0" applyNumberFormat="1" applyFont="1" applyFill="1" applyBorder="1" applyAlignment="1">
      <alignment vertical="top"/>
    </xf>
    <xf numFmtId="0" fontId="45" fillId="9" borderId="12" xfId="0" applyFont="1" applyFill="1" applyBorder="1" applyAlignment="1">
      <alignment horizontal="left" vertical="top"/>
    </xf>
    <xf numFmtId="0" fontId="45" fillId="9" borderId="12" xfId="0" applyFont="1" applyFill="1" applyBorder="1" applyAlignment="1">
      <alignment vertical="top" wrapText="1"/>
    </xf>
    <xf numFmtId="0" fontId="45" fillId="9" borderId="13" xfId="0" applyFont="1" applyFill="1" applyBorder="1" applyAlignment="1">
      <alignment vertical="top" wrapText="1"/>
    </xf>
    <xf numFmtId="0" fontId="48" fillId="12" borderId="12" xfId="5" applyFont="1" applyFill="1" applyBorder="1" applyAlignment="1">
      <alignment vertical="center" wrapText="1"/>
    </xf>
    <xf numFmtId="0" fontId="48" fillId="12" borderId="12" xfId="5" applyFont="1" applyFill="1" applyBorder="1" applyAlignment="1">
      <alignment horizontal="left" vertical="center" wrapText="1"/>
    </xf>
    <xf numFmtId="0" fontId="41" fillId="13" borderId="0" xfId="0" applyFont="1" applyFill="1"/>
    <xf numFmtId="0" fontId="48" fillId="8" borderId="12" xfId="0" applyFont="1" applyFill="1" applyBorder="1" applyAlignment="1">
      <alignment vertical="top" wrapText="1"/>
    </xf>
    <xf numFmtId="0" fontId="42" fillId="0" borderId="12" xfId="0" applyFont="1" applyBorder="1" applyAlignment="1">
      <alignment vertical="top" wrapText="1"/>
    </xf>
    <xf numFmtId="0" fontId="42" fillId="0" borderId="0" xfId="0" applyFont="1" applyAlignment="1">
      <alignment vertical="top" wrapText="1"/>
    </xf>
    <xf numFmtId="0" fontId="42" fillId="0" borderId="12" xfId="0" applyFont="1" applyBorder="1" applyAlignment="1">
      <alignment horizontal="right" vertical="top" wrapText="1"/>
    </xf>
    <xf numFmtId="0" fontId="42" fillId="0" borderId="0" xfId="0" applyFont="1" applyAlignment="1">
      <alignment horizontal="center" vertical="top"/>
    </xf>
    <xf numFmtId="0" fontId="45" fillId="0" borderId="16" xfId="0" applyFont="1" applyBorder="1" applyAlignment="1">
      <alignment vertical="top"/>
    </xf>
    <xf numFmtId="0" fontId="41" fillId="0" borderId="17" xfId="0" applyFont="1" applyBorder="1" applyAlignment="1">
      <alignment vertical="top"/>
    </xf>
    <xf numFmtId="0" fontId="41" fillId="0" borderId="18" xfId="0" applyFont="1" applyBorder="1" applyAlignment="1">
      <alignment vertical="top"/>
    </xf>
    <xf numFmtId="0" fontId="41" fillId="0" borderId="3" xfId="0" applyFont="1" applyBorder="1" applyAlignment="1">
      <alignment horizontal="left" vertical="top"/>
    </xf>
    <xf numFmtId="0" fontId="41" fillId="0" borderId="19" xfId="0" applyFont="1" applyBorder="1" applyAlignment="1">
      <alignment vertical="top"/>
    </xf>
    <xf numFmtId="0" fontId="46" fillId="0" borderId="20" xfId="0" applyFont="1" applyBorder="1" applyAlignment="1">
      <alignment horizontal="left" vertical="top"/>
    </xf>
    <xf numFmtId="0" fontId="45" fillId="7" borderId="16" xfId="0" applyFont="1" applyFill="1" applyBorder="1" applyAlignment="1">
      <alignment vertical="top"/>
    </xf>
    <xf numFmtId="0" fontId="41" fillId="7" borderId="17" xfId="0" applyFont="1" applyFill="1" applyBorder="1" applyAlignment="1">
      <alignment vertical="top"/>
    </xf>
    <xf numFmtId="0" fontId="41" fillId="7" borderId="18" xfId="0" applyFont="1" applyFill="1" applyBorder="1" applyAlignment="1">
      <alignment vertical="top"/>
    </xf>
    <xf numFmtId="0" fontId="41" fillId="7" borderId="3" xfId="0" applyFont="1" applyFill="1" applyBorder="1" applyAlignment="1">
      <alignment vertical="top"/>
    </xf>
    <xf numFmtId="0" fontId="41" fillId="7" borderId="19" xfId="0" applyFont="1" applyFill="1" applyBorder="1" applyAlignment="1">
      <alignment vertical="top" wrapText="1"/>
    </xf>
    <xf numFmtId="0" fontId="41" fillId="7" borderId="20" xfId="0" applyFont="1" applyFill="1" applyBorder="1" applyAlignment="1">
      <alignment vertical="top"/>
    </xf>
    <xf numFmtId="0" fontId="41" fillId="7" borderId="19" xfId="0" applyFont="1" applyFill="1" applyBorder="1" applyAlignment="1">
      <alignment vertical="top"/>
    </xf>
    <xf numFmtId="0" fontId="41" fillId="0" borderId="17" xfId="0" applyFont="1" applyBorder="1" applyAlignment="1">
      <alignment vertical="top" wrapText="1"/>
    </xf>
    <xf numFmtId="0" fontId="46" fillId="0" borderId="3" xfId="0" applyFont="1" applyBorder="1" applyAlignment="1">
      <alignment vertical="top" wrapText="1"/>
    </xf>
    <xf numFmtId="0" fontId="46" fillId="0" borderId="3" xfId="8" applyFont="1" applyBorder="1" applyAlignment="1">
      <alignment vertical="top" wrapText="1"/>
    </xf>
    <xf numFmtId="0" fontId="46" fillId="0" borderId="20" xfId="8" applyFont="1" applyBorder="1" applyAlignment="1">
      <alignment vertical="top" wrapText="1"/>
    </xf>
    <xf numFmtId="0" fontId="41" fillId="0" borderId="3" xfId="0" applyFont="1" applyBorder="1" applyAlignment="1">
      <alignment vertical="top" wrapText="1"/>
    </xf>
    <xf numFmtId="0" fontId="50" fillId="0" borderId="0" xfId="0" applyFont="1"/>
    <xf numFmtId="0" fontId="50" fillId="0" borderId="0" xfId="0" applyFont="1" applyAlignment="1">
      <alignment horizontal="center" vertical="top"/>
    </xf>
    <xf numFmtId="0" fontId="41" fillId="0" borderId="21" xfId="0" applyFont="1" applyBorder="1"/>
    <xf numFmtId="0" fontId="40" fillId="0" borderId="13" xfId="8" applyFont="1" applyBorder="1" applyAlignment="1" applyProtection="1">
      <alignment horizontal="center" vertical="center" wrapText="1"/>
      <protection locked="0"/>
    </xf>
    <xf numFmtId="0" fontId="42" fillId="9" borderId="0" xfId="7" applyFont="1" applyFill="1"/>
    <xf numFmtId="0" fontId="42" fillId="0" borderId="0" xfId="7" applyFont="1"/>
    <xf numFmtId="0" fontId="42" fillId="0" borderId="0" xfId="8" applyFont="1" applyAlignment="1">
      <alignment horizontal="center" vertical="top"/>
    </xf>
    <xf numFmtId="0" fontId="51" fillId="0" borderId="0" xfId="8" applyFont="1" applyAlignment="1">
      <alignment horizontal="center" vertical="center" wrapText="1"/>
    </xf>
    <xf numFmtId="0" fontId="41" fillId="0" borderId="0" xfId="8" applyFont="1" applyAlignment="1">
      <alignment vertical="top"/>
    </xf>
    <xf numFmtId="0" fontId="41" fillId="0" borderId="0" xfId="8" applyFont="1" applyAlignment="1">
      <alignment horizontal="left" vertical="top"/>
    </xf>
    <xf numFmtId="15" fontId="41" fillId="0" borderId="0" xfId="8" applyNumberFormat="1" applyFont="1" applyAlignment="1">
      <alignment horizontal="left" vertical="top"/>
    </xf>
    <xf numFmtId="0" fontId="42" fillId="0" borderId="0" xfId="8" applyFont="1"/>
    <xf numFmtId="0" fontId="45" fillId="0" borderId="12" xfId="7" applyFont="1" applyBorder="1" applyAlignment="1">
      <alignment horizontal="center" vertical="center" wrapText="1"/>
    </xf>
    <xf numFmtId="0" fontId="45" fillId="0" borderId="12" xfId="8" applyFont="1" applyBorder="1" applyAlignment="1">
      <alignment horizontal="center" vertical="center" wrapText="1"/>
    </xf>
    <xf numFmtId="0" fontId="45" fillId="9" borderId="0" xfId="7" applyFont="1" applyFill="1" applyAlignment="1">
      <alignment horizontal="center" vertical="center" wrapText="1"/>
    </xf>
    <xf numFmtId="0" fontId="45" fillId="0" borderId="0" xfId="7" applyFont="1" applyAlignment="1">
      <alignment horizontal="center" vertical="center" wrapText="1"/>
    </xf>
    <xf numFmtId="0" fontId="42" fillId="0" borderId="12" xfId="8" applyFont="1" applyBorder="1" applyAlignment="1">
      <alignment horizontal="left" vertical="top" wrapText="1"/>
    </xf>
    <xf numFmtId="0" fontId="46" fillId="0" borderId="0" xfId="8" applyFont="1" applyAlignment="1">
      <alignment horizontal="left" vertical="top" wrapText="1"/>
    </xf>
    <xf numFmtId="0" fontId="45" fillId="0" borderId="16" xfId="8" applyFont="1" applyBorder="1" applyAlignment="1">
      <alignment vertical="top"/>
    </xf>
    <xf numFmtId="0" fontId="41" fillId="0" borderId="22" xfId="8" applyFont="1" applyBorder="1" applyAlignment="1">
      <alignment vertical="top" wrapText="1"/>
    </xf>
    <xf numFmtId="0" fontId="41" fillId="0" borderId="22" xfId="8" applyFont="1" applyBorder="1" applyAlignment="1">
      <alignment vertical="top"/>
    </xf>
    <xf numFmtId="0" fontId="41" fillId="0" borderId="17" xfId="8" applyFont="1" applyBorder="1" applyAlignment="1">
      <alignment vertical="top" wrapText="1"/>
    </xf>
    <xf numFmtId="0" fontId="50" fillId="0" borderId="0" xfId="8" applyFont="1" applyAlignment="1">
      <alignment horizontal="center" vertical="top"/>
    </xf>
    <xf numFmtId="0" fontId="41" fillId="0" borderId="12" xfId="0" applyFont="1" applyBorder="1" applyAlignment="1">
      <alignment horizontal="left" vertical="top" wrapText="1"/>
    </xf>
    <xf numFmtId="164" fontId="41" fillId="14" borderId="1" xfId="0" applyNumberFormat="1" applyFont="1" applyFill="1" applyBorder="1" applyAlignment="1">
      <alignment horizontal="left" vertical="top" wrapText="1"/>
    </xf>
    <xf numFmtId="164" fontId="41" fillId="14" borderId="18" xfId="0" applyNumberFormat="1" applyFont="1" applyFill="1" applyBorder="1" applyAlignment="1">
      <alignment horizontal="left" vertical="top" wrapText="1"/>
    </xf>
    <xf numFmtId="0" fontId="47" fillId="0" borderId="3" xfId="0" applyFont="1" applyBorder="1" applyAlignment="1">
      <alignment vertical="top" wrapText="1"/>
    </xf>
    <xf numFmtId="164" fontId="53" fillId="14" borderId="12" xfId="0" applyNumberFormat="1" applyFont="1" applyFill="1" applyBorder="1" applyAlignment="1">
      <alignment horizontal="left" vertical="center"/>
    </xf>
    <xf numFmtId="0" fontId="53" fillId="14" borderId="12" xfId="0" applyFont="1" applyFill="1" applyBorder="1" applyAlignment="1">
      <alignment vertical="center"/>
    </xf>
    <xf numFmtId="0" fontId="53" fillId="14" borderId="12" xfId="0" applyFont="1" applyFill="1" applyBorder="1" applyAlignment="1">
      <alignment vertical="center" wrapText="1"/>
    </xf>
    <xf numFmtId="0" fontId="53" fillId="7" borderId="0" xfId="0" applyFont="1" applyFill="1" applyAlignment="1">
      <alignment vertical="center" wrapText="1"/>
    </xf>
    <xf numFmtId="0" fontId="53" fillId="0" borderId="0" xfId="0" applyFont="1" applyAlignment="1">
      <alignment vertical="center"/>
    </xf>
    <xf numFmtId="0" fontId="45" fillId="14" borderId="16" xfId="0" applyFont="1" applyFill="1" applyBorder="1" applyAlignment="1">
      <alignment horizontal="left" vertical="top" wrapText="1"/>
    </xf>
    <xf numFmtId="0" fontId="45" fillId="14" borderId="17" xfId="0" applyFont="1" applyFill="1" applyBorder="1" applyAlignment="1">
      <alignment vertical="top" wrapText="1"/>
    </xf>
    <xf numFmtId="0" fontId="45" fillId="13" borderId="0" xfId="0" applyFont="1" applyFill="1" applyAlignment="1">
      <alignment vertical="top" wrapText="1"/>
    </xf>
    <xf numFmtId="0" fontId="45" fillId="14" borderId="18" xfId="0" applyFont="1" applyFill="1" applyBorder="1" applyAlignment="1">
      <alignment horizontal="left" vertical="top" wrapText="1"/>
    </xf>
    <xf numFmtId="0" fontId="45" fillId="14" borderId="20" xfId="0" applyFont="1" applyFill="1" applyBorder="1" applyAlignment="1">
      <alignment vertical="top" wrapText="1"/>
    </xf>
    <xf numFmtId="0" fontId="41" fillId="14" borderId="1" xfId="0" applyFont="1" applyFill="1" applyBorder="1" applyAlignment="1">
      <alignment horizontal="left" vertical="top" wrapText="1"/>
    </xf>
    <xf numFmtId="0" fontId="45" fillId="0" borderId="3" xfId="0" applyFont="1" applyBorder="1" applyAlignment="1">
      <alignment vertical="top" wrapText="1"/>
    </xf>
    <xf numFmtId="0" fontId="41" fillId="13" borderId="0" xfId="0" applyFont="1" applyFill="1" applyAlignment="1">
      <alignment vertical="top" wrapText="1"/>
    </xf>
    <xf numFmtId="0" fontId="54" fillId="0" borderId="3" xfId="0" applyFont="1" applyBorder="1" applyAlignment="1">
      <alignment vertical="top" wrapText="1"/>
    </xf>
    <xf numFmtId="0" fontId="45" fillId="14" borderId="13" xfId="0" applyFont="1" applyFill="1" applyBorder="1" applyAlignment="1">
      <alignment vertical="top" wrapText="1"/>
    </xf>
    <xf numFmtId="0" fontId="45" fillId="14" borderId="1" xfId="0" applyFont="1" applyFill="1" applyBorder="1" applyAlignment="1">
      <alignment horizontal="left" vertical="top" wrapText="1"/>
    </xf>
    <xf numFmtId="0" fontId="46" fillId="0" borderId="3" xfId="0" applyFont="1" applyBorder="1" applyAlignment="1">
      <alignment horizontal="left" vertical="top" wrapText="1"/>
    </xf>
    <xf numFmtId="0" fontId="46" fillId="13" borderId="0" xfId="0" applyFont="1" applyFill="1" applyAlignment="1">
      <alignment horizontal="left" vertical="top" wrapText="1"/>
    </xf>
    <xf numFmtId="0" fontId="46" fillId="13" borderId="0" xfId="0" applyFont="1" applyFill="1" applyAlignment="1">
      <alignment vertical="top" wrapText="1"/>
    </xf>
    <xf numFmtId="0" fontId="46" fillId="14" borderId="1" xfId="0" applyFont="1" applyFill="1" applyBorder="1" applyAlignment="1">
      <alignment horizontal="left" vertical="top" wrapText="1"/>
    </xf>
    <xf numFmtId="2" fontId="45" fillId="14" borderId="1" xfId="0" applyNumberFormat="1" applyFont="1" applyFill="1" applyBorder="1" applyAlignment="1">
      <alignment horizontal="left" vertical="top" wrapText="1"/>
    </xf>
    <xf numFmtId="164" fontId="45" fillId="10" borderId="16" xfId="0" applyNumberFormat="1" applyFont="1" applyFill="1" applyBorder="1" applyAlignment="1">
      <alignment horizontal="left" vertical="top"/>
    </xf>
    <xf numFmtId="0" fontId="45" fillId="10" borderId="17" xfId="0" applyFont="1" applyFill="1" applyBorder="1" applyAlignment="1">
      <alignment vertical="top" wrapText="1"/>
    </xf>
    <xf numFmtId="0" fontId="45" fillId="10" borderId="18" xfId="0" applyFont="1" applyFill="1" applyBorder="1" applyAlignment="1">
      <alignment horizontal="left" vertical="top"/>
    </xf>
    <xf numFmtId="0" fontId="45" fillId="10" borderId="20" xfId="0" applyFont="1" applyFill="1" applyBorder="1" applyAlignment="1">
      <alignment vertical="top" wrapText="1"/>
    </xf>
    <xf numFmtId="0" fontId="41" fillId="0" borderId="14" xfId="0" applyFont="1" applyBorder="1" applyAlignment="1">
      <alignment vertical="top" wrapText="1"/>
    </xf>
    <xf numFmtId="0" fontId="41" fillId="0" borderId="15" xfId="0" applyFont="1" applyBorder="1" applyAlignment="1">
      <alignment vertical="top" wrapText="1"/>
    </xf>
    <xf numFmtId="0" fontId="45" fillId="10" borderId="13" xfId="0" applyFont="1" applyFill="1" applyBorder="1" applyAlignment="1">
      <alignment vertical="top" wrapText="1"/>
    </xf>
    <xf numFmtId="0" fontId="45" fillId="0" borderId="14" xfId="0" applyFont="1" applyBorder="1" applyAlignment="1">
      <alignment vertical="top" wrapText="1"/>
    </xf>
    <xf numFmtId="0" fontId="41" fillId="0" borderId="1" xfId="0" applyFont="1" applyBorder="1" applyAlignment="1">
      <alignment vertical="top" wrapText="1"/>
    </xf>
    <xf numFmtId="0" fontId="45" fillId="0" borderId="1" xfId="0" applyFont="1" applyBorder="1" applyAlignment="1">
      <alignment vertical="top" wrapText="1"/>
    </xf>
    <xf numFmtId="0" fontId="46" fillId="0" borderId="1" xfId="0" applyFont="1" applyBorder="1" applyAlignment="1">
      <alignment horizontal="left" vertical="top" wrapText="1"/>
    </xf>
    <xf numFmtId="0" fontId="45" fillId="0" borderId="1" xfId="0" applyFont="1" applyBorder="1" applyAlignment="1">
      <alignment horizontal="left" vertical="top" wrapText="1"/>
    </xf>
    <xf numFmtId="0" fontId="45" fillId="13" borderId="0" xfId="0" applyFont="1" applyFill="1" applyAlignment="1">
      <alignment horizontal="left" vertical="top" wrapText="1"/>
    </xf>
    <xf numFmtId="0" fontId="46" fillId="0" borderId="1" xfId="0" applyFont="1" applyBorder="1" applyAlignment="1">
      <alignment vertical="top" wrapText="1"/>
    </xf>
    <xf numFmtId="0" fontId="46" fillId="0" borderId="14" xfId="0" applyFont="1" applyBorder="1" applyAlignment="1">
      <alignment vertical="top" wrapText="1"/>
    </xf>
    <xf numFmtId="2" fontId="45" fillId="10" borderId="18" xfId="0" applyNumberFormat="1" applyFont="1" applyFill="1" applyBorder="1" applyAlignment="1">
      <alignment horizontal="left" vertical="top"/>
    </xf>
    <xf numFmtId="0" fontId="55" fillId="10" borderId="18" xfId="0" applyFont="1" applyFill="1" applyBorder="1" applyAlignment="1">
      <alignment horizontal="left" vertical="top" wrapText="1"/>
    </xf>
    <xf numFmtId="0" fontId="46" fillId="10" borderId="19" xfId="0" applyFont="1" applyFill="1" applyBorder="1" applyAlignment="1">
      <alignment horizontal="left" vertical="top"/>
    </xf>
    <xf numFmtId="0" fontId="45" fillId="10" borderId="0" xfId="0" applyFont="1" applyFill="1" applyAlignment="1">
      <alignment horizontal="left" vertical="top"/>
    </xf>
    <xf numFmtId="0" fontId="54" fillId="0" borderId="14" xfId="0" applyFont="1" applyBorder="1" applyAlignment="1">
      <alignment vertical="top" wrapText="1"/>
    </xf>
    <xf numFmtId="0" fontId="41" fillId="10" borderId="18" xfId="0" applyFont="1" applyFill="1" applyBorder="1" applyAlignment="1">
      <alignment horizontal="left"/>
    </xf>
    <xf numFmtId="0" fontId="41" fillId="0" borderId="1" xfId="0" applyFont="1" applyBorder="1"/>
    <xf numFmtId="0" fontId="45" fillId="7" borderId="0" xfId="0" applyFont="1" applyFill="1" applyAlignment="1">
      <alignment horizontal="left" vertical="top" wrapText="1"/>
    </xf>
    <xf numFmtId="0" fontId="45" fillId="10" borderId="12" xfId="0" applyFont="1" applyFill="1" applyBorder="1" applyAlignment="1">
      <alignment vertical="top" wrapText="1"/>
    </xf>
    <xf numFmtId="2" fontId="45" fillId="10" borderId="0" xfId="0" applyNumberFormat="1" applyFont="1" applyFill="1" applyAlignment="1">
      <alignment horizontal="left" vertical="top"/>
    </xf>
    <xf numFmtId="0" fontId="41" fillId="0" borderId="0" xfId="0" applyFont="1" applyAlignment="1">
      <alignment wrapText="1"/>
    </xf>
    <xf numFmtId="0" fontId="45" fillId="15" borderId="0" xfId="9" applyFont="1" applyFill="1" applyAlignment="1">
      <alignment horizontal="left" vertical="top"/>
    </xf>
    <xf numFmtId="0" fontId="45" fillId="15" borderId="0" xfId="9" applyFont="1" applyFill="1" applyAlignment="1">
      <alignment vertical="top" wrapText="1"/>
    </xf>
    <xf numFmtId="0" fontId="41" fillId="15" borderId="0" xfId="9" applyFont="1" applyFill="1" applyAlignment="1">
      <alignment vertical="top"/>
    </xf>
    <xf numFmtId="0" fontId="42" fillId="15" borderId="0" xfId="9" applyFont="1" applyFill="1" applyAlignment="1">
      <alignment vertical="top" wrapText="1"/>
    </xf>
    <xf numFmtId="0" fontId="41" fillId="0" borderId="0" xfId="9" applyFont="1"/>
    <xf numFmtId="0" fontId="45" fillId="15" borderId="14" xfId="9" applyFont="1" applyFill="1" applyBorder="1" applyAlignment="1">
      <alignment horizontal="left" vertical="top" wrapText="1"/>
    </xf>
    <xf numFmtId="0" fontId="45" fillId="15" borderId="14" xfId="9" applyFont="1" applyFill="1" applyBorder="1" applyAlignment="1">
      <alignment vertical="top" wrapText="1"/>
    </xf>
    <xf numFmtId="0" fontId="45" fillId="15" borderId="14" xfId="9" applyFont="1" applyFill="1" applyBorder="1" applyAlignment="1">
      <alignment vertical="top"/>
    </xf>
    <xf numFmtId="0" fontId="45" fillId="15" borderId="23" xfId="9" applyFont="1" applyFill="1" applyBorder="1" applyAlignment="1">
      <alignment horizontal="left" vertical="top"/>
    </xf>
    <xf numFmtId="0" fontId="45" fillId="15" borderId="24" xfId="9" applyFont="1" applyFill="1" applyBorder="1" applyAlignment="1">
      <alignment vertical="top" wrapText="1"/>
    </xf>
    <xf numFmtId="0" fontId="45" fillId="15" borderId="15" xfId="9" applyFont="1" applyFill="1" applyBorder="1" applyAlignment="1">
      <alignment horizontal="left" vertical="top"/>
    </xf>
    <xf numFmtId="0" fontId="41" fillId="0" borderId="15" xfId="9" applyFont="1" applyBorder="1" applyAlignment="1">
      <alignment vertical="top" wrapText="1"/>
    </xf>
    <xf numFmtId="0" fontId="41" fillId="0" borderId="15" xfId="9" applyFont="1" applyBorder="1" applyAlignment="1">
      <alignment vertical="top"/>
    </xf>
    <xf numFmtId="0" fontId="42" fillId="0" borderId="15" xfId="9" applyFont="1" applyBorder="1" applyAlignment="1">
      <alignment vertical="top" wrapText="1"/>
    </xf>
    <xf numFmtId="0" fontId="45" fillId="15" borderId="12" xfId="9" applyFont="1" applyFill="1" applyBorder="1" applyAlignment="1">
      <alignment horizontal="left" vertical="top"/>
    </xf>
    <xf numFmtId="0" fontId="41" fillId="0" borderId="12" xfId="9" applyFont="1" applyBorder="1" applyAlignment="1">
      <alignment vertical="top" wrapText="1"/>
    </xf>
    <xf numFmtId="0" fontId="41" fillId="0" borderId="12" xfId="9" applyFont="1" applyBorder="1" applyAlignment="1">
      <alignment vertical="top"/>
    </xf>
    <xf numFmtId="0" fontId="42" fillId="0" borderId="12" xfId="9" applyFont="1" applyBorder="1" applyAlignment="1">
      <alignment vertical="top" wrapText="1"/>
    </xf>
    <xf numFmtId="0" fontId="45" fillId="0" borderId="0" xfId="9" applyFont="1" applyAlignment="1">
      <alignment horizontal="left" vertical="top"/>
    </xf>
    <xf numFmtId="0" fontId="41" fillId="0" borderId="0" xfId="9" applyFont="1" applyAlignment="1">
      <alignment vertical="top" wrapText="1"/>
    </xf>
    <xf numFmtId="0" fontId="41" fillId="0" borderId="0" xfId="9" applyFont="1" applyAlignment="1">
      <alignment vertical="top"/>
    </xf>
    <xf numFmtId="0" fontId="42" fillId="0" borderId="0" xfId="9" applyFont="1" applyAlignment="1">
      <alignment vertical="top" wrapText="1"/>
    </xf>
    <xf numFmtId="0" fontId="45" fillId="0" borderId="12" xfId="9" applyFont="1" applyBorder="1" applyAlignment="1">
      <alignment vertical="top" wrapText="1"/>
    </xf>
    <xf numFmtId="0" fontId="45" fillId="15" borderId="16" xfId="9" applyFont="1" applyFill="1" applyBorder="1" applyAlignment="1">
      <alignment horizontal="left" vertical="top"/>
    </xf>
    <xf numFmtId="0" fontId="45" fillId="15" borderId="22" xfId="9" applyFont="1" applyFill="1" applyBorder="1" applyAlignment="1">
      <alignment vertical="top" wrapText="1"/>
    </xf>
    <xf numFmtId="0" fontId="41" fillId="15" borderId="24" xfId="9" applyFont="1" applyFill="1" applyBorder="1" applyAlignment="1">
      <alignment vertical="top"/>
    </xf>
    <xf numFmtId="0" fontId="42" fillId="15" borderId="13" xfId="9" applyFont="1" applyFill="1" applyBorder="1" applyAlignment="1">
      <alignment vertical="top" wrapText="1"/>
    </xf>
    <xf numFmtId="0" fontId="41" fillId="15" borderId="22" xfId="9" applyFont="1" applyFill="1" applyBorder="1" applyAlignment="1">
      <alignment vertical="top"/>
    </xf>
    <xf numFmtId="0" fontId="42" fillId="15" borderId="17" xfId="9" applyFont="1" applyFill="1" applyBorder="1" applyAlignment="1">
      <alignment vertical="top" wrapText="1"/>
    </xf>
    <xf numFmtId="0" fontId="45" fillId="15" borderId="16" xfId="9" applyFont="1" applyFill="1" applyBorder="1" applyAlignment="1">
      <alignment horizontal="left" vertical="top" wrapText="1"/>
    </xf>
    <xf numFmtId="0" fontId="41" fillId="15" borderId="24" xfId="0" applyFont="1" applyFill="1" applyBorder="1" applyAlignment="1">
      <alignment vertical="top"/>
    </xf>
    <xf numFmtId="0" fontId="41" fillId="15" borderId="13" xfId="0" applyFont="1" applyFill="1" applyBorder="1" applyAlignment="1">
      <alignment vertical="top"/>
    </xf>
    <xf numFmtId="0" fontId="48" fillId="10" borderId="0" xfId="0" applyFont="1" applyFill="1" applyAlignment="1">
      <alignment vertical="top"/>
    </xf>
    <xf numFmtId="0" fontId="42" fillId="10" borderId="0" xfId="0" applyFont="1" applyFill="1" applyAlignment="1">
      <alignment vertical="top"/>
    </xf>
    <xf numFmtId="0" fontId="48" fillId="10" borderId="12" xfId="0" applyFont="1" applyFill="1" applyBorder="1" applyAlignment="1">
      <alignment vertical="top"/>
    </xf>
    <xf numFmtId="0" fontId="48" fillId="10" borderId="12" xfId="0" applyFont="1" applyFill="1" applyBorder="1" applyAlignment="1">
      <alignment vertical="top" wrapText="1"/>
    </xf>
    <xf numFmtId="0" fontId="46" fillId="0" borderId="3" xfId="0" applyFont="1" applyBorder="1" applyAlignment="1">
      <alignment vertical="top"/>
    </xf>
    <xf numFmtId="0" fontId="45" fillId="14" borderId="12" xfId="0" applyFont="1" applyFill="1" applyBorder="1" applyAlignment="1">
      <alignment horizontal="left" vertical="top" wrapText="1"/>
    </xf>
    <xf numFmtId="0" fontId="45" fillId="14" borderId="12" xfId="0" applyFont="1" applyFill="1" applyBorder="1" applyAlignment="1">
      <alignment wrapText="1"/>
    </xf>
    <xf numFmtId="0" fontId="45" fillId="14" borderId="12" xfId="0" applyFont="1" applyFill="1" applyBorder="1" applyAlignment="1">
      <alignment vertical="top" wrapText="1"/>
    </xf>
    <xf numFmtId="0" fontId="46" fillId="17" borderId="15" xfId="0" applyFont="1" applyFill="1" applyBorder="1" applyAlignment="1">
      <alignment vertical="top" wrapText="1"/>
    </xf>
    <xf numFmtId="0" fontId="46" fillId="17" borderId="12" xfId="0" applyFont="1" applyFill="1" applyBorder="1" applyAlignment="1">
      <alignment vertical="top" wrapText="1"/>
    </xf>
    <xf numFmtId="0" fontId="41" fillId="13" borderId="0" xfId="0" applyFont="1" applyFill="1" applyAlignment="1">
      <alignment horizontal="left" vertical="top" wrapText="1"/>
    </xf>
    <xf numFmtId="0" fontId="45" fillId="0" borderId="0" xfId="0" applyFont="1" applyAlignment="1">
      <alignment horizontal="left" vertical="top" wrapText="1"/>
    </xf>
    <xf numFmtId="0" fontId="56" fillId="11" borderId="12" xfId="0" applyFont="1" applyFill="1" applyBorder="1" applyAlignment="1">
      <alignment vertical="top" wrapText="1"/>
    </xf>
    <xf numFmtId="0" fontId="41" fillId="7" borderId="0" xfId="0" applyFont="1" applyFill="1" applyAlignment="1">
      <alignment horizontal="left" vertical="top" wrapText="1"/>
    </xf>
    <xf numFmtId="0" fontId="41" fillId="0" borderId="3" xfId="0" applyFont="1" applyBorder="1" applyAlignment="1">
      <alignment horizontal="left" vertical="top" wrapText="1"/>
    </xf>
    <xf numFmtId="0" fontId="57" fillId="14" borderId="1" xfId="0" applyFont="1" applyFill="1" applyBorder="1" applyAlignment="1">
      <alignment horizontal="left" vertical="top" wrapText="1"/>
    </xf>
    <xf numFmtId="0" fontId="49" fillId="0" borderId="3" xfId="0" applyFont="1" applyBorder="1" applyAlignment="1">
      <alignment vertical="top" wrapText="1"/>
    </xf>
    <xf numFmtId="164" fontId="56" fillId="14" borderId="1" xfId="0" applyNumberFormat="1" applyFont="1" applyFill="1" applyBorder="1" applyAlignment="1">
      <alignment horizontal="left" vertical="top" wrapText="1"/>
    </xf>
    <xf numFmtId="0" fontId="56" fillId="14" borderId="1" xfId="0" applyFont="1" applyFill="1" applyBorder="1" applyAlignment="1">
      <alignment horizontal="left" vertical="top" wrapText="1"/>
    </xf>
    <xf numFmtId="0" fontId="57" fillId="14" borderId="18" xfId="0" applyFont="1" applyFill="1" applyBorder="1" applyAlignment="1">
      <alignment horizontal="left" vertical="top" wrapText="1"/>
    </xf>
    <xf numFmtId="0" fontId="57" fillId="14" borderId="13" xfId="0" applyFont="1" applyFill="1" applyBorder="1" applyAlignment="1">
      <alignment vertical="top" wrapText="1"/>
    </xf>
    <xf numFmtId="0" fontId="59" fillId="13" borderId="0" xfId="0" applyFont="1" applyFill="1" applyAlignment="1">
      <alignment vertical="top" wrapText="1"/>
    </xf>
    <xf numFmtId="0" fontId="59" fillId="0" borderId="0" xfId="0" applyFont="1" applyAlignment="1">
      <alignment vertical="top" wrapText="1"/>
    </xf>
    <xf numFmtId="0" fontId="60" fillId="0" borderId="0" xfId="0" applyFont="1"/>
    <xf numFmtId="0" fontId="60" fillId="14" borderId="1" xfId="0" applyFont="1" applyFill="1" applyBorder="1" applyAlignment="1">
      <alignment horizontal="left" vertical="top" wrapText="1"/>
    </xf>
    <xf numFmtId="0" fontId="60" fillId="0" borderId="3" xfId="0" applyFont="1" applyBorder="1" applyAlignment="1">
      <alignment vertical="top" wrapText="1"/>
    </xf>
    <xf numFmtId="0" fontId="60" fillId="13" borderId="0" xfId="0" applyFont="1" applyFill="1" applyAlignment="1">
      <alignment vertical="top" wrapText="1"/>
    </xf>
    <xf numFmtId="0" fontId="60" fillId="0" borderId="0" xfId="0" applyFont="1" applyAlignment="1">
      <alignment vertical="top" wrapText="1"/>
    </xf>
    <xf numFmtId="0" fontId="41" fillId="10" borderId="12" xfId="0" applyFont="1" applyFill="1" applyBorder="1" applyAlignment="1">
      <alignment vertical="top" wrapText="1"/>
    </xf>
    <xf numFmtId="0" fontId="61" fillId="10" borderId="0" xfId="0" applyFont="1" applyFill="1" applyAlignment="1">
      <alignment vertical="top"/>
    </xf>
    <xf numFmtId="0" fontId="62" fillId="10" borderId="3" xfId="0" applyFont="1" applyFill="1" applyBorder="1" applyAlignment="1">
      <alignment vertical="top" wrapText="1"/>
    </xf>
    <xf numFmtId="0" fontId="47" fillId="10" borderId="3" xfId="0" applyFont="1" applyFill="1" applyBorder="1" applyAlignment="1">
      <alignment vertical="top" wrapText="1"/>
    </xf>
    <xf numFmtId="0" fontId="45" fillId="12" borderId="12" xfId="0" applyFont="1" applyFill="1" applyBorder="1" applyAlignment="1">
      <alignment vertical="top" wrapText="1"/>
    </xf>
    <xf numFmtId="0" fontId="63" fillId="0" borderId="0" xfId="0" applyFont="1" applyAlignment="1">
      <alignment horizontal="left" vertical="top" wrapText="1"/>
    </xf>
    <xf numFmtId="0" fontId="64" fillId="13" borderId="0" xfId="0" applyFont="1" applyFill="1"/>
    <xf numFmtId="0" fontId="64" fillId="0" borderId="0" xfId="0" applyFont="1"/>
    <xf numFmtId="0" fontId="64" fillId="18" borderId="0" xfId="0" applyFont="1" applyFill="1"/>
    <xf numFmtId="0" fontId="34" fillId="19" borderId="6" xfId="0" applyFont="1" applyFill="1" applyBorder="1" applyAlignment="1">
      <alignment vertical="center" wrapText="1"/>
    </xf>
    <xf numFmtId="0" fontId="41" fillId="0" borderId="13" xfId="0" applyFont="1" applyBorder="1" applyAlignment="1">
      <alignment vertical="top" wrapText="1"/>
    </xf>
    <xf numFmtId="0" fontId="34" fillId="19" borderId="12" xfId="0" applyFont="1" applyFill="1" applyBorder="1" applyAlignment="1">
      <alignment vertical="center" wrapText="1"/>
    </xf>
    <xf numFmtId="0" fontId="35" fillId="19" borderId="12" xfId="0" applyFont="1" applyFill="1" applyBorder="1" applyAlignment="1">
      <alignment vertical="center" wrapText="1"/>
    </xf>
    <xf numFmtId="0" fontId="35" fillId="0" borderId="12" xfId="0" applyFont="1" applyBorder="1" applyAlignment="1">
      <alignment vertical="center" wrapText="1"/>
    </xf>
    <xf numFmtId="0" fontId="26" fillId="0" borderId="12" xfId="0" applyFont="1" applyBorder="1" applyAlignment="1">
      <alignment vertical="center"/>
    </xf>
    <xf numFmtId="0" fontId="42" fillId="0" borderId="23" xfId="8" applyFont="1" applyBorder="1" applyAlignment="1">
      <alignment horizontal="center" vertical="center"/>
    </xf>
    <xf numFmtId="0" fontId="54" fillId="0" borderId="1" xfId="0" applyFont="1" applyBorder="1" applyAlignment="1">
      <alignment vertical="top" wrapText="1"/>
    </xf>
    <xf numFmtId="0" fontId="48" fillId="10" borderId="14" xfId="0" applyFont="1" applyFill="1" applyBorder="1" applyAlignment="1">
      <alignment vertical="top"/>
    </xf>
    <xf numFmtId="0" fontId="48" fillId="20" borderId="12" xfId="0" applyFont="1" applyFill="1" applyBorder="1" applyAlignment="1">
      <alignment vertical="top"/>
    </xf>
    <xf numFmtId="0" fontId="48" fillId="20" borderId="25" xfId="0" applyFont="1" applyFill="1" applyBorder="1" applyAlignment="1">
      <alignment vertical="top" wrapText="1"/>
    </xf>
    <xf numFmtId="0" fontId="48" fillId="20" borderId="26" xfId="0" applyFont="1" applyFill="1" applyBorder="1" applyAlignment="1">
      <alignment vertical="top"/>
    </xf>
    <xf numFmtId="0" fontId="48" fillId="20" borderId="27" xfId="0" applyFont="1" applyFill="1" applyBorder="1" applyAlignment="1">
      <alignment vertical="top"/>
    </xf>
    <xf numFmtId="0" fontId="42" fillId="20" borderId="28" xfId="0" applyFont="1" applyFill="1" applyBorder="1" applyAlignment="1">
      <alignment vertical="top"/>
    </xf>
    <xf numFmtId="0" fontId="48" fillId="10" borderId="23" xfId="0" applyFont="1" applyFill="1" applyBorder="1" applyAlignment="1">
      <alignment vertical="top" wrapText="1"/>
    </xf>
    <xf numFmtId="0" fontId="48" fillId="20" borderId="12" xfId="0" applyFont="1" applyFill="1" applyBorder="1" applyAlignment="1">
      <alignment vertical="top" wrapText="1"/>
    </xf>
    <xf numFmtId="0" fontId="48" fillId="20" borderId="29" xfId="0" applyFont="1" applyFill="1" applyBorder="1" applyAlignment="1">
      <alignment vertical="top" wrapText="1"/>
    </xf>
    <xf numFmtId="0" fontId="48" fillId="20" borderId="15" xfId="0" applyFont="1" applyFill="1" applyBorder="1" applyAlignment="1">
      <alignment vertical="top" wrapText="1"/>
    </xf>
    <xf numFmtId="0" fontId="48" fillId="20" borderId="30" xfId="0" applyFont="1" applyFill="1" applyBorder="1" applyAlignment="1">
      <alignment vertical="top" wrapText="1"/>
    </xf>
    <xf numFmtId="0" fontId="48" fillId="20" borderId="31" xfId="0" applyFont="1" applyFill="1" applyBorder="1" applyAlignment="1">
      <alignment vertical="top" wrapText="1"/>
    </xf>
    <xf numFmtId="0" fontId="48" fillId="20" borderId="6" xfId="0" applyFont="1" applyFill="1" applyBorder="1" applyAlignment="1">
      <alignment vertical="top" wrapText="1"/>
    </xf>
    <xf numFmtId="0" fontId="48" fillId="10" borderId="13" xfId="0" applyFont="1" applyFill="1" applyBorder="1" applyAlignment="1">
      <alignment vertical="top" wrapText="1"/>
    </xf>
    <xf numFmtId="0" fontId="65" fillId="0" borderId="12" xfId="0" applyFont="1" applyBorder="1" applyAlignment="1">
      <alignment vertical="top" wrapText="1"/>
    </xf>
    <xf numFmtId="0" fontId="42" fillId="0" borderId="12" xfId="0" applyFont="1" applyBorder="1" applyAlignment="1">
      <alignment vertical="top"/>
    </xf>
    <xf numFmtId="0" fontId="66" fillId="0" borderId="3" xfId="0" applyFont="1" applyBorder="1" applyAlignment="1">
      <alignment vertical="top" wrapText="1"/>
    </xf>
    <xf numFmtId="0" fontId="67" fillId="0" borderId="0" xfId="0" applyFont="1" applyAlignment="1">
      <alignment vertical="top" wrapText="1"/>
    </xf>
    <xf numFmtId="0" fontId="48" fillId="12" borderId="24" xfId="5" applyFont="1" applyFill="1" applyBorder="1" applyAlignment="1">
      <alignment horizontal="left" vertical="center" wrapText="1"/>
    </xf>
    <xf numFmtId="0" fontId="48" fillId="12" borderId="13" xfId="5" applyFont="1" applyFill="1" applyBorder="1" applyAlignment="1">
      <alignment horizontal="left" vertical="center" wrapText="1"/>
    </xf>
    <xf numFmtId="0" fontId="48" fillId="12" borderId="23" xfId="5" applyFont="1" applyFill="1" applyBorder="1" applyAlignment="1">
      <alignment horizontal="left" vertical="center"/>
    </xf>
    <xf numFmtId="0" fontId="53" fillId="12" borderId="24" xfId="0" applyFont="1" applyFill="1" applyBorder="1"/>
    <xf numFmtId="0" fontId="48" fillId="12" borderId="13" xfId="0" applyFont="1" applyFill="1" applyBorder="1" applyAlignment="1">
      <alignment wrapText="1"/>
    </xf>
    <xf numFmtId="0" fontId="48" fillId="12" borderId="12" xfId="5" applyFont="1" applyFill="1" applyBorder="1" applyAlignment="1">
      <alignment vertical="center" textRotation="90" wrapText="1"/>
    </xf>
    <xf numFmtId="0" fontId="42" fillId="11" borderId="12" xfId="0" applyFont="1" applyFill="1" applyBorder="1"/>
    <xf numFmtId="0" fontId="42" fillId="11" borderId="12" xfId="0" applyFont="1" applyFill="1" applyBorder="1" applyAlignment="1">
      <alignment wrapText="1"/>
    </xf>
    <xf numFmtId="0" fontId="42" fillId="0" borderId="12" xfId="0" applyFont="1" applyBorder="1"/>
    <xf numFmtId="0" fontId="42" fillId="0" borderId="12" xfId="0" applyFont="1" applyBorder="1" applyAlignment="1">
      <alignment wrapText="1"/>
    </xf>
    <xf numFmtId="0" fontId="42" fillId="0" borderId="0" xfId="0" applyFont="1" applyAlignment="1">
      <alignment wrapText="1"/>
    </xf>
    <xf numFmtId="164" fontId="45" fillId="14" borderId="16" xfId="0" applyNumberFormat="1" applyFont="1" applyFill="1" applyBorder="1" applyAlignment="1" applyProtection="1">
      <alignment horizontal="left" vertical="top" wrapText="1"/>
      <protection locked="0"/>
    </xf>
    <xf numFmtId="0" fontId="45" fillId="14" borderId="22" xfId="0" applyFont="1" applyFill="1" applyBorder="1" applyAlignment="1" applyProtection="1">
      <alignment vertical="top"/>
      <protection locked="0"/>
    </xf>
    <xf numFmtId="0" fontId="62" fillId="14" borderId="22" xfId="0" applyFont="1" applyFill="1" applyBorder="1" applyAlignment="1" applyProtection="1">
      <alignment vertical="top" wrapText="1"/>
      <protection locked="0"/>
    </xf>
    <xf numFmtId="0" fontId="49" fillId="14" borderId="38" xfId="0" applyFont="1" applyFill="1" applyBorder="1" applyAlignment="1" applyProtection="1">
      <alignment vertical="top" wrapText="1"/>
      <protection locked="0"/>
    </xf>
    <xf numFmtId="0" fontId="41" fillId="13" borderId="0" xfId="0" applyFont="1" applyFill="1" applyAlignment="1" applyProtection="1">
      <alignment vertical="top" wrapText="1"/>
      <protection locked="0"/>
    </xf>
    <xf numFmtId="164" fontId="45" fillId="14" borderId="18" xfId="0" applyNumberFormat="1" applyFont="1" applyFill="1" applyBorder="1" applyAlignment="1" applyProtection="1">
      <alignment horizontal="left" vertical="top" wrapText="1"/>
      <protection locked="0"/>
    </xf>
    <xf numFmtId="0" fontId="45" fillId="14" borderId="21" xfId="0" applyFont="1" applyFill="1" applyBorder="1" applyAlignment="1" applyProtection="1">
      <alignment vertical="top" wrapText="1"/>
      <protection locked="0"/>
    </xf>
    <xf numFmtId="0" fontId="68" fillId="14" borderId="20" xfId="0" applyFont="1" applyFill="1" applyBorder="1" applyAlignment="1" applyProtection="1">
      <alignment vertical="top" wrapText="1"/>
      <protection locked="0"/>
    </xf>
    <xf numFmtId="164" fontId="41" fillId="14" borderId="18" xfId="0" applyNumberFormat="1" applyFont="1" applyFill="1" applyBorder="1" applyAlignment="1" applyProtection="1">
      <alignment horizontal="left" vertical="top" wrapText="1"/>
      <protection locked="0"/>
    </xf>
    <xf numFmtId="0" fontId="41" fillId="0" borderId="16" xfId="0" applyFont="1" applyBorder="1" applyAlignment="1" applyProtection="1">
      <alignment vertical="top" wrapText="1"/>
      <protection locked="0"/>
    </xf>
    <xf numFmtId="0" fontId="66" fillId="0" borderId="22" xfId="0" applyFont="1" applyBorder="1" applyAlignment="1" applyProtection="1">
      <alignment vertical="top" wrapText="1"/>
      <protection locked="0"/>
    </xf>
    <xf numFmtId="0" fontId="47" fillId="0" borderId="17" xfId="0" applyFont="1" applyBorder="1" applyAlignment="1" applyProtection="1">
      <alignment vertical="top" wrapText="1"/>
      <protection locked="0"/>
    </xf>
    <xf numFmtId="0" fontId="41" fillId="0" borderId="18" xfId="0" applyFont="1" applyBorder="1" applyAlignment="1" applyProtection="1">
      <alignment vertical="top" wrapText="1"/>
      <protection locked="0"/>
    </xf>
    <xf numFmtId="0" fontId="66" fillId="0" borderId="0" xfId="0" applyFont="1" applyAlignment="1" applyProtection="1">
      <alignment vertical="top" wrapText="1"/>
      <protection locked="0"/>
    </xf>
    <xf numFmtId="0" fontId="42" fillId="10" borderId="18" xfId="0" applyFont="1" applyFill="1" applyBorder="1" applyAlignment="1">
      <alignment vertical="top" wrapText="1"/>
    </xf>
    <xf numFmtId="0" fontId="41" fillId="0" borderId="0" xfId="0" applyFont="1" applyAlignment="1" applyProtection="1">
      <alignment vertical="top"/>
      <protection locked="0"/>
    </xf>
    <xf numFmtId="0" fontId="56" fillId="10" borderId="0" xfId="0" applyFont="1" applyFill="1" applyAlignment="1">
      <alignment vertical="top" wrapText="1"/>
    </xf>
    <xf numFmtId="164" fontId="41" fillId="14" borderId="0" xfId="0" applyNumberFormat="1" applyFont="1" applyFill="1" applyAlignment="1" applyProtection="1">
      <alignment horizontal="left" vertical="top" wrapText="1"/>
      <protection locked="0"/>
    </xf>
    <xf numFmtId="0" fontId="41" fillId="0" borderId="0" xfId="0" applyFont="1" applyAlignment="1" applyProtection="1">
      <alignment vertical="top" wrapText="1"/>
      <protection locked="0"/>
    </xf>
    <xf numFmtId="0" fontId="49" fillId="0" borderId="0" xfId="0" applyFont="1" applyAlignment="1" applyProtection="1">
      <alignment vertical="top" wrapText="1"/>
      <protection locked="0"/>
    </xf>
    <xf numFmtId="0" fontId="45" fillId="14" borderId="24" xfId="0" applyFont="1" applyFill="1" applyBorder="1" applyAlignment="1" applyProtection="1">
      <alignment vertical="top"/>
      <protection locked="0"/>
    </xf>
    <xf numFmtId="0" fontId="49" fillId="14" borderId="13" xfId="0" applyFont="1" applyFill="1" applyBorder="1" applyAlignment="1" applyProtection="1">
      <alignment vertical="top" wrapText="1"/>
      <protection locked="0"/>
    </xf>
    <xf numFmtId="164" fontId="41" fillId="14" borderId="1" xfId="0" applyNumberFormat="1" applyFont="1" applyFill="1" applyBorder="1" applyAlignment="1" applyProtection="1">
      <alignment horizontal="left" vertical="top" wrapText="1"/>
      <protection locked="0"/>
    </xf>
    <xf numFmtId="0" fontId="41" fillId="0" borderId="38"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69" fillId="0" borderId="3" xfId="0" applyFont="1" applyBorder="1" applyAlignment="1" applyProtection="1">
      <alignment vertical="top" wrapText="1"/>
      <protection locked="0"/>
    </xf>
    <xf numFmtId="0" fontId="47" fillId="0" borderId="3" xfId="0" applyFont="1" applyBorder="1" applyAlignment="1" applyProtection="1">
      <alignment vertical="top" wrapText="1"/>
      <protection locked="0"/>
    </xf>
    <xf numFmtId="0" fontId="41" fillId="11" borderId="0" xfId="0" applyFont="1" applyFill="1" applyAlignment="1" applyProtection="1">
      <alignment vertical="top" wrapText="1"/>
      <protection locked="0"/>
    </xf>
    <xf numFmtId="0" fontId="45" fillId="14" borderId="24" xfId="0" applyFont="1" applyFill="1" applyBorder="1" applyAlignment="1" applyProtection="1">
      <alignment vertical="top" wrapText="1"/>
      <protection locked="0"/>
    </xf>
    <xf numFmtId="0" fontId="41" fillId="14" borderId="24" xfId="0" applyFont="1" applyFill="1" applyBorder="1" applyAlignment="1" applyProtection="1">
      <alignment vertical="top" wrapText="1"/>
      <protection locked="0"/>
    </xf>
    <xf numFmtId="0" fontId="41" fillId="0" borderId="24"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68" fillId="14" borderId="13" xfId="0" applyFont="1" applyFill="1" applyBorder="1" applyAlignment="1" applyProtection="1">
      <alignment vertical="top" wrapText="1"/>
      <protection locked="0"/>
    </xf>
    <xf numFmtId="0" fontId="69" fillId="0" borderId="0" xfId="0" applyFont="1" applyAlignment="1" applyProtection="1">
      <alignment vertical="top"/>
      <protection locked="0"/>
    </xf>
    <xf numFmtId="0" fontId="41" fillId="10" borderId="0" xfId="0" applyFont="1" applyFill="1" applyAlignment="1">
      <alignment vertical="top" wrapText="1"/>
    </xf>
    <xf numFmtId="2" fontId="66" fillId="0" borderId="0" xfId="0" applyNumberFormat="1" applyFont="1" applyAlignment="1" applyProtection="1">
      <alignment vertical="top" wrapText="1"/>
      <protection locked="0"/>
    </xf>
    <xf numFmtId="0" fontId="49" fillId="0" borderId="3" xfId="0" applyFont="1" applyBorder="1" applyAlignment="1" applyProtection="1">
      <alignment vertical="top"/>
      <protection locked="0"/>
    </xf>
    <xf numFmtId="0" fontId="41" fillId="0" borderId="39" xfId="0" applyFont="1" applyBorder="1" applyAlignment="1" applyProtection="1">
      <alignment vertical="top" wrapText="1"/>
      <protection locked="0"/>
    </xf>
    <xf numFmtId="0" fontId="36" fillId="0" borderId="3" xfId="0" applyFont="1" applyBorder="1" applyAlignment="1" applyProtection="1">
      <alignment vertical="top" wrapText="1"/>
      <protection locked="0"/>
    </xf>
    <xf numFmtId="0" fontId="41" fillId="11" borderId="18" xfId="0" applyFont="1" applyFill="1" applyBorder="1" applyAlignment="1" applyProtection="1">
      <alignment horizontal="right" vertical="top" wrapText="1"/>
      <protection locked="0"/>
    </xf>
    <xf numFmtId="0" fontId="66" fillId="11" borderId="0" xfId="0" applyFont="1" applyFill="1" applyAlignment="1" applyProtection="1">
      <alignment vertical="top" wrapText="1"/>
      <protection locked="0"/>
    </xf>
    <xf numFmtId="0" fontId="47" fillId="11" borderId="3" xfId="0" applyFont="1" applyFill="1" applyBorder="1" applyAlignment="1" applyProtection="1">
      <alignment vertical="top" wrapText="1"/>
      <protection locked="0"/>
    </xf>
    <xf numFmtId="0" fontId="41" fillId="11" borderId="18" xfId="0" applyFont="1" applyFill="1" applyBorder="1" applyAlignment="1" applyProtection="1">
      <alignment vertical="top" wrapText="1"/>
      <protection locked="0"/>
    </xf>
    <xf numFmtId="0" fontId="41" fillId="0" borderId="19" xfId="0" applyFont="1" applyBorder="1" applyAlignment="1" applyProtection="1">
      <alignment horizontal="left" vertical="top" wrapText="1"/>
      <protection locked="0"/>
    </xf>
    <xf numFmtId="0" fontId="41" fillId="0" borderId="21" xfId="0" applyFont="1" applyBorder="1" applyAlignment="1" applyProtection="1">
      <alignment vertical="top" wrapText="1"/>
      <protection locked="0"/>
    </xf>
    <xf numFmtId="0" fontId="49" fillId="0" borderId="20" xfId="0" applyFont="1" applyBorder="1" applyAlignment="1" applyProtection="1">
      <alignment vertical="top" wrapText="1"/>
      <protection locked="0"/>
    </xf>
    <xf numFmtId="164" fontId="41" fillId="14" borderId="1" xfId="0" applyNumberFormat="1" applyFont="1" applyFill="1" applyBorder="1" applyAlignment="1" applyProtection="1">
      <alignment vertical="top"/>
      <protection locked="0"/>
    </xf>
    <xf numFmtId="0" fontId="45" fillId="14" borderId="13" xfId="0" applyFont="1" applyFill="1" applyBorder="1" applyAlignment="1" applyProtection="1">
      <alignment horizontal="center" vertical="top" wrapText="1"/>
      <protection locked="0"/>
    </xf>
    <xf numFmtId="0" fontId="45" fillId="14" borderId="12" xfId="0" applyFont="1" applyFill="1" applyBorder="1" applyAlignment="1" applyProtection="1">
      <alignment horizontal="center" vertical="top" wrapText="1"/>
      <protection locked="0"/>
    </xf>
    <xf numFmtId="0" fontId="45" fillId="13" borderId="0" xfId="0" applyFont="1" applyFill="1" applyAlignment="1" applyProtection="1">
      <alignment vertical="top" wrapText="1"/>
      <protection locked="0"/>
    </xf>
    <xf numFmtId="0" fontId="41" fillId="14" borderId="13" xfId="0" applyFont="1" applyFill="1" applyBorder="1" applyAlignment="1" applyProtection="1">
      <alignment horizontal="center" vertical="top" wrapText="1"/>
      <protection locked="0"/>
    </xf>
    <xf numFmtId="0" fontId="66" fillId="0" borderId="12" xfId="0" applyFont="1" applyBorder="1" applyAlignment="1" applyProtection="1">
      <alignment horizontal="center" vertical="top" wrapText="1"/>
      <protection locked="0"/>
    </xf>
    <xf numFmtId="164" fontId="41" fillId="14" borderId="1" xfId="0" applyNumberFormat="1" applyFont="1" applyFill="1" applyBorder="1" applyAlignment="1" applyProtection="1">
      <alignment vertical="top" wrapText="1"/>
      <protection locked="0"/>
    </xf>
    <xf numFmtId="0" fontId="70" fillId="0" borderId="0" xfId="0" applyFont="1" applyAlignment="1" applyProtection="1">
      <alignment vertical="top" wrapText="1"/>
      <protection locked="0"/>
    </xf>
    <xf numFmtId="0" fontId="41" fillId="0" borderId="19" xfId="0" applyFont="1" applyBorder="1" applyAlignment="1" applyProtection="1">
      <alignment vertical="top" wrapText="1"/>
      <protection locked="0"/>
    </xf>
    <xf numFmtId="0" fontId="66" fillId="0" borderId="21" xfId="0" applyFont="1" applyBorder="1" applyAlignment="1" applyProtection="1">
      <alignment vertical="top" wrapText="1"/>
      <protection locked="0"/>
    </xf>
    <xf numFmtId="0" fontId="69" fillId="0" borderId="20" xfId="0" applyFont="1" applyBorder="1" applyAlignment="1" applyProtection="1">
      <alignment vertical="top" wrapText="1"/>
      <protection locked="0"/>
    </xf>
    <xf numFmtId="0" fontId="71" fillId="14" borderId="12" xfId="0" applyFont="1" applyFill="1" applyBorder="1" applyAlignment="1" applyProtection="1">
      <alignment vertical="top" wrapText="1"/>
      <protection locked="0"/>
    </xf>
    <xf numFmtId="0" fontId="41" fillId="14" borderId="12" xfId="0" applyFont="1" applyFill="1" applyBorder="1" applyAlignment="1" applyProtection="1">
      <alignment vertical="top" wrapText="1"/>
      <protection locked="0"/>
    </xf>
    <xf numFmtId="0" fontId="66" fillId="0" borderId="12" xfId="0" applyFont="1" applyBorder="1" applyAlignment="1" applyProtection="1">
      <alignment vertical="top" wrapText="1"/>
      <protection locked="0"/>
    </xf>
    <xf numFmtId="0" fontId="70" fillId="0" borderId="12" xfId="0" applyFont="1" applyBorder="1" applyAlignment="1" applyProtection="1">
      <alignment vertical="top" wrapText="1"/>
      <protection locked="0"/>
    </xf>
    <xf numFmtId="0" fontId="66" fillId="0" borderId="24" xfId="0" applyFont="1" applyBorder="1" applyAlignment="1" applyProtection="1">
      <alignment vertical="top" wrapText="1"/>
      <protection locked="0"/>
    </xf>
    <xf numFmtId="0" fontId="70" fillId="0" borderId="17" xfId="0" applyFont="1" applyBorder="1" applyAlignment="1" applyProtection="1">
      <alignment vertical="top" wrapText="1"/>
      <protection locked="0"/>
    </xf>
    <xf numFmtId="0" fontId="54" fillId="0" borderId="0" xfId="0" applyFont="1" applyAlignment="1" applyProtection="1">
      <alignment vertical="top" wrapText="1"/>
      <protection locked="0"/>
    </xf>
    <xf numFmtId="0" fontId="69" fillId="11" borderId="3" xfId="0" applyFont="1" applyFill="1" applyBorder="1" applyAlignment="1" applyProtection="1">
      <alignment vertical="top" wrapText="1"/>
      <protection locked="0"/>
    </xf>
    <xf numFmtId="164" fontId="41" fillId="21" borderId="18" xfId="0" applyNumberFormat="1" applyFont="1" applyFill="1" applyBorder="1" applyAlignment="1" applyProtection="1">
      <alignment horizontal="left" vertical="top" wrapText="1"/>
      <protection locked="0"/>
    </xf>
    <xf numFmtId="0" fontId="41" fillId="21" borderId="0" xfId="0" applyFont="1" applyFill="1" applyAlignment="1" applyProtection="1">
      <alignment vertical="top"/>
      <protection locked="0"/>
    </xf>
    <xf numFmtId="164" fontId="45" fillId="14" borderId="1" xfId="0" applyNumberFormat="1" applyFont="1" applyFill="1" applyBorder="1" applyAlignment="1" applyProtection="1">
      <alignment horizontal="left" vertical="top" wrapText="1"/>
      <protection locked="0"/>
    </xf>
    <xf numFmtId="0" fontId="45" fillId="14" borderId="13" xfId="0" applyFont="1" applyFill="1" applyBorder="1" applyAlignment="1" applyProtection="1">
      <alignment vertical="top" wrapText="1"/>
      <protection locked="0"/>
    </xf>
    <xf numFmtId="0" fontId="45" fillId="14" borderId="12" xfId="0" applyFont="1" applyFill="1" applyBorder="1" applyAlignment="1" applyProtection="1">
      <alignment vertical="top" wrapText="1"/>
      <protection locked="0"/>
    </xf>
    <xf numFmtId="0" fontId="69" fillId="0" borderId="13" xfId="0" applyFont="1" applyBorder="1" applyAlignment="1" applyProtection="1">
      <alignment vertical="top" wrapText="1"/>
      <protection locked="0"/>
    </xf>
    <xf numFmtId="0" fontId="69" fillId="0" borderId="12" xfId="0" applyFont="1" applyBorder="1" applyAlignment="1" applyProtection="1">
      <alignment vertical="top" wrapText="1"/>
      <protection locked="0"/>
    </xf>
    <xf numFmtId="0" fontId="66" fillId="0" borderId="13" xfId="0" applyFont="1" applyBorder="1" applyAlignment="1" applyProtection="1">
      <alignment vertical="top" wrapText="1"/>
      <protection locked="0"/>
    </xf>
    <xf numFmtId="0" fontId="45" fillId="0" borderId="12" xfId="6" applyFont="1" applyBorder="1" applyAlignment="1" applyProtection="1">
      <alignment horizontal="center" wrapText="1"/>
      <protection locked="0"/>
    </xf>
    <xf numFmtId="15" fontId="45" fillId="0" borderId="12" xfId="6" applyNumberFormat="1" applyFont="1" applyBorder="1" applyAlignment="1" applyProtection="1">
      <alignment horizontal="center" wrapText="1"/>
      <protection locked="0"/>
    </xf>
    <xf numFmtId="15" fontId="41" fillId="0" borderId="12" xfId="6" applyNumberFormat="1" applyFont="1" applyBorder="1" applyAlignment="1" applyProtection="1">
      <alignment wrapText="1"/>
      <protection locked="0"/>
    </xf>
    <xf numFmtId="0" fontId="43" fillId="0" borderId="0" xfId="0" applyFont="1" applyAlignment="1" applyProtection="1">
      <alignment vertical="top"/>
      <protection locked="0"/>
    </xf>
    <xf numFmtId="0" fontId="42" fillId="0" borderId="0" xfId="0" applyFont="1" applyAlignment="1" applyProtection="1">
      <alignment vertical="top"/>
      <protection locked="0"/>
    </xf>
    <xf numFmtId="0" fontId="61" fillId="10" borderId="0" xfId="0" applyFont="1" applyFill="1" applyAlignment="1" applyProtection="1">
      <alignment horizontal="left" vertical="top" wrapText="1"/>
      <protection locked="0"/>
    </xf>
    <xf numFmtId="0" fontId="72" fillId="0" borderId="0" xfId="0" applyFont="1" applyAlignment="1" applyProtection="1">
      <alignment horizontal="left" vertical="top" wrapText="1"/>
      <protection locked="0"/>
    </xf>
    <xf numFmtId="165" fontId="43" fillId="0" borderId="0" xfId="0" applyNumberFormat="1" applyFont="1" applyAlignment="1" applyProtection="1">
      <alignment vertical="top"/>
      <protection locked="0"/>
    </xf>
    <xf numFmtId="0" fontId="43" fillId="0" borderId="0" xfId="0" applyFont="1" applyProtection="1">
      <protection locked="0"/>
    </xf>
    <xf numFmtId="0" fontId="42" fillId="0" borderId="0" xfId="0" applyFont="1" applyProtection="1">
      <protection locked="0"/>
    </xf>
    <xf numFmtId="0" fontId="57" fillId="10" borderId="12" xfId="6" applyFont="1" applyFill="1" applyBorder="1" applyAlignment="1" applyProtection="1">
      <alignment wrapText="1"/>
      <protection locked="0"/>
    </xf>
    <xf numFmtId="0" fontId="45" fillId="0" borderId="12" xfId="6" applyFont="1" applyBorder="1" applyAlignment="1" applyProtection="1">
      <alignment wrapText="1"/>
      <protection locked="0"/>
    </xf>
    <xf numFmtId="0" fontId="41" fillId="22" borderId="12" xfId="0" applyFont="1" applyFill="1" applyBorder="1" applyAlignment="1">
      <alignment vertical="top" wrapText="1"/>
    </xf>
    <xf numFmtId="14" fontId="41" fillId="0" borderId="12" xfId="0" applyNumberFormat="1" applyFont="1" applyBorder="1" applyAlignment="1">
      <alignment vertical="top" wrapText="1"/>
    </xf>
    <xf numFmtId="14" fontId="41" fillId="22" borderId="12" xfId="0" applyNumberFormat="1" applyFont="1" applyFill="1" applyBorder="1" applyAlignment="1">
      <alignment vertical="top" wrapText="1"/>
    </xf>
    <xf numFmtId="164" fontId="45" fillId="0" borderId="0" xfId="0" applyNumberFormat="1" applyFont="1" applyAlignment="1">
      <alignment vertical="top" wrapText="1"/>
    </xf>
    <xf numFmtId="164" fontId="45" fillId="0" borderId="12" xfId="0" applyNumberFormat="1" applyFont="1" applyBorder="1" applyAlignment="1">
      <alignment vertical="top" wrapText="1"/>
    </xf>
    <xf numFmtId="14" fontId="41" fillId="0" borderId="0" xfId="0" applyNumberFormat="1" applyFont="1" applyAlignment="1">
      <alignment vertical="top" wrapText="1"/>
    </xf>
    <xf numFmtId="0" fontId="41" fillId="13" borderId="12" xfId="0" applyFont="1" applyFill="1" applyBorder="1" applyAlignment="1">
      <alignment vertical="top" wrapText="1"/>
    </xf>
    <xf numFmtId="0" fontId="20" fillId="13" borderId="12" xfId="0" applyFont="1" applyFill="1" applyBorder="1" applyAlignment="1">
      <alignment vertical="top" wrapText="1"/>
    </xf>
    <xf numFmtId="0" fontId="46" fillId="23" borderId="0" xfId="0" applyFont="1" applyFill="1" applyAlignment="1">
      <alignment vertical="top" wrapText="1"/>
    </xf>
    <xf numFmtId="164" fontId="41" fillId="23" borderId="12" xfId="0" applyNumberFormat="1" applyFont="1" applyFill="1" applyBorder="1" applyAlignment="1">
      <alignment vertical="top" wrapText="1"/>
    </xf>
    <xf numFmtId="0" fontId="46" fillId="22" borderId="0" xfId="0" applyFont="1" applyFill="1" applyAlignment="1">
      <alignment vertical="top" wrapText="1"/>
    </xf>
    <xf numFmtId="14" fontId="46" fillId="22" borderId="0" xfId="0" applyNumberFormat="1" applyFont="1" applyFill="1" applyAlignment="1">
      <alignment vertical="top" wrapText="1"/>
    </xf>
    <xf numFmtId="164" fontId="41" fillId="22" borderId="12" xfId="0" applyNumberFormat="1" applyFont="1" applyFill="1" applyBorder="1" applyAlignment="1">
      <alignment vertical="top" wrapText="1"/>
    </xf>
    <xf numFmtId="0" fontId="41" fillId="22" borderId="0" xfId="0" applyFont="1" applyFill="1" applyAlignment="1">
      <alignment vertical="top" wrapText="1"/>
    </xf>
    <xf numFmtId="14" fontId="41" fillId="22" borderId="0" xfId="0" applyNumberFormat="1" applyFont="1" applyFill="1" applyAlignment="1">
      <alignment vertical="top" wrapText="1"/>
    </xf>
    <xf numFmtId="0" fontId="20" fillId="22" borderId="12" xfId="0" applyFont="1" applyFill="1" applyBorder="1" applyAlignment="1">
      <alignment vertical="top" wrapText="1"/>
    </xf>
    <xf numFmtId="0" fontId="41" fillId="22" borderId="14" xfId="0" applyFont="1" applyFill="1" applyBorder="1" applyAlignment="1">
      <alignment vertical="top" wrapText="1"/>
    </xf>
    <xf numFmtId="164" fontId="41" fillId="0" borderId="12" xfId="0" applyNumberFormat="1" applyFont="1" applyBorder="1" applyAlignment="1">
      <alignment vertical="top" wrapText="1"/>
    </xf>
    <xf numFmtId="2" fontId="41" fillId="22" borderId="12" xfId="0" applyNumberFormat="1" applyFont="1" applyFill="1" applyBorder="1" applyAlignment="1">
      <alignment vertical="top" wrapText="1"/>
    </xf>
    <xf numFmtId="0" fontId="78" fillId="22" borderId="14" xfId="0" applyFont="1" applyFill="1" applyBorder="1" applyAlignment="1">
      <alignment vertical="top" wrapText="1"/>
    </xf>
    <xf numFmtId="164" fontId="45" fillId="22" borderId="14" xfId="0" applyNumberFormat="1" applyFont="1" applyFill="1" applyBorder="1" applyAlignment="1">
      <alignment vertical="top" wrapText="1"/>
    </xf>
    <xf numFmtId="0" fontId="78" fillId="22" borderId="12" xfId="0" applyFont="1" applyFill="1" applyBorder="1" applyAlignment="1">
      <alignment vertical="top" wrapText="1"/>
    </xf>
    <xf numFmtId="0" fontId="46" fillId="22" borderId="12" xfId="0" applyFont="1" applyFill="1" applyBorder="1" applyAlignment="1">
      <alignment vertical="top" wrapText="1"/>
    </xf>
    <xf numFmtId="14" fontId="46" fillId="22" borderId="12" xfId="0" applyNumberFormat="1" applyFont="1" applyFill="1" applyBorder="1" applyAlignment="1">
      <alignment vertical="top" wrapText="1"/>
    </xf>
    <xf numFmtId="0" fontId="45" fillId="22" borderId="12" xfId="0" applyFont="1" applyFill="1" applyBorder="1" applyAlignment="1">
      <alignment vertical="top" wrapText="1"/>
    </xf>
    <xf numFmtId="164" fontId="45" fillId="14" borderId="12" xfId="0" applyNumberFormat="1" applyFont="1" applyFill="1" applyBorder="1" applyAlignment="1">
      <alignment vertical="top"/>
    </xf>
    <xf numFmtId="164" fontId="45" fillId="14" borderId="12" xfId="0" applyNumberFormat="1" applyFont="1" applyFill="1" applyBorder="1" applyAlignment="1">
      <alignment vertical="top" wrapText="1"/>
    </xf>
    <xf numFmtId="14" fontId="45" fillId="14" borderId="12" xfId="0" applyNumberFormat="1" applyFont="1" applyFill="1" applyBorder="1" applyAlignment="1">
      <alignment vertical="top" wrapText="1"/>
    </xf>
    <xf numFmtId="0" fontId="42" fillId="22" borderId="12" xfId="0" applyFont="1" applyFill="1" applyBorder="1" applyAlignment="1">
      <alignment vertical="top" wrapText="1"/>
    </xf>
    <xf numFmtId="0" fontId="41" fillId="16" borderId="12" xfId="0" applyFont="1" applyFill="1" applyBorder="1" applyAlignment="1">
      <alignment vertical="top" wrapText="1"/>
    </xf>
    <xf numFmtId="2" fontId="41" fillId="0" borderId="12" xfId="0" applyNumberFormat="1" applyFont="1" applyBorder="1" applyAlignment="1">
      <alignment vertical="top" wrapText="1"/>
    </xf>
    <xf numFmtId="14" fontId="41" fillId="13" borderId="12" xfId="0" applyNumberFormat="1" applyFont="1" applyFill="1" applyBorder="1" applyAlignment="1">
      <alignment vertical="top" wrapText="1"/>
    </xf>
    <xf numFmtId="49" fontId="79" fillId="22" borderId="43" xfId="0" applyNumberFormat="1" applyFont="1" applyFill="1" applyBorder="1" applyAlignment="1">
      <alignment horizontal="left" vertical="center" wrapText="1"/>
    </xf>
    <xf numFmtId="2" fontId="41" fillId="0" borderId="0" xfId="0" applyNumberFormat="1" applyFont="1" applyAlignment="1">
      <alignment vertical="top" wrapText="1"/>
    </xf>
    <xf numFmtId="14" fontId="41" fillId="0" borderId="3" xfId="0" applyNumberFormat="1" applyFont="1" applyBorder="1" applyAlignment="1">
      <alignment vertical="top" wrapText="1"/>
    </xf>
    <xf numFmtId="0" fontId="20" fillId="0" borderId="3" xfId="0" applyFont="1" applyBorder="1" applyAlignment="1">
      <alignment vertical="top" wrapText="1"/>
    </xf>
    <xf numFmtId="0" fontId="20" fillId="0" borderId="0" xfId="0" applyFont="1" applyAlignment="1">
      <alignment vertical="center"/>
    </xf>
    <xf numFmtId="16" fontId="41" fillId="0" borderId="1" xfId="0" applyNumberFormat="1" applyFont="1" applyBorder="1" applyAlignment="1">
      <alignment vertical="top" wrapText="1"/>
    </xf>
    <xf numFmtId="0" fontId="41" fillId="0" borderId="1" xfId="0" applyFont="1" applyBorder="1" applyAlignment="1">
      <alignment horizontal="left" vertical="top" wrapText="1"/>
    </xf>
    <xf numFmtId="0" fontId="20" fillId="0" borderId="0" xfId="0" applyFont="1" applyAlignment="1">
      <alignment horizontal="left" vertical="center" wrapText="1" indent="4"/>
    </xf>
    <xf numFmtId="49" fontId="66" fillId="0" borderId="43" xfId="0" applyNumberFormat="1" applyFont="1" applyBorder="1" applyAlignment="1">
      <alignment vertical="center"/>
    </xf>
    <xf numFmtId="49" fontId="66" fillId="0" borderId="43" xfId="0" applyNumberFormat="1" applyFont="1" applyBorder="1" applyAlignment="1">
      <alignment vertical="center" wrapText="1"/>
    </xf>
    <xf numFmtId="0" fontId="80" fillId="0" borderId="12" xfId="0" applyFont="1" applyBorder="1" applyAlignment="1">
      <alignment vertical="top" wrapText="1"/>
    </xf>
    <xf numFmtId="0" fontId="80" fillId="0" borderId="0" xfId="0" applyFont="1" applyAlignment="1">
      <alignment vertical="top" wrapText="1"/>
    </xf>
    <xf numFmtId="0" fontId="48" fillId="0" borderId="0" xfId="0" applyFont="1" applyAlignment="1">
      <alignment horizontal="left" vertical="top"/>
    </xf>
    <xf numFmtId="0" fontId="48" fillId="0" borderId="0" xfId="0" applyFont="1" applyAlignment="1">
      <alignment horizontal="left" vertical="top" wrapText="1"/>
    </xf>
    <xf numFmtId="0" fontId="81" fillId="0" borderId="0" xfId="0" applyFont="1" applyAlignment="1">
      <alignment horizontal="center" vertical="center"/>
    </xf>
    <xf numFmtId="0" fontId="48" fillId="24" borderId="12" xfId="0" applyFont="1" applyFill="1" applyBorder="1" applyAlignment="1">
      <alignment vertical="top" wrapText="1"/>
    </xf>
    <xf numFmtId="0" fontId="48" fillId="0" borderId="0" xfId="0" applyFont="1" applyAlignment="1">
      <alignment vertical="top" wrapText="1"/>
    </xf>
    <xf numFmtId="0" fontId="53" fillId="0" borderId="0" xfId="0" applyFont="1" applyAlignment="1">
      <alignment vertical="top" wrapText="1"/>
    </xf>
    <xf numFmtId="0" fontId="50" fillId="0" borderId="0" xfId="0" applyFont="1" applyAlignment="1">
      <alignment vertical="top" wrapText="1"/>
    </xf>
    <xf numFmtId="0" fontId="42" fillId="0" borderId="0" xfId="0" applyFont="1" applyAlignment="1">
      <alignment horizontal="left" vertical="top"/>
    </xf>
    <xf numFmtId="0" fontId="53" fillId="24" borderId="12" xfId="0" applyFont="1" applyFill="1" applyBorder="1" applyAlignment="1">
      <alignment vertical="top" wrapText="1"/>
    </xf>
    <xf numFmtId="0" fontId="82" fillId="24" borderId="12" xfId="0" applyFont="1" applyFill="1" applyBorder="1" applyAlignment="1">
      <alignment vertical="top" wrapText="1"/>
    </xf>
    <xf numFmtId="0" fontId="50" fillId="24" borderId="12" xfId="0" applyFont="1" applyFill="1" applyBorder="1" applyAlignment="1">
      <alignment vertical="top" wrapText="1"/>
    </xf>
    <xf numFmtId="0" fontId="48" fillId="0" borderId="12" xfId="0" applyFont="1" applyBorder="1" applyAlignment="1">
      <alignment vertical="top" wrapText="1"/>
    </xf>
    <xf numFmtId="0" fontId="53" fillId="0" borderId="12" xfId="0" applyFont="1" applyBorder="1" applyAlignment="1">
      <alignment vertical="top" wrapText="1"/>
    </xf>
    <xf numFmtId="0" fontId="50" fillId="0" borderId="12" xfId="0" applyFont="1" applyBorder="1" applyAlignment="1">
      <alignment vertical="top" wrapText="1"/>
    </xf>
    <xf numFmtId="0" fontId="42" fillId="0" borderId="23" xfId="0" applyFont="1" applyBorder="1" applyAlignment="1">
      <alignment vertical="top" wrapText="1"/>
    </xf>
    <xf numFmtId="0" fontId="48" fillId="0" borderId="14" xfId="0" applyFont="1" applyBorder="1" applyAlignment="1">
      <alignment horizontal="center" vertical="top" wrapText="1"/>
    </xf>
    <xf numFmtId="0" fontId="48" fillId="0" borderId="23" xfId="0" applyFont="1" applyBorder="1" applyAlignment="1">
      <alignment vertical="top" wrapText="1"/>
    </xf>
    <xf numFmtId="0" fontId="53" fillId="0" borderId="14" xfId="0" applyFont="1" applyBorder="1" applyAlignment="1">
      <alignment vertical="top" wrapText="1"/>
    </xf>
    <xf numFmtId="0" fontId="53" fillId="0" borderId="14" xfId="0" applyFont="1" applyBorder="1" applyAlignment="1">
      <alignment horizontal="center" vertical="top" wrapText="1"/>
    </xf>
    <xf numFmtId="0" fontId="53" fillId="0" borderId="1" xfId="0" applyFont="1" applyBorder="1" applyAlignment="1">
      <alignment horizontal="center" vertical="top" wrapText="1"/>
    </xf>
    <xf numFmtId="0" fontId="53" fillId="0" borderId="15" xfId="0" applyFont="1" applyBorder="1" applyAlignment="1">
      <alignment horizontal="center" vertical="top" wrapText="1"/>
    </xf>
    <xf numFmtId="0" fontId="48" fillId="0" borderId="14" xfId="0" applyFont="1" applyBorder="1" applyAlignment="1">
      <alignment vertical="top" wrapText="1"/>
    </xf>
    <xf numFmtId="0" fontId="42" fillId="11" borderId="23" xfId="0" applyFont="1" applyFill="1" applyBorder="1" applyAlignment="1">
      <alignment vertical="top" wrapText="1"/>
    </xf>
    <xf numFmtId="0" fontId="48" fillId="0" borderId="15" xfId="0" applyFont="1" applyBorder="1" applyAlignment="1">
      <alignment vertical="top" wrapText="1"/>
    </xf>
    <xf numFmtId="0" fontId="48" fillId="25" borderId="12" xfId="0" applyFont="1" applyFill="1" applyBorder="1" applyAlignment="1">
      <alignment vertical="top" wrapText="1"/>
    </xf>
    <xf numFmtId="0" fontId="48" fillId="25" borderId="23" xfId="0" applyFont="1" applyFill="1" applyBorder="1" applyAlignment="1">
      <alignment vertical="top" wrapText="1"/>
    </xf>
    <xf numFmtId="0" fontId="53" fillId="25" borderId="12" xfId="0" applyFont="1" applyFill="1" applyBorder="1" applyAlignment="1">
      <alignment vertical="top" wrapText="1"/>
    </xf>
    <xf numFmtId="0" fontId="50" fillId="25" borderId="12" xfId="0" applyFont="1" applyFill="1" applyBorder="1" applyAlignment="1">
      <alignment vertical="top" wrapText="1"/>
    </xf>
    <xf numFmtId="0" fontId="48" fillId="16" borderId="23" xfId="0" applyFont="1" applyFill="1" applyBorder="1" applyAlignment="1">
      <alignment vertical="top" wrapText="1"/>
    </xf>
    <xf numFmtId="0" fontId="42" fillId="16" borderId="23" xfId="0" applyFont="1" applyFill="1" applyBorder="1" applyAlignment="1">
      <alignment vertical="top" wrapText="1"/>
    </xf>
    <xf numFmtId="0" fontId="48" fillId="26" borderId="12" xfId="0" applyFont="1" applyFill="1" applyBorder="1" applyAlignment="1">
      <alignment vertical="top" wrapText="1"/>
    </xf>
    <xf numFmtId="0" fontId="42" fillId="26" borderId="23" xfId="0" applyFont="1" applyFill="1" applyBorder="1" applyAlignment="1">
      <alignment vertical="top" wrapText="1"/>
    </xf>
    <xf numFmtId="0" fontId="53" fillId="26" borderId="12" xfId="0" applyFont="1" applyFill="1" applyBorder="1" applyAlignment="1">
      <alignment vertical="top" wrapText="1"/>
    </xf>
    <xf numFmtId="0" fontId="50" fillId="26" borderId="12" xfId="0" applyFont="1" applyFill="1" applyBorder="1" applyAlignment="1">
      <alignment vertical="top" wrapText="1"/>
    </xf>
    <xf numFmtId="0" fontId="48" fillId="16" borderId="12" xfId="0" applyFont="1" applyFill="1" applyBorder="1" applyAlignment="1">
      <alignment vertical="top" wrapText="1"/>
    </xf>
    <xf numFmtId="0" fontId="48" fillId="13" borderId="12" xfId="0" applyFont="1" applyFill="1" applyBorder="1" applyAlignment="1">
      <alignment vertical="top" wrapText="1"/>
    </xf>
    <xf numFmtId="0" fontId="42" fillId="13" borderId="23" xfId="0" applyFont="1" applyFill="1" applyBorder="1" applyAlignment="1">
      <alignment vertical="top" wrapText="1"/>
    </xf>
    <xf numFmtId="0" fontId="53" fillId="13" borderId="12" xfId="0" applyFont="1" applyFill="1" applyBorder="1" applyAlignment="1">
      <alignment vertical="top" wrapText="1"/>
    </xf>
    <xf numFmtId="0" fontId="50" fillId="13" borderId="12" xfId="0" applyFont="1" applyFill="1" applyBorder="1" applyAlignment="1">
      <alignment vertical="top" wrapText="1"/>
    </xf>
    <xf numFmtId="0" fontId="42" fillId="0" borderId="24" xfId="0" applyFont="1" applyBorder="1" applyAlignment="1">
      <alignment vertical="top" wrapText="1"/>
    </xf>
    <xf numFmtId="0" fontId="53" fillId="0" borderId="24" xfId="0" applyFont="1" applyBorder="1" applyAlignment="1">
      <alignment vertical="top" wrapText="1"/>
    </xf>
    <xf numFmtId="0" fontId="42" fillId="0" borderId="16" xfId="0" applyFont="1" applyBorder="1" applyAlignment="1">
      <alignment vertical="top" wrapText="1"/>
    </xf>
    <xf numFmtId="0" fontId="42" fillId="0" borderId="19" xfId="0" applyFont="1" applyBorder="1" applyAlignment="1">
      <alignment vertical="top" wrapText="1"/>
    </xf>
    <xf numFmtId="2" fontId="48" fillId="0" borderId="12" xfId="0" applyNumberFormat="1" applyFont="1" applyBorder="1" applyAlignment="1">
      <alignment vertical="top" wrapText="1"/>
    </xf>
    <xf numFmtId="2" fontId="48" fillId="24" borderId="12" xfId="0" applyNumberFormat="1" applyFont="1" applyFill="1" applyBorder="1" applyAlignment="1">
      <alignment vertical="top" wrapText="1"/>
    </xf>
    <xf numFmtId="0" fontId="20" fillId="16" borderId="0" xfId="0" applyFont="1" applyFill="1" applyAlignment="1">
      <alignment vertical="center" wrapText="1"/>
    </xf>
    <xf numFmtId="0" fontId="41" fillId="16" borderId="0" xfId="0" applyFont="1" applyFill="1" applyAlignment="1">
      <alignment vertical="top" wrapText="1"/>
    </xf>
    <xf numFmtId="0" fontId="53" fillId="16" borderId="12" xfId="0" applyFont="1" applyFill="1" applyBorder="1" applyAlignment="1">
      <alignment vertical="top" wrapText="1"/>
    </xf>
    <xf numFmtId="0" fontId="50" fillId="16" borderId="12" xfId="0" applyFont="1" applyFill="1" applyBorder="1" applyAlignment="1">
      <alignment vertical="top" wrapText="1"/>
    </xf>
    <xf numFmtId="0" fontId="48" fillId="16" borderId="14" xfId="0" applyFont="1" applyFill="1" applyBorder="1" applyAlignment="1">
      <alignment vertical="top" wrapText="1"/>
    </xf>
    <xf numFmtId="0" fontId="20" fillId="16" borderId="0" xfId="0" applyFont="1" applyFill="1" applyAlignment="1">
      <alignment wrapText="1"/>
    </xf>
    <xf numFmtId="0" fontId="48" fillId="16" borderId="1" xfId="0" applyFont="1" applyFill="1" applyBorder="1" applyAlignment="1">
      <alignment vertical="top" wrapText="1"/>
    </xf>
    <xf numFmtId="0" fontId="48" fillId="16" borderId="15" xfId="0" applyFont="1" applyFill="1" applyBorder="1" applyAlignment="1">
      <alignment vertical="top" wrapText="1"/>
    </xf>
    <xf numFmtId="0" fontId="78" fillId="0" borderId="0" xfId="0" applyFont="1" applyAlignment="1">
      <alignment vertical="center" wrapText="1"/>
    </xf>
    <xf numFmtId="0" fontId="53" fillId="0" borderId="23" xfId="0" applyFont="1" applyBorder="1" applyAlignment="1">
      <alignment vertical="top" wrapText="1"/>
    </xf>
    <xf numFmtId="0" fontId="53" fillId="13" borderId="23" xfId="0" applyFont="1" applyFill="1" applyBorder="1" applyAlignment="1">
      <alignment vertical="top" wrapText="1"/>
    </xf>
    <xf numFmtId="0" fontId="42" fillId="13" borderId="0" xfId="0" applyFont="1" applyFill="1" applyAlignment="1">
      <alignment horizontal="left" vertical="top"/>
    </xf>
    <xf numFmtId="0" fontId="42" fillId="0" borderId="0" xfId="0" applyFont="1" applyAlignment="1">
      <alignment horizontal="left" vertical="top" wrapText="1"/>
    </xf>
    <xf numFmtId="0" fontId="53" fillId="0" borderId="0" xfId="0" applyFont="1" applyAlignment="1">
      <alignment horizontal="left" vertical="top" wrapText="1"/>
    </xf>
    <xf numFmtId="0" fontId="50" fillId="0" borderId="0" xfId="0" applyFont="1" applyAlignment="1">
      <alignment horizontal="left" vertical="top" wrapText="1"/>
    </xf>
    <xf numFmtId="0" fontId="78" fillId="13" borderId="0" xfId="0" applyFont="1" applyFill="1" applyAlignment="1">
      <alignment vertical="center" wrapText="1"/>
    </xf>
    <xf numFmtId="0" fontId="82" fillId="0" borderId="12" xfId="0" applyFont="1" applyBorder="1" applyAlignment="1">
      <alignment vertical="top" wrapText="1"/>
    </xf>
    <xf numFmtId="0" fontId="42" fillId="16" borderId="0" xfId="0" applyFont="1" applyFill="1" applyAlignment="1">
      <alignment vertical="top" wrapText="1"/>
    </xf>
    <xf numFmtId="0" fontId="53" fillId="0" borderId="16" xfId="0" applyFont="1" applyBorder="1" applyAlignment="1">
      <alignment vertical="top" wrapText="1"/>
    </xf>
    <xf numFmtId="0" fontId="48" fillId="0" borderId="12" xfId="0" applyFont="1" applyBorder="1" applyAlignment="1">
      <alignment horizontal="left" vertical="top"/>
    </xf>
    <xf numFmtId="0" fontId="42" fillId="11" borderId="0" xfId="0" applyFont="1" applyFill="1" applyAlignment="1">
      <alignment vertical="top" wrapText="1"/>
    </xf>
    <xf numFmtId="0" fontId="43" fillId="11" borderId="0" xfId="0" applyFont="1" applyFill="1" applyAlignment="1">
      <alignment vertical="top" wrapText="1"/>
    </xf>
    <xf numFmtId="0" fontId="50" fillId="11" borderId="0" xfId="0" applyFont="1" applyFill="1" applyAlignment="1">
      <alignment vertical="top" wrapText="1"/>
    </xf>
    <xf numFmtId="0" fontId="53" fillId="16" borderId="14" xfId="0" applyFont="1" applyFill="1" applyBorder="1" applyAlignment="1">
      <alignment vertical="top" wrapText="1"/>
    </xf>
    <xf numFmtId="0" fontId="53" fillId="16" borderId="1" xfId="0" applyFont="1" applyFill="1" applyBorder="1" applyAlignment="1">
      <alignment vertical="top" wrapText="1"/>
    </xf>
    <xf numFmtId="0" fontId="42" fillId="0" borderId="12" xfId="0" applyFont="1" applyBorder="1" applyAlignment="1">
      <alignment horizontal="left" vertical="top" wrapText="1"/>
    </xf>
    <xf numFmtId="0" fontId="42" fillId="16" borderId="12" xfId="0" applyFont="1" applyFill="1" applyBorder="1" applyAlignment="1">
      <alignment vertical="top" wrapText="1"/>
    </xf>
    <xf numFmtId="0" fontId="85" fillId="0" borderId="0" xfId="0" applyFont="1" applyAlignment="1">
      <alignment vertical="top" wrapText="1"/>
    </xf>
    <xf numFmtId="0" fontId="1" fillId="27" borderId="0" xfId="0" applyFont="1" applyFill="1" applyAlignment="1">
      <alignment horizontal="left" vertical="top"/>
    </xf>
    <xf numFmtId="0" fontId="8" fillId="27" borderId="0" xfId="0" applyFont="1" applyFill="1" applyAlignment="1">
      <alignment horizontal="left" vertical="top"/>
    </xf>
    <xf numFmtId="0" fontId="1" fillId="27" borderId="0" xfId="0" applyFont="1" applyFill="1" applyAlignment="1">
      <alignment horizontal="left" vertical="top" wrapText="1"/>
    </xf>
    <xf numFmtId="0" fontId="13" fillId="27" borderId="0" xfId="0" applyFont="1" applyFill="1" applyAlignment="1">
      <alignment horizontal="left" vertical="top" wrapText="1"/>
    </xf>
    <xf numFmtId="0" fontId="48" fillId="0" borderId="12" xfId="0" applyFont="1" applyBorder="1" applyAlignment="1">
      <alignment horizontal="left" vertical="top" wrapText="1"/>
    </xf>
    <xf numFmtId="0" fontId="53" fillId="0" borderId="12" xfId="0" applyFont="1" applyBorder="1" applyAlignment="1">
      <alignment horizontal="left" vertical="top" wrapText="1"/>
    </xf>
    <xf numFmtId="0" fontId="50" fillId="0" borderId="12" xfId="0" applyFont="1" applyBorder="1" applyAlignment="1">
      <alignment horizontal="left" vertical="top" wrapText="1"/>
    </xf>
    <xf numFmtId="0" fontId="87" fillId="0" borderId="12" xfId="0" applyFont="1" applyBorder="1"/>
    <xf numFmtId="0" fontId="87" fillId="0" borderId="12" xfId="0" applyFont="1" applyBorder="1" applyAlignment="1">
      <alignment horizontal="left" vertical="top"/>
    </xf>
    <xf numFmtId="0" fontId="87" fillId="0" borderId="12" xfId="0" applyFont="1" applyBorder="1" applyAlignment="1">
      <alignment horizontal="left" vertical="top" wrapText="1"/>
    </xf>
    <xf numFmtId="0" fontId="48" fillId="24" borderId="12" xfId="0" applyFont="1" applyFill="1" applyBorder="1" applyAlignment="1">
      <alignment horizontal="left" vertical="top" wrapText="1"/>
    </xf>
    <xf numFmtId="0" fontId="82" fillId="24" borderId="23" xfId="0" applyFont="1" applyFill="1" applyBorder="1" applyAlignment="1">
      <alignment horizontal="left" vertical="top" wrapText="1"/>
    </xf>
    <xf numFmtId="0" fontId="50" fillId="24" borderId="23" xfId="0" applyFont="1" applyFill="1" applyBorder="1" applyAlignment="1">
      <alignment horizontal="left" vertical="top" wrapText="1"/>
    </xf>
    <xf numFmtId="0" fontId="87" fillId="0" borderId="12" xfId="1" applyFont="1" applyBorder="1" applyAlignment="1">
      <alignment horizontal="left" vertical="top" wrapText="1"/>
    </xf>
    <xf numFmtId="0" fontId="88" fillId="0" borderId="0" xfId="0" applyFont="1" applyAlignment="1">
      <alignment horizontal="left" vertical="top" wrapText="1" indent="4"/>
    </xf>
    <xf numFmtId="0" fontId="48" fillId="28" borderId="12" xfId="0" applyFont="1" applyFill="1" applyBorder="1"/>
    <xf numFmtId="0" fontId="42" fillId="28" borderId="12" xfId="0" applyFont="1" applyFill="1" applyBorder="1"/>
    <xf numFmtId="0" fontId="42" fillId="28" borderId="12" xfId="0" applyFont="1" applyFill="1" applyBorder="1" applyAlignment="1">
      <alignment wrapText="1"/>
    </xf>
    <xf numFmtId="0" fontId="42" fillId="28" borderId="23" xfId="0" applyFont="1" applyFill="1" applyBorder="1" applyAlignment="1">
      <alignment wrapText="1"/>
    </xf>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89" fillId="0" borderId="0" xfId="0" applyFont="1" applyAlignment="1">
      <alignment vertical="top" wrapText="1"/>
    </xf>
    <xf numFmtId="0" fontId="1" fillId="0" borderId="0" xfId="0" applyFont="1" applyAlignment="1">
      <alignment vertical="top" wrapText="1"/>
    </xf>
    <xf numFmtId="0" fontId="90" fillId="0" borderId="0" xfId="0" applyFont="1" applyAlignment="1">
      <alignment vertical="top" wrapText="1"/>
    </xf>
    <xf numFmtId="0" fontId="41" fillId="0" borderId="0" xfId="10" applyFont="1"/>
    <xf numFmtId="0" fontId="45" fillId="29" borderId="0" xfId="9" applyFont="1" applyFill="1" applyAlignment="1">
      <alignment horizontal="left" vertical="top"/>
    </xf>
    <xf numFmtId="0" fontId="41" fillId="29" borderId="0" xfId="9" applyFont="1" applyFill="1" applyAlignment="1">
      <alignment vertical="top" wrapText="1"/>
    </xf>
    <xf numFmtId="0" fontId="41" fillId="29" borderId="0" xfId="9" applyFont="1" applyFill="1" applyAlignment="1">
      <alignment vertical="top"/>
    </xf>
    <xf numFmtId="0" fontId="42" fillId="29" borderId="0" xfId="9" applyFont="1" applyFill="1" applyAlignment="1">
      <alignment vertical="top" wrapText="1"/>
    </xf>
    <xf numFmtId="0" fontId="45" fillId="29" borderId="0" xfId="9" applyFont="1" applyFill="1" applyAlignment="1">
      <alignment horizontal="right" vertical="top" wrapText="1"/>
    </xf>
    <xf numFmtId="0" fontId="93" fillId="29" borderId="0" xfId="11" applyFont="1" applyFill="1" applyAlignment="1">
      <alignment horizontal="left" vertical="top"/>
    </xf>
    <xf numFmtId="0" fontId="45" fillId="29" borderId="0" xfId="9" applyFont="1" applyFill="1" applyAlignment="1">
      <alignment horizontal="center" vertical="top" wrapText="1"/>
    </xf>
    <xf numFmtId="0" fontId="45" fillId="30" borderId="16" xfId="9" applyFont="1" applyFill="1" applyBorder="1" applyAlignment="1">
      <alignment horizontal="left" vertical="top" wrapText="1"/>
    </xf>
    <xf numFmtId="0" fontId="45" fillId="30" borderId="22" xfId="9" applyFont="1" applyFill="1" applyBorder="1" applyAlignment="1">
      <alignment vertical="top" wrapText="1"/>
    </xf>
    <xf numFmtId="0" fontId="45" fillId="30" borderId="22" xfId="9" applyFont="1" applyFill="1" applyBorder="1" applyAlignment="1">
      <alignment vertical="top"/>
    </xf>
    <xf numFmtId="0" fontId="45" fillId="30" borderId="17" xfId="9" applyFont="1" applyFill="1" applyBorder="1" applyAlignment="1">
      <alignment vertical="top" wrapText="1"/>
    </xf>
    <xf numFmtId="0" fontId="45" fillId="29" borderId="14" xfId="9" applyFont="1" applyFill="1" applyBorder="1" applyAlignment="1">
      <alignment horizontal="left" vertical="top" wrapText="1"/>
    </xf>
    <xf numFmtId="0" fontId="45" fillId="29" borderId="14" xfId="9" applyFont="1" applyFill="1" applyBorder="1" applyAlignment="1">
      <alignment vertical="top" wrapText="1"/>
    </xf>
    <xf numFmtId="0" fontId="45" fillId="29" borderId="14" xfId="9" applyFont="1" applyFill="1" applyBorder="1" applyAlignment="1">
      <alignment vertical="top"/>
    </xf>
    <xf numFmtId="0" fontId="53" fillId="15" borderId="22" xfId="9" applyFont="1" applyFill="1" applyBorder="1" applyAlignment="1">
      <alignment vertical="top" wrapText="1"/>
    </xf>
    <xf numFmtId="0" fontId="45" fillId="15" borderId="22" xfId="9" applyFont="1" applyFill="1" applyBorder="1" applyAlignment="1">
      <alignment vertical="top"/>
    </xf>
    <xf numFmtId="0" fontId="45" fillId="15" borderId="17" xfId="9" applyFont="1" applyFill="1" applyBorder="1" applyAlignment="1">
      <alignment vertical="top" wrapText="1"/>
    </xf>
    <xf numFmtId="0" fontId="45" fillId="31" borderId="16" xfId="9" applyFont="1" applyFill="1" applyBorder="1" applyAlignment="1">
      <alignment horizontal="left" vertical="top" wrapText="1"/>
    </xf>
    <xf numFmtId="0" fontId="45" fillId="31" borderId="22" xfId="9" applyFont="1" applyFill="1" applyBorder="1" applyAlignment="1">
      <alignment vertical="top" wrapText="1"/>
    </xf>
    <xf numFmtId="0" fontId="45" fillId="31" borderId="22" xfId="9" applyFont="1" applyFill="1" applyBorder="1" applyAlignment="1">
      <alignment vertical="top"/>
    </xf>
    <xf numFmtId="0" fontId="45" fillId="31" borderId="17" xfId="9" applyFont="1" applyFill="1" applyBorder="1" applyAlignment="1">
      <alignment vertical="top" wrapText="1"/>
    </xf>
    <xf numFmtId="0" fontId="53" fillId="31" borderId="22" xfId="9" applyFont="1" applyFill="1" applyBorder="1" applyAlignment="1">
      <alignment vertical="top" wrapText="1"/>
    </xf>
    <xf numFmtId="0" fontId="0" fillId="15" borderId="24" xfId="0" applyFill="1" applyBorder="1" applyAlignment="1">
      <alignment vertical="top"/>
    </xf>
    <xf numFmtId="0" fontId="0" fillId="15" borderId="13" xfId="0" applyFill="1" applyBorder="1" applyAlignment="1">
      <alignment vertical="top"/>
    </xf>
    <xf numFmtId="0" fontId="45" fillId="29" borderId="23" xfId="9" applyFont="1" applyFill="1" applyBorder="1" applyAlignment="1">
      <alignment horizontal="left" vertical="top"/>
    </xf>
    <xf numFmtId="0" fontId="45" fillId="29" borderId="24" xfId="9" applyFont="1" applyFill="1" applyBorder="1" applyAlignment="1">
      <alignment vertical="top" wrapText="1"/>
    </xf>
    <xf numFmtId="0" fontId="0" fillId="29" borderId="24" xfId="0" applyFill="1" applyBorder="1" applyAlignment="1">
      <alignment vertical="top"/>
    </xf>
    <xf numFmtId="0" fontId="0" fillId="29" borderId="13" xfId="0" applyFill="1" applyBorder="1" applyAlignment="1">
      <alignment vertical="top"/>
    </xf>
    <xf numFmtId="0" fontId="45" fillId="29" borderId="15" xfId="9" applyFont="1" applyFill="1" applyBorder="1" applyAlignment="1">
      <alignment horizontal="left" vertical="top"/>
    </xf>
    <xf numFmtId="0" fontId="45" fillId="29" borderId="12" xfId="9" applyFont="1" applyFill="1" applyBorder="1" applyAlignment="1">
      <alignment horizontal="left" vertical="top"/>
    </xf>
    <xf numFmtId="0" fontId="0" fillId="15" borderId="24" xfId="0" applyFill="1" applyBorder="1" applyAlignment="1">
      <alignment vertical="top" wrapText="1"/>
    </xf>
    <xf numFmtId="0" fontId="0" fillId="15" borderId="13" xfId="0" applyFill="1" applyBorder="1" applyAlignment="1">
      <alignment vertical="top" wrapText="1"/>
    </xf>
    <xf numFmtId="0" fontId="0" fillId="29" borderId="24" xfId="0" applyFill="1" applyBorder="1" applyAlignment="1">
      <alignment vertical="top" wrapText="1"/>
    </xf>
    <xf numFmtId="0" fontId="0" fillId="29" borderId="13" xfId="0" applyFill="1" applyBorder="1" applyAlignment="1">
      <alignment vertical="top" wrapText="1"/>
    </xf>
    <xf numFmtId="0" fontId="41" fillId="15" borderId="24" xfId="9" applyFont="1" applyFill="1" applyBorder="1" applyAlignment="1">
      <alignment vertical="top" wrapText="1"/>
    </xf>
    <xf numFmtId="0" fontId="41" fillId="29" borderId="24" xfId="9" applyFont="1"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45" fillId="29" borderId="16" xfId="9" applyFont="1" applyFill="1" applyBorder="1" applyAlignment="1">
      <alignment horizontal="left" vertical="top"/>
    </xf>
    <xf numFmtId="0" fontId="45" fillId="29" borderId="22" xfId="9" applyFont="1" applyFill="1" applyBorder="1" applyAlignment="1">
      <alignment vertical="top" wrapText="1"/>
    </xf>
    <xf numFmtId="0" fontId="0" fillId="29" borderId="22" xfId="0" applyFill="1" applyBorder="1" applyAlignment="1">
      <alignment vertical="top" wrapText="1"/>
    </xf>
    <xf numFmtId="0" fontId="0" fillId="29" borderId="17" xfId="0" applyFill="1" applyBorder="1" applyAlignment="1">
      <alignment vertical="top" wrapText="1"/>
    </xf>
    <xf numFmtId="0" fontId="41" fillId="16" borderId="12" xfId="9" applyFont="1" applyFill="1" applyBorder="1" applyAlignment="1">
      <alignment vertical="top" wrapText="1"/>
    </xf>
    <xf numFmtId="0" fontId="41" fillId="16" borderId="12" xfId="9" applyFont="1" applyFill="1" applyBorder="1" applyAlignment="1">
      <alignment vertical="top"/>
    </xf>
    <xf numFmtId="0" fontId="42" fillId="16" borderId="12" xfId="9" applyFont="1" applyFill="1" applyBorder="1" applyAlignment="1">
      <alignment vertical="top" wrapText="1"/>
    </xf>
    <xf numFmtId="0" fontId="41" fillId="16" borderId="15" xfId="9" applyFont="1" applyFill="1" applyBorder="1" applyAlignment="1">
      <alignment vertical="top" wrapText="1"/>
    </xf>
    <xf numFmtId="0" fontId="41" fillId="16" borderId="15" xfId="9" applyFont="1" applyFill="1" applyBorder="1" applyAlignment="1">
      <alignment vertical="top"/>
    </xf>
    <xf numFmtId="0" fontId="42" fillId="16" borderId="15" xfId="9" applyFont="1" applyFill="1" applyBorder="1" applyAlignment="1">
      <alignment vertical="top" wrapText="1"/>
    </xf>
    <xf numFmtId="0" fontId="53" fillId="15" borderId="23" xfId="9" applyFont="1" applyFill="1" applyBorder="1" applyAlignment="1">
      <alignment horizontal="left" vertical="top" wrapText="1"/>
    </xf>
    <xf numFmtId="0" fontId="53" fillId="15" borderId="24" xfId="9" applyFont="1" applyFill="1" applyBorder="1" applyAlignment="1">
      <alignment vertical="top" wrapText="1"/>
    </xf>
    <xf numFmtId="0" fontId="53" fillId="31" borderId="23" xfId="9" applyFont="1" applyFill="1" applyBorder="1" applyAlignment="1">
      <alignment horizontal="left" vertical="top" wrapText="1"/>
    </xf>
    <xf numFmtId="0" fontId="53" fillId="31" borderId="24" xfId="9" applyFont="1" applyFill="1" applyBorder="1" applyAlignment="1">
      <alignment vertical="top" wrapText="1"/>
    </xf>
    <xf numFmtId="0" fontId="0" fillId="31" borderId="24" xfId="0" applyFill="1" applyBorder="1" applyAlignment="1">
      <alignment vertical="top" wrapText="1"/>
    </xf>
    <xf numFmtId="0" fontId="0" fillId="31" borderId="13" xfId="0" applyFill="1" applyBorder="1" applyAlignment="1">
      <alignment vertical="top" wrapText="1"/>
    </xf>
    <xf numFmtId="0" fontId="41" fillId="15" borderId="22" xfId="9" applyFont="1" applyFill="1" applyBorder="1" applyAlignment="1">
      <alignment vertical="top" wrapText="1"/>
    </xf>
    <xf numFmtId="0" fontId="41" fillId="29" borderId="22" xfId="9" applyFont="1" applyFill="1" applyBorder="1" applyAlignment="1">
      <alignment vertical="top" wrapText="1"/>
    </xf>
    <xf numFmtId="0" fontId="53" fillId="15" borderId="16" xfId="9" applyFont="1" applyFill="1" applyBorder="1" applyAlignment="1">
      <alignment horizontal="left" vertical="top"/>
    </xf>
    <xf numFmtId="0" fontId="94" fillId="15" borderId="22" xfId="0" applyFont="1" applyFill="1" applyBorder="1" applyAlignment="1">
      <alignment vertical="top" wrapText="1"/>
    </xf>
    <xf numFmtId="0" fontId="94" fillId="15" borderId="17" xfId="0" applyFont="1" applyFill="1" applyBorder="1" applyAlignment="1">
      <alignment vertical="top" wrapText="1"/>
    </xf>
    <xf numFmtId="0" fontId="53" fillId="31" borderId="16" xfId="9" applyFont="1" applyFill="1" applyBorder="1" applyAlignment="1">
      <alignment horizontal="left" vertical="top"/>
    </xf>
    <xf numFmtId="0" fontId="94" fillId="31" borderId="22" xfId="0" applyFont="1" applyFill="1" applyBorder="1" applyAlignment="1">
      <alignment vertical="top" wrapText="1"/>
    </xf>
    <xf numFmtId="0" fontId="94" fillId="31" borderId="17" xfId="0" applyFont="1" applyFill="1" applyBorder="1" applyAlignment="1">
      <alignment vertical="top" wrapText="1"/>
    </xf>
    <xf numFmtId="0" fontId="43" fillId="0" borderId="0" xfId="10" applyFont="1"/>
    <xf numFmtId="0" fontId="41" fillId="29" borderId="22" xfId="9" applyFont="1" applyFill="1" applyBorder="1" applyAlignment="1">
      <alignment vertical="top"/>
    </xf>
    <xf numFmtId="0" fontId="42" fillId="29" borderId="17" xfId="9" applyFont="1" applyFill="1" applyBorder="1" applyAlignment="1">
      <alignment vertical="top" wrapText="1"/>
    </xf>
    <xf numFmtId="0" fontId="53" fillId="29" borderId="22" xfId="9" applyFont="1" applyFill="1" applyBorder="1" applyAlignment="1">
      <alignment vertical="top" wrapText="1"/>
    </xf>
    <xf numFmtId="0" fontId="43" fillId="15" borderId="22" xfId="9" applyFont="1" applyFill="1" applyBorder="1" applyAlignment="1">
      <alignment vertical="top"/>
    </xf>
    <xf numFmtId="0" fontId="43" fillId="15" borderId="17" xfId="9" applyFont="1" applyFill="1" applyBorder="1" applyAlignment="1">
      <alignment vertical="top" wrapText="1"/>
    </xf>
    <xf numFmtId="0" fontId="43" fillId="31" borderId="22" xfId="9" applyFont="1" applyFill="1" applyBorder="1" applyAlignment="1">
      <alignment vertical="top"/>
    </xf>
    <xf numFmtId="0" fontId="43" fillId="31" borderId="17" xfId="9" applyFont="1" applyFill="1" applyBorder="1" applyAlignment="1">
      <alignment vertical="top" wrapText="1"/>
    </xf>
    <xf numFmtId="0" fontId="41" fillId="11" borderId="12" xfId="9" applyFont="1" applyFill="1" applyBorder="1" applyAlignment="1">
      <alignment vertical="top" wrapText="1"/>
    </xf>
    <xf numFmtId="0" fontId="45" fillId="32" borderId="24" xfId="9" applyFont="1" applyFill="1" applyBorder="1" applyAlignment="1">
      <alignment vertical="top" wrapText="1"/>
    </xf>
    <xf numFmtId="0" fontId="41" fillId="29" borderId="24" xfId="9" applyFont="1" applyFill="1" applyBorder="1" applyAlignment="1">
      <alignment vertical="top"/>
    </xf>
    <xf numFmtId="0" fontId="42" fillId="29" borderId="13" xfId="9" applyFont="1" applyFill="1" applyBorder="1" applyAlignment="1">
      <alignment vertical="top" wrapText="1"/>
    </xf>
    <xf numFmtId="0" fontId="41" fillId="32" borderId="12" xfId="9" applyFont="1" applyFill="1" applyBorder="1" applyAlignment="1">
      <alignment vertical="top" wrapText="1"/>
    </xf>
    <xf numFmtId="0" fontId="41" fillId="29" borderId="12" xfId="9" applyFont="1" applyFill="1" applyBorder="1" applyAlignment="1">
      <alignment vertical="top"/>
    </xf>
    <xf numFmtId="0" fontId="42" fillId="29" borderId="12" xfId="9" applyFont="1" applyFill="1" applyBorder="1" applyAlignment="1">
      <alignment vertical="top" wrapText="1"/>
    </xf>
    <xf numFmtId="0" fontId="41" fillId="32" borderId="24" xfId="9" applyFont="1" applyFill="1" applyBorder="1" applyAlignment="1">
      <alignment vertical="top" wrapText="1"/>
    </xf>
    <xf numFmtId="0" fontId="45" fillId="31" borderId="23" xfId="9" applyFont="1" applyFill="1" applyBorder="1" applyAlignment="1">
      <alignment horizontal="left" vertical="top"/>
    </xf>
    <xf numFmtId="0" fontId="45" fillId="31" borderId="24" xfId="9" applyFont="1" applyFill="1" applyBorder="1" applyAlignment="1">
      <alignment vertical="top" wrapText="1"/>
    </xf>
    <xf numFmtId="0" fontId="41" fillId="31" borderId="24" xfId="9" applyFont="1" applyFill="1" applyBorder="1" applyAlignment="1">
      <alignment vertical="top"/>
    </xf>
    <xf numFmtId="0" fontId="42" fillId="31" borderId="13" xfId="9" applyFont="1" applyFill="1" applyBorder="1" applyAlignment="1">
      <alignment vertical="top" wrapText="1"/>
    </xf>
    <xf numFmtId="0" fontId="45" fillId="31" borderId="0" xfId="9" applyFont="1" applyFill="1" applyAlignment="1">
      <alignment horizontal="left" vertical="top"/>
    </xf>
    <xf numFmtId="0" fontId="41" fillId="31" borderId="0" xfId="9" applyFont="1" applyFill="1" applyAlignment="1">
      <alignment vertical="top" wrapText="1"/>
    </xf>
    <xf numFmtId="0" fontId="41" fillId="31" borderId="0" xfId="9" applyFont="1" applyFill="1" applyAlignment="1">
      <alignment vertical="top"/>
    </xf>
    <xf numFmtId="0" fontId="42" fillId="31" borderId="0" xfId="9" applyFont="1" applyFill="1" applyAlignment="1">
      <alignment vertical="top" wrapText="1"/>
    </xf>
    <xf numFmtId="0" fontId="53" fillId="15" borderId="23" xfId="9" applyFont="1" applyFill="1" applyBorder="1" applyAlignment="1">
      <alignment horizontal="left" vertical="top"/>
    </xf>
    <xf numFmtId="0" fontId="43" fillId="15" borderId="24" xfId="9" applyFont="1" applyFill="1" applyBorder="1" applyAlignment="1">
      <alignment vertical="top"/>
    </xf>
    <xf numFmtId="0" fontId="43" fillId="15" borderId="13" xfId="9" applyFont="1" applyFill="1" applyBorder="1" applyAlignment="1">
      <alignment vertical="top" wrapText="1"/>
    </xf>
    <xf numFmtId="0" fontId="41" fillId="31" borderId="0" xfId="9" applyFont="1" applyFill="1"/>
    <xf numFmtId="0" fontId="43" fillId="31" borderId="0" xfId="9" applyFont="1" applyFill="1"/>
    <xf numFmtId="0" fontId="45" fillId="30" borderId="23" xfId="9" applyFont="1" applyFill="1" applyBorder="1" applyAlignment="1">
      <alignment horizontal="left" vertical="top"/>
    </xf>
    <xf numFmtId="0" fontId="53" fillId="30" borderId="24" xfId="9" applyFont="1" applyFill="1" applyBorder="1" applyAlignment="1">
      <alignment vertical="top" wrapText="1"/>
    </xf>
    <xf numFmtId="0" fontId="41" fillId="30" borderId="24" xfId="9" applyFont="1" applyFill="1" applyBorder="1" applyAlignment="1">
      <alignment vertical="top"/>
    </xf>
    <xf numFmtId="0" fontId="42" fillId="30" borderId="13" xfId="9" applyFont="1" applyFill="1" applyBorder="1" applyAlignment="1">
      <alignment vertical="top" wrapText="1"/>
    </xf>
    <xf numFmtId="0" fontId="53" fillId="31" borderId="23" xfId="9" applyFont="1" applyFill="1" applyBorder="1" applyAlignment="1">
      <alignment horizontal="left" vertical="top"/>
    </xf>
    <xf numFmtId="0" fontId="43" fillId="31" borderId="24" xfId="9" applyFont="1" applyFill="1" applyBorder="1" applyAlignment="1">
      <alignment vertical="top"/>
    </xf>
    <xf numFmtId="0" fontId="43" fillId="31" borderId="13" xfId="9" applyFont="1" applyFill="1" applyBorder="1" applyAlignment="1">
      <alignment vertical="top" wrapText="1"/>
    </xf>
    <xf numFmtId="0" fontId="45" fillId="31" borderId="16" xfId="9" applyFont="1" applyFill="1" applyBorder="1" applyAlignment="1">
      <alignment horizontal="left" vertical="top"/>
    </xf>
    <xf numFmtId="0" fontId="0" fillId="31" borderId="22" xfId="0" applyFill="1" applyBorder="1" applyAlignment="1">
      <alignment vertical="top" wrapText="1"/>
    </xf>
    <xf numFmtId="0" fontId="0" fillId="31" borderId="17" xfId="0" applyFill="1" applyBorder="1" applyAlignment="1">
      <alignment vertical="top" wrapText="1"/>
    </xf>
    <xf numFmtId="0" fontId="94" fillId="15" borderId="24" xfId="0" applyFont="1" applyFill="1" applyBorder="1" applyAlignment="1">
      <alignment vertical="top" wrapText="1"/>
    </xf>
    <xf numFmtId="0" fontId="94" fillId="15" borderId="13" xfId="0" applyFont="1" applyFill="1" applyBorder="1" applyAlignment="1">
      <alignment vertical="top" wrapText="1"/>
    </xf>
    <xf numFmtId="0" fontId="94" fillId="31" borderId="24" xfId="0" applyFont="1" applyFill="1" applyBorder="1" applyAlignment="1">
      <alignment vertical="top" wrapText="1"/>
    </xf>
    <xf numFmtId="0" fontId="94" fillId="31" borderId="13" xfId="0" applyFont="1" applyFill="1" applyBorder="1" applyAlignment="1">
      <alignment vertical="top" wrapText="1"/>
    </xf>
    <xf numFmtId="0" fontId="41" fillId="0" borderId="14" xfId="9" applyFont="1" applyBorder="1" applyAlignment="1">
      <alignment vertical="top" wrapText="1"/>
    </xf>
    <xf numFmtId="0" fontId="41" fillId="0" borderId="14" xfId="9" applyFont="1" applyBorder="1" applyAlignment="1">
      <alignment vertical="top"/>
    </xf>
    <xf numFmtId="0" fontId="42" fillId="0" borderId="14" xfId="9" applyFont="1" applyBorder="1" applyAlignment="1">
      <alignment vertical="top" wrapText="1"/>
    </xf>
    <xf numFmtId="0" fontId="45" fillId="15" borderId="44" xfId="9" applyFont="1" applyFill="1" applyBorder="1" applyAlignment="1">
      <alignment horizontal="left" vertical="top"/>
    </xf>
    <xf numFmtId="0" fontId="45" fillId="15" borderId="45" xfId="9" applyFont="1" applyFill="1" applyBorder="1" applyAlignment="1">
      <alignment vertical="top" wrapText="1"/>
    </xf>
    <xf numFmtId="0" fontId="41" fillId="15" borderId="45" xfId="9" applyFont="1" applyFill="1" applyBorder="1" applyAlignment="1">
      <alignment vertical="top"/>
    </xf>
    <xf numFmtId="0" fontId="42" fillId="15" borderId="46" xfId="9" applyFont="1" applyFill="1" applyBorder="1" applyAlignment="1">
      <alignment vertical="top" wrapText="1"/>
    </xf>
    <xf numFmtId="0" fontId="45" fillId="31" borderId="44" xfId="9" applyFont="1" applyFill="1" applyBorder="1" applyAlignment="1">
      <alignment horizontal="left" vertical="top"/>
    </xf>
    <xf numFmtId="0" fontId="45" fillId="31" borderId="45" xfId="9" applyFont="1" applyFill="1" applyBorder="1" applyAlignment="1">
      <alignment vertical="top" wrapText="1"/>
    </xf>
    <xf numFmtId="0" fontId="41" fillId="31" borderId="45" xfId="9" applyFont="1" applyFill="1" applyBorder="1" applyAlignment="1">
      <alignment vertical="top"/>
    </xf>
    <xf numFmtId="0" fontId="42" fillId="31" borderId="46" xfId="9" applyFont="1" applyFill="1" applyBorder="1" applyAlignment="1">
      <alignment vertical="top" wrapText="1"/>
    </xf>
    <xf numFmtId="0" fontId="45" fillId="15" borderId="47" xfId="9" applyFont="1" applyFill="1" applyBorder="1" applyAlignment="1">
      <alignment horizontal="left" vertical="top"/>
    </xf>
    <xf numFmtId="0" fontId="42" fillId="15" borderId="48" xfId="9" applyFont="1" applyFill="1" applyBorder="1" applyAlignment="1">
      <alignment vertical="top" wrapText="1"/>
    </xf>
    <xf numFmtId="0" fontId="45" fillId="29" borderId="47" xfId="9" applyFont="1" applyFill="1" applyBorder="1" applyAlignment="1">
      <alignment horizontal="left" vertical="top"/>
    </xf>
    <xf numFmtId="0" fontId="45" fillId="29" borderId="0" xfId="9" applyFont="1" applyFill="1" applyAlignment="1">
      <alignment vertical="top" wrapText="1"/>
    </xf>
    <xf numFmtId="0" fontId="42" fillId="29" borderId="48" xfId="9" applyFont="1" applyFill="1" applyBorder="1" applyAlignment="1">
      <alignment vertical="top" wrapText="1"/>
    </xf>
    <xf numFmtId="0" fontId="41" fillId="15" borderId="0" xfId="9" applyFont="1" applyFill="1" applyAlignment="1">
      <alignment vertical="top" wrapText="1"/>
    </xf>
    <xf numFmtId="0" fontId="45" fillId="15" borderId="49" xfId="9" applyFont="1" applyFill="1" applyBorder="1" applyAlignment="1">
      <alignment horizontal="left" vertical="top"/>
    </xf>
    <xf numFmtId="0" fontId="41" fillId="15" borderId="50" xfId="9" applyFont="1" applyFill="1" applyBorder="1" applyAlignment="1">
      <alignment vertical="top" wrapText="1"/>
    </xf>
    <xf numFmtId="0" fontId="41" fillId="15" borderId="50" xfId="9" applyFont="1" applyFill="1" applyBorder="1" applyAlignment="1">
      <alignment vertical="top"/>
    </xf>
    <xf numFmtId="0" fontId="42" fillId="15" borderId="51" xfId="9" applyFont="1" applyFill="1" applyBorder="1" applyAlignment="1">
      <alignment vertical="top" wrapText="1"/>
    </xf>
    <xf numFmtId="0" fontId="45" fillId="29" borderId="49" xfId="9" applyFont="1" applyFill="1" applyBorder="1" applyAlignment="1">
      <alignment horizontal="left" vertical="top"/>
    </xf>
    <xf numFmtId="0" fontId="41" fillId="29" borderId="50" xfId="9" applyFont="1" applyFill="1" applyBorder="1" applyAlignment="1">
      <alignment vertical="top" wrapText="1"/>
    </xf>
    <xf numFmtId="0" fontId="41" fillId="29" borderId="50" xfId="9" applyFont="1" applyFill="1" applyBorder="1" applyAlignment="1">
      <alignment vertical="top"/>
    </xf>
    <xf numFmtId="0" fontId="42" fillId="29" borderId="51" xfId="9" applyFont="1" applyFill="1" applyBorder="1" applyAlignment="1">
      <alignment vertical="top" wrapText="1"/>
    </xf>
    <xf numFmtId="0" fontId="56" fillId="0" borderId="0" xfId="10" applyFont="1"/>
    <xf numFmtId="0" fontId="34" fillId="0" borderId="0" xfId="0" applyFont="1" applyAlignment="1">
      <alignment vertical="center"/>
    </xf>
    <xf numFmtId="0" fontId="34" fillId="0" borderId="0" xfId="0" applyFont="1" applyAlignment="1">
      <alignment vertical="center" wrapText="1"/>
    </xf>
    <xf numFmtId="0" fontId="20" fillId="0" borderId="0" xfId="0" applyFont="1"/>
    <xf numFmtId="0" fontId="20" fillId="0" borderId="0" xfId="0" applyFont="1" applyAlignment="1">
      <alignment horizontal="left" vertical="center"/>
    </xf>
    <xf numFmtId="0" fontId="41" fillId="11" borderId="12" xfId="9" applyFont="1" applyFill="1" applyBorder="1" applyAlignment="1">
      <alignment vertical="top"/>
    </xf>
    <xf numFmtId="0" fontId="42" fillId="11" borderId="12" xfId="9" applyFont="1" applyFill="1" applyBorder="1" applyAlignment="1">
      <alignment vertical="top" wrapText="1"/>
    </xf>
    <xf numFmtId="0" fontId="20" fillId="0" borderId="0" xfId="0" applyFont="1" applyAlignment="1">
      <alignment horizontal="left" vertical="center" wrapText="1"/>
    </xf>
    <xf numFmtId="0" fontId="20" fillId="0" borderId="0" xfId="0" applyFont="1" applyAlignment="1">
      <alignment horizontal="center" vertical="center"/>
    </xf>
    <xf numFmtId="0" fontId="57" fillId="15" borderId="23" xfId="9" applyFont="1" applyFill="1" applyBorder="1" applyAlignment="1">
      <alignment horizontal="left" vertical="top" wrapText="1"/>
    </xf>
    <xf numFmtId="0" fontId="57" fillId="15" borderId="24" xfId="9" applyFont="1" applyFill="1" applyBorder="1" applyAlignment="1">
      <alignment vertical="top" wrapText="1"/>
    </xf>
    <xf numFmtId="0" fontId="58" fillId="15" borderId="24" xfId="0" applyFont="1" applyFill="1" applyBorder="1" applyAlignment="1">
      <alignment vertical="top" wrapText="1"/>
    </xf>
    <xf numFmtId="0" fontId="58" fillId="15" borderId="13" xfId="0" applyFont="1" applyFill="1" applyBorder="1" applyAlignment="1">
      <alignment vertical="top" wrapText="1"/>
    </xf>
    <xf numFmtId="0" fontId="57" fillId="29" borderId="23" xfId="9" applyFont="1" applyFill="1" applyBorder="1" applyAlignment="1">
      <alignment horizontal="left" vertical="top" wrapText="1"/>
    </xf>
    <xf numFmtId="0" fontId="57" fillId="29" borderId="24" xfId="9" applyFont="1" applyFill="1" applyBorder="1" applyAlignment="1">
      <alignment horizontal="left" vertical="top" wrapText="1"/>
    </xf>
    <xf numFmtId="0" fontId="57" fillId="29" borderId="13" xfId="9" applyFont="1" applyFill="1" applyBorder="1" applyAlignment="1">
      <alignment horizontal="left" vertical="top" wrapText="1"/>
    </xf>
    <xf numFmtId="0" fontId="41" fillId="15" borderId="21" xfId="9" applyFont="1" applyFill="1" applyBorder="1"/>
    <xf numFmtId="0" fontId="45" fillId="29" borderId="22" xfId="9" applyFont="1" applyFill="1" applyBorder="1" applyAlignment="1">
      <alignment horizontal="center" vertical="top"/>
    </xf>
    <xf numFmtId="0" fontId="34" fillId="33" borderId="23" xfId="0" applyFont="1" applyFill="1" applyBorder="1"/>
    <xf numFmtId="0" fontId="34" fillId="33" borderId="24" xfId="0" applyFont="1" applyFill="1" applyBorder="1" applyAlignment="1">
      <alignment wrapText="1"/>
    </xf>
    <xf numFmtId="0" fontId="97" fillId="33" borderId="13" xfId="0" applyFont="1" applyFill="1" applyBorder="1" applyAlignment="1">
      <alignment wrapText="1"/>
    </xf>
    <xf numFmtId="0" fontId="45" fillId="29" borderId="0" xfId="9" applyFont="1" applyFill="1" applyAlignment="1">
      <alignment horizontal="center" vertical="top"/>
    </xf>
    <xf numFmtId="0" fontId="57" fillId="29" borderId="0" xfId="9" applyFont="1" applyFill="1" applyAlignment="1">
      <alignment horizontal="left" vertical="top" wrapText="1"/>
    </xf>
    <xf numFmtId="0" fontId="41" fillId="29" borderId="0" xfId="9" applyFont="1" applyFill="1"/>
    <xf numFmtId="0" fontId="20" fillId="13" borderId="0" xfId="0" applyFont="1" applyFill="1" applyAlignment="1">
      <alignment horizontal="left" vertical="center" wrapText="1"/>
    </xf>
    <xf numFmtId="0" fontId="20" fillId="13" borderId="0" xfId="0" applyFont="1" applyFill="1" applyAlignment="1">
      <alignment horizontal="left" vertical="center"/>
    </xf>
    <xf numFmtId="0" fontId="20" fillId="13" borderId="0" xfId="0" applyFont="1" applyFill="1"/>
    <xf numFmtId="0" fontId="41" fillId="0" borderId="14" xfId="9" applyFont="1" applyBorder="1" applyAlignment="1">
      <alignment horizontal="left" vertical="center"/>
    </xf>
    <xf numFmtId="0" fontId="20" fillId="0" borderId="14" xfId="9" applyFont="1" applyBorder="1" applyAlignment="1">
      <alignment horizontal="left" vertical="center"/>
    </xf>
    <xf numFmtId="0" fontId="45" fillId="15" borderId="16" xfId="9" quotePrefix="1" applyFont="1" applyFill="1" applyBorder="1" applyAlignment="1">
      <alignment horizontal="left" vertical="top"/>
    </xf>
    <xf numFmtId="0" fontId="45" fillId="29" borderId="16" xfId="9" quotePrefix="1" applyFont="1" applyFill="1" applyBorder="1" applyAlignment="1">
      <alignment horizontal="left" vertical="top"/>
    </xf>
    <xf numFmtId="0" fontId="41" fillId="13" borderId="12" xfId="9" applyFont="1" applyFill="1" applyBorder="1" applyAlignment="1">
      <alignment vertical="top" wrapText="1"/>
    </xf>
    <xf numFmtId="0" fontId="41" fillId="13" borderId="12" xfId="9" applyFont="1" applyFill="1" applyBorder="1" applyAlignment="1">
      <alignment vertical="top"/>
    </xf>
    <xf numFmtId="0" fontId="42" fillId="13" borderId="12" xfId="9" applyFont="1" applyFill="1" applyBorder="1" applyAlignment="1">
      <alignment vertical="top" wrapText="1"/>
    </xf>
    <xf numFmtId="0" fontId="92" fillId="31" borderId="0" xfId="9" applyFont="1" applyFill="1" applyAlignment="1">
      <alignment vertical="top" wrapText="1"/>
    </xf>
    <xf numFmtId="0" fontId="57" fillId="15" borderId="22" xfId="9" applyFont="1" applyFill="1" applyBorder="1" applyAlignment="1">
      <alignment vertical="top" wrapText="1"/>
    </xf>
    <xf numFmtId="0" fontId="41" fillId="34" borderId="14" xfId="9" applyFont="1" applyFill="1" applyBorder="1" applyAlignment="1">
      <alignment vertical="top"/>
    </xf>
    <xf numFmtId="0" fontId="42" fillId="34" borderId="14" xfId="9" applyFont="1" applyFill="1" applyBorder="1" applyAlignment="1">
      <alignment vertical="top" wrapText="1"/>
    </xf>
    <xf numFmtId="0" fontId="41" fillId="34" borderId="12" xfId="9" applyFont="1" applyFill="1" applyBorder="1" applyAlignment="1">
      <alignment vertical="top"/>
    </xf>
    <xf numFmtId="0" fontId="42" fillId="34" borderId="12" xfId="9" applyFont="1" applyFill="1" applyBorder="1" applyAlignment="1">
      <alignment vertical="top" wrapText="1"/>
    </xf>
    <xf numFmtId="0" fontId="3" fillId="15" borderId="22" xfId="0" applyFont="1" applyFill="1" applyBorder="1" applyAlignment="1">
      <alignment vertical="top" wrapText="1"/>
    </xf>
    <xf numFmtId="0" fontId="3" fillId="15" borderId="17" xfId="0" applyFont="1" applyFill="1" applyBorder="1" applyAlignment="1">
      <alignment vertical="top" wrapText="1"/>
    </xf>
    <xf numFmtId="0" fontId="45" fillId="15" borderId="0" xfId="10" applyFont="1" applyFill="1" applyAlignment="1">
      <alignment horizontal="left" vertical="top"/>
    </xf>
    <xf numFmtId="0" fontId="41" fillId="0" borderId="0" xfId="10" applyFont="1" applyAlignment="1">
      <alignment vertical="top" wrapText="1"/>
    </xf>
    <xf numFmtId="0" fontId="41" fillId="0" borderId="0" xfId="10" applyFont="1" applyAlignment="1">
      <alignment vertical="top"/>
    </xf>
    <xf numFmtId="0" fontId="42" fillId="0" borderId="0" xfId="10" applyFont="1" applyAlignment="1">
      <alignment vertical="top" wrapText="1"/>
    </xf>
    <xf numFmtId="0" fontId="42" fillId="13" borderId="0" xfId="12" applyFont="1" applyFill="1" applyAlignment="1">
      <alignment vertical="top" wrapText="1"/>
    </xf>
    <xf numFmtId="0" fontId="42" fillId="13" borderId="0" xfId="12" applyFont="1" applyFill="1" applyAlignment="1">
      <alignment horizontal="right" wrapText="1"/>
    </xf>
    <xf numFmtId="0" fontId="48" fillId="13" borderId="0" xfId="12" applyFont="1" applyFill="1" applyAlignment="1">
      <alignment vertical="top" wrapText="1"/>
    </xf>
    <xf numFmtId="0" fontId="42" fillId="13" borderId="0" xfId="12" applyFont="1" applyFill="1" applyAlignment="1">
      <alignment horizontal="left" vertical="top" wrapText="1"/>
    </xf>
    <xf numFmtId="0" fontId="48" fillId="10" borderId="0" xfId="12" applyFont="1" applyFill="1" applyAlignment="1">
      <alignment vertical="top" wrapText="1"/>
    </xf>
    <xf numFmtId="0" fontId="48" fillId="10" borderId="12" xfId="12" applyFont="1" applyFill="1" applyBorder="1" applyAlignment="1">
      <alignment vertical="top" wrapText="1"/>
    </xf>
    <xf numFmtId="0" fontId="42" fillId="10" borderId="0" xfId="12" applyFont="1" applyFill="1" applyAlignment="1">
      <alignment vertical="top" wrapText="1"/>
    </xf>
    <xf numFmtId="0" fontId="42" fillId="10" borderId="0" xfId="12" applyFont="1" applyFill="1" applyAlignment="1">
      <alignment horizontal="left" vertical="top" wrapText="1"/>
    </xf>
    <xf numFmtId="0" fontId="42" fillId="0" borderId="0" xfId="12" applyFont="1" applyAlignment="1">
      <alignment horizontal="left" vertical="top" wrapText="1"/>
    </xf>
    <xf numFmtId="0" fontId="98" fillId="0" borderId="12" xfId="0" applyFont="1" applyBorder="1" applyAlignment="1">
      <alignment vertical="top" wrapText="1"/>
    </xf>
    <xf numFmtId="14" fontId="42" fillId="0" borderId="12" xfId="0" applyNumberFormat="1" applyFont="1" applyBorder="1" applyAlignment="1">
      <alignment vertical="top" wrapText="1"/>
    </xf>
    <xf numFmtId="2" fontId="42" fillId="0" borderId="12" xfId="0" applyNumberFormat="1" applyFont="1" applyBorder="1" applyAlignment="1">
      <alignment vertical="top" wrapText="1"/>
    </xf>
    <xf numFmtId="0" fontId="99" fillId="0" borderId="0" xfId="12" applyFont="1" applyAlignment="1">
      <alignment horizontal="left" vertical="top" wrapText="1"/>
    </xf>
    <xf numFmtId="0" fontId="99" fillId="13" borderId="0" xfId="12" applyFont="1" applyFill="1" applyAlignment="1">
      <alignment horizontal="left" vertical="top" wrapText="1"/>
    </xf>
    <xf numFmtId="2" fontId="98" fillId="0" borderId="12" xfId="0" applyNumberFormat="1" applyFont="1" applyBorder="1" applyAlignment="1">
      <alignment horizontal="right" vertical="top" wrapText="1"/>
    </xf>
    <xf numFmtId="0" fontId="101" fillId="0" borderId="12" xfId="13" applyFont="1" applyBorder="1" applyAlignment="1">
      <alignment horizontal="left" vertical="top"/>
    </xf>
    <xf numFmtId="164" fontId="102" fillId="0" borderId="12" xfId="13" applyNumberFormat="1" applyFont="1" applyBorder="1" applyAlignment="1">
      <alignment horizontal="right" vertical="top"/>
    </xf>
    <xf numFmtId="0" fontId="101" fillId="0" borderId="12" xfId="13" applyFont="1" applyBorder="1" applyAlignment="1">
      <alignment vertical="top"/>
    </xf>
    <xf numFmtId="0" fontId="102" fillId="0" borderId="12" xfId="13" applyFont="1" applyBorder="1" applyAlignment="1">
      <alignment horizontal="right" vertical="top"/>
    </xf>
    <xf numFmtId="14" fontId="42" fillId="0" borderId="12" xfId="0" applyNumberFormat="1" applyFont="1" applyBorder="1" applyAlignment="1">
      <alignment horizontal="left" vertical="top" wrapText="1"/>
    </xf>
    <xf numFmtId="2" fontId="42" fillId="0" borderId="12" xfId="0" applyNumberFormat="1" applyFont="1" applyBorder="1" applyAlignment="1">
      <alignment horizontal="right" vertical="top" wrapText="1"/>
    </xf>
    <xf numFmtId="2" fontId="42" fillId="0" borderId="12" xfId="0" applyNumberFormat="1" applyFont="1" applyBorder="1" applyAlignment="1">
      <alignment horizontal="left" vertical="top" wrapText="1"/>
    </xf>
    <xf numFmtId="0" fontId="42" fillId="0" borderId="15" xfId="0" applyFont="1" applyBorder="1" applyAlignment="1">
      <alignment vertical="top" wrapText="1"/>
    </xf>
    <xf numFmtId="0" fontId="42" fillId="0" borderId="15" xfId="0" applyFont="1" applyBorder="1" applyAlignment="1">
      <alignment horizontal="left" vertical="top" wrapText="1"/>
    </xf>
    <xf numFmtId="0" fontId="4" fillId="0" borderId="12" xfId="12" applyBorder="1" applyAlignment="1">
      <alignment vertical="top"/>
    </xf>
    <xf numFmtId="0" fontId="4" fillId="0" borderId="12" xfId="12" applyBorder="1" applyAlignment="1">
      <alignment vertical="top" wrapText="1"/>
    </xf>
    <xf numFmtId="0" fontId="42" fillId="0" borderId="0" xfId="12" applyFont="1" applyAlignment="1">
      <alignment vertical="top" wrapText="1"/>
    </xf>
    <xf numFmtId="0" fontId="4" fillId="0" borderId="0" xfId="12" applyAlignment="1">
      <alignment horizontal="left" vertical="top"/>
    </xf>
    <xf numFmtId="0" fontId="103" fillId="35" borderId="0" xfId="12" applyFont="1" applyFill="1" applyAlignment="1">
      <alignment vertical="top" wrapText="1"/>
    </xf>
    <xf numFmtId="0" fontId="0" fillId="0" borderId="0" xfId="12" applyFont="1" applyAlignment="1">
      <alignment horizontal="left" vertical="top"/>
    </xf>
    <xf numFmtId="0" fontId="42" fillId="0" borderId="15" xfId="0" applyFont="1" applyBorder="1" applyAlignment="1">
      <alignment horizontal="right" vertical="top" wrapText="1"/>
    </xf>
    <xf numFmtId="0" fontId="77" fillId="0" borderId="0" xfId="0" applyFont="1" applyAlignment="1">
      <alignment vertical="top"/>
    </xf>
    <xf numFmtId="0" fontId="103" fillId="23" borderId="12" xfId="12" applyFont="1" applyFill="1" applyBorder="1" applyAlignment="1">
      <alignment vertical="top" wrapText="1"/>
    </xf>
    <xf numFmtId="0" fontId="104" fillId="23" borderId="12" xfId="12" applyFont="1" applyFill="1" applyBorder="1" applyAlignment="1">
      <alignment horizontal="left" vertical="top" wrapText="1"/>
    </xf>
    <xf numFmtId="14" fontId="103" fillId="23" borderId="12" xfId="12" applyNumberFormat="1" applyFont="1" applyFill="1" applyBorder="1" applyAlignment="1">
      <alignment horizontal="right" wrapText="1"/>
    </xf>
    <xf numFmtId="14" fontId="103" fillId="23" borderId="12" xfId="12" applyNumberFormat="1" applyFont="1" applyFill="1" applyBorder="1" applyAlignment="1">
      <alignment vertical="top" wrapText="1"/>
    </xf>
    <xf numFmtId="2" fontId="103" fillId="23" borderId="12" xfId="12" applyNumberFormat="1" applyFont="1" applyFill="1" applyBorder="1" applyAlignment="1">
      <alignment horizontal="left" vertical="top" wrapText="1"/>
    </xf>
    <xf numFmtId="0" fontId="105" fillId="23" borderId="12" xfId="12" applyFont="1" applyFill="1" applyBorder="1" applyAlignment="1">
      <alignment vertical="top" wrapText="1"/>
    </xf>
    <xf numFmtId="0" fontId="103" fillId="23" borderId="12" xfId="12" applyFont="1" applyFill="1" applyBorder="1" applyAlignment="1">
      <alignment horizontal="right" vertical="top" wrapText="1"/>
    </xf>
    <xf numFmtId="0" fontId="104" fillId="23" borderId="12" xfId="12" applyFont="1" applyFill="1" applyBorder="1" applyAlignment="1">
      <alignment vertical="top" wrapText="1"/>
    </xf>
    <xf numFmtId="0" fontId="103" fillId="23" borderId="12" xfId="12" applyFont="1" applyFill="1" applyBorder="1" applyAlignment="1">
      <alignment horizontal="left" vertical="top" wrapText="1"/>
    </xf>
    <xf numFmtId="0" fontId="99" fillId="23" borderId="12" xfId="12" applyFont="1" applyFill="1" applyBorder="1" applyAlignment="1">
      <alignment vertical="top" wrapText="1"/>
    </xf>
    <xf numFmtId="0" fontId="103" fillId="36" borderId="0" xfId="12" applyFont="1" applyFill="1" applyAlignment="1">
      <alignment vertical="top" wrapText="1"/>
    </xf>
    <xf numFmtId="166" fontId="104" fillId="23" borderId="12" xfId="12" applyNumberFormat="1" applyFont="1" applyFill="1" applyBorder="1" applyAlignment="1">
      <alignment horizontal="left" vertical="top" wrapText="1"/>
    </xf>
    <xf numFmtId="0" fontId="106" fillId="23" borderId="12" xfId="13" applyFont="1" applyFill="1" applyBorder="1" applyAlignment="1">
      <alignment wrapText="1"/>
    </xf>
    <xf numFmtId="0" fontId="106" fillId="23" borderId="12" xfId="13" applyFont="1" applyFill="1" applyBorder="1" applyAlignment="1">
      <alignment horizontal="left" wrapText="1"/>
    </xf>
    <xf numFmtId="0" fontId="103" fillId="23" borderId="14" xfId="12" applyFont="1" applyFill="1" applyBorder="1" applyAlignment="1">
      <alignment vertical="top" wrapText="1"/>
    </xf>
    <xf numFmtId="164" fontId="106" fillId="23" borderId="12" xfId="13" applyNumberFormat="1" applyFont="1" applyFill="1" applyBorder="1" applyAlignment="1">
      <alignment horizontal="left"/>
    </xf>
    <xf numFmtId="0" fontId="103" fillId="23" borderId="12" xfId="0" applyFont="1" applyFill="1" applyBorder="1" applyAlignment="1">
      <alignment vertical="top" wrapText="1"/>
    </xf>
    <xf numFmtId="0" fontId="106" fillId="23" borderId="12" xfId="13" applyFont="1" applyFill="1" applyBorder="1"/>
    <xf numFmtId="0" fontId="107" fillId="23" borderId="12" xfId="12" applyFont="1" applyFill="1" applyBorder="1" applyAlignment="1">
      <alignment vertical="top" wrapText="1"/>
    </xf>
    <xf numFmtId="0" fontId="107" fillId="35" borderId="0" xfId="12" applyFont="1" applyFill="1" applyAlignment="1">
      <alignment vertical="top" wrapText="1"/>
    </xf>
    <xf numFmtId="2" fontId="103" fillId="23" borderId="12" xfId="0" applyNumberFormat="1" applyFont="1" applyFill="1" applyBorder="1" applyAlignment="1">
      <alignment horizontal="left" vertical="top" wrapText="1"/>
    </xf>
    <xf numFmtId="0" fontId="42" fillId="23" borderId="12" xfId="12" applyFont="1" applyFill="1" applyBorder="1" applyAlignment="1">
      <alignment vertical="top" wrapText="1"/>
    </xf>
    <xf numFmtId="0" fontId="48" fillId="23" borderId="12" xfId="12" applyFont="1" applyFill="1" applyBorder="1" applyAlignment="1">
      <alignment horizontal="left" vertical="top" wrapText="1"/>
    </xf>
    <xf numFmtId="14" fontId="42" fillId="23" borderId="12" xfId="12" applyNumberFormat="1" applyFont="1" applyFill="1" applyBorder="1" applyAlignment="1">
      <alignment horizontal="right" wrapText="1"/>
    </xf>
    <xf numFmtId="14" fontId="42" fillId="23" borderId="12" xfId="12" applyNumberFormat="1" applyFont="1" applyFill="1" applyBorder="1" applyAlignment="1">
      <alignment vertical="top" wrapText="1"/>
    </xf>
    <xf numFmtId="2" fontId="42" fillId="23" borderId="12" xfId="0" applyNumberFormat="1" applyFont="1" applyFill="1" applyBorder="1" applyAlignment="1">
      <alignment horizontal="left" vertical="top" wrapText="1"/>
    </xf>
    <xf numFmtId="0" fontId="42" fillId="23" borderId="12" xfId="0" applyFont="1" applyFill="1" applyBorder="1" applyAlignment="1">
      <alignment vertical="top" wrapText="1"/>
    </xf>
    <xf numFmtId="0" fontId="65" fillId="23" borderId="12" xfId="12" applyFont="1" applyFill="1" applyBorder="1" applyAlignment="1">
      <alignment vertical="top" wrapText="1"/>
    </xf>
    <xf numFmtId="0" fontId="42" fillId="23" borderId="12" xfId="12" applyFont="1" applyFill="1" applyBorder="1" applyAlignment="1">
      <alignment horizontal="right" vertical="top" wrapText="1"/>
    </xf>
    <xf numFmtId="0" fontId="108" fillId="23" borderId="14" xfId="12" applyFont="1" applyFill="1" applyBorder="1" applyAlignment="1">
      <alignment vertical="top" wrapText="1"/>
    </xf>
    <xf numFmtId="0" fontId="42" fillId="23" borderId="0" xfId="12" applyFont="1" applyFill="1" applyAlignment="1">
      <alignment vertical="top" wrapText="1"/>
    </xf>
    <xf numFmtId="0" fontId="42" fillId="0" borderId="12" xfId="12" applyFont="1" applyBorder="1" applyAlignment="1">
      <alignment horizontal="left" vertical="top" wrapText="1"/>
    </xf>
    <xf numFmtId="0" fontId="48" fillId="8" borderId="12" xfId="12" applyFont="1" applyFill="1" applyBorder="1" applyAlignment="1">
      <alignment horizontal="left" vertical="top" wrapText="1"/>
    </xf>
    <xf numFmtId="14" fontId="42" fillId="0" borderId="12" xfId="12" applyNumberFormat="1" applyFont="1" applyBorder="1" applyAlignment="1">
      <alignment horizontal="left" vertical="top" wrapText="1"/>
    </xf>
    <xf numFmtId="0" fontId="65" fillId="0" borderId="12" xfId="12" applyFont="1" applyBorder="1" applyAlignment="1">
      <alignment horizontal="left" vertical="top" wrapText="1"/>
    </xf>
    <xf numFmtId="166" fontId="48" fillId="23" borderId="12" xfId="12" applyNumberFormat="1" applyFont="1" applyFill="1" applyBorder="1" applyAlignment="1">
      <alignment horizontal="left" vertical="top" wrapText="1"/>
    </xf>
    <xf numFmtId="2" fontId="42" fillId="0" borderId="12" xfId="12" applyNumberFormat="1" applyFont="1" applyBorder="1" applyAlignment="1">
      <alignment horizontal="left" vertical="top" wrapText="1"/>
    </xf>
    <xf numFmtId="0" fontId="42" fillId="23" borderId="12" xfId="12" applyFont="1" applyFill="1" applyBorder="1" applyAlignment="1">
      <alignment horizontal="left" vertical="top" wrapText="1"/>
    </xf>
    <xf numFmtId="0" fontId="108" fillId="23" borderId="12" xfId="12" applyFont="1" applyFill="1" applyBorder="1" applyAlignment="1">
      <alignment horizontal="left" vertical="top" wrapText="1"/>
    </xf>
    <xf numFmtId="0" fontId="42" fillId="0" borderId="0" xfId="12" applyFont="1" applyAlignment="1">
      <alignment horizontal="right" wrapText="1"/>
    </xf>
    <xf numFmtId="0" fontId="42" fillId="0" borderId="0" xfId="12" applyFont="1" applyAlignment="1">
      <alignment wrapText="1"/>
    </xf>
    <xf numFmtId="0" fontId="42" fillId="0" borderId="1" xfId="0" applyFont="1" applyBorder="1" applyAlignment="1">
      <alignment vertical="top" wrapText="1"/>
    </xf>
    <xf numFmtId="0" fontId="42" fillId="0" borderId="1" xfId="0" applyFont="1" applyBorder="1" applyAlignment="1">
      <alignment horizontal="left" vertical="top" wrapText="1"/>
    </xf>
    <xf numFmtId="14" fontId="42" fillId="0" borderId="14" xfId="0" applyNumberFormat="1" applyFont="1" applyBorder="1" applyAlignment="1">
      <alignment horizontal="left" vertical="top" wrapText="1"/>
    </xf>
    <xf numFmtId="0" fontId="42" fillId="0" borderId="14" xfId="0" applyFont="1" applyBorder="1" applyAlignment="1">
      <alignment horizontal="left" vertical="top" wrapText="1"/>
    </xf>
    <xf numFmtId="2" fontId="42" fillId="0" borderId="14" xfId="0" applyNumberFormat="1" applyFont="1" applyBorder="1" applyAlignment="1">
      <alignment horizontal="left" vertical="top" wrapText="1"/>
    </xf>
    <xf numFmtId="0" fontId="42" fillId="0" borderId="14" xfId="0" applyFont="1" applyBorder="1" applyAlignment="1">
      <alignment vertical="top" wrapText="1"/>
    </xf>
    <xf numFmtId="0" fontId="109" fillId="0" borderId="0" xfId="14" applyFont="1"/>
    <xf numFmtId="0" fontId="1" fillId="0" borderId="0" xfId="14"/>
    <xf numFmtId="0" fontId="1" fillId="0" borderId="12" xfId="14" applyBorder="1"/>
    <xf numFmtId="0" fontId="110" fillId="0" borderId="0" xfId="14" applyFont="1"/>
    <xf numFmtId="0" fontId="1" fillId="0" borderId="12" xfId="14" applyBorder="1" applyAlignment="1">
      <alignment wrapText="1"/>
    </xf>
    <xf numFmtId="0" fontId="1" fillId="0" borderId="0" xfId="14" applyAlignment="1">
      <alignment wrapText="1"/>
    </xf>
    <xf numFmtId="0" fontId="110" fillId="0" borderId="12" xfId="14" applyFont="1" applyBorder="1"/>
    <xf numFmtId="0" fontId="110" fillId="0" borderId="12" xfId="14" applyFont="1" applyBorder="1" applyAlignment="1">
      <alignment wrapText="1"/>
    </xf>
    <xf numFmtId="15" fontId="110" fillId="0" borderId="12" xfId="14" applyNumberFormat="1" applyFont="1" applyBorder="1" applyAlignment="1">
      <alignment horizontal="left"/>
    </xf>
    <xf numFmtId="0" fontId="112" fillId="0" borderId="0" xfId="14" applyFont="1"/>
    <xf numFmtId="0" fontId="8" fillId="0" borderId="0" xfId="14" applyFont="1"/>
    <xf numFmtId="0" fontId="113" fillId="0" borderId="0" xfId="14" applyFont="1"/>
    <xf numFmtId="0" fontId="114" fillId="0" borderId="0" xfId="14" applyFont="1"/>
    <xf numFmtId="0" fontId="1" fillId="37" borderId="12" xfId="14" applyFill="1" applyBorder="1"/>
    <xf numFmtId="0" fontId="8" fillId="9" borderId="12" xfId="14" applyFont="1" applyFill="1" applyBorder="1"/>
    <xf numFmtId="0" fontId="1" fillId="7" borderId="12" xfId="14" applyFill="1" applyBorder="1"/>
    <xf numFmtId="0" fontId="1" fillId="9" borderId="12" xfId="14" applyFill="1" applyBorder="1"/>
    <xf numFmtId="0" fontId="115" fillId="9" borderId="12" xfId="14" applyFont="1" applyFill="1" applyBorder="1" applyAlignment="1">
      <alignment wrapText="1"/>
    </xf>
    <xf numFmtId="0" fontId="116" fillId="13" borderId="12" xfId="14" applyFont="1" applyFill="1" applyBorder="1" applyAlignment="1">
      <alignment wrapText="1"/>
    </xf>
    <xf numFmtId="0" fontId="117" fillId="0" borderId="0" xfId="14" applyFont="1"/>
    <xf numFmtId="0" fontId="118" fillId="0" borderId="0" xfId="14" applyFont="1"/>
    <xf numFmtId="0" fontId="114" fillId="9" borderId="12" xfId="14" applyFont="1" applyFill="1" applyBorder="1"/>
    <xf numFmtId="0" fontId="116" fillId="0" borderId="0" xfId="14" applyFont="1"/>
    <xf numFmtId="0" fontId="1" fillId="13" borderId="12" xfId="14" applyFill="1" applyBorder="1"/>
    <xf numFmtId="0" fontId="111" fillId="0" borderId="12" xfId="14" applyFont="1" applyBorder="1"/>
    <xf numFmtId="0" fontId="8" fillId="9" borderId="12" xfId="14" applyFont="1" applyFill="1" applyBorder="1" applyAlignment="1">
      <alignment wrapText="1"/>
    </xf>
    <xf numFmtId="0" fontId="83" fillId="0" borderId="12" xfId="0" applyFont="1" applyBorder="1" applyAlignment="1">
      <alignment vertical="top" wrapText="1"/>
    </xf>
    <xf numFmtId="0" fontId="52" fillId="9" borderId="0" xfId="7" applyFont="1" applyFill="1" applyAlignment="1">
      <alignment vertical="top"/>
    </xf>
    <xf numFmtId="0" fontId="52" fillId="0" borderId="0" xfId="7" applyFont="1" applyAlignment="1">
      <alignment vertical="top"/>
    </xf>
    <xf numFmtId="49" fontId="79" fillId="0" borderId="43" xfId="0" applyNumberFormat="1" applyFont="1" applyBorder="1" applyAlignment="1">
      <alignment horizontal="left" vertical="center" wrapText="1"/>
    </xf>
    <xf numFmtId="4" fontId="66" fillId="0" borderId="12" xfId="0" applyNumberFormat="1" applyFont="1" applyBorder="1" applyAlignment="1" applyProtection="1">
      <alignment horizontal="center" vertical="top" wrapText="1"/>
      <protection locked="0"/>
    </xf>
    <xf numFmtId="3" fontId="66" fillId="0" borderId="0" xfId="0" applyNumberFormat="1" applyFont="1" applyAlignment="1">
      <alignment vertical="top" wrapText="1"/>
    </xf>
    <xf numFmtId="3" fontId="66" fillId="0" borderId="0" xfId="0" applyNumberFormat="1" applyFont="1" applyAlignment="1" applyProtection="1">
      <alignment vertical="top" wrapText="1"/>
      <protection locked="0"/>
    </xf>
    <xf numFmtId="0" fontId="98" fillId="0" borderId="0" xfId="0" applyFont="1" applyAlignment="1">
      <alignment vertical="top" wrapText="1"/>
    </xf>
    <xf numFmtId="0" fontId="98" fillId="0" borderId="23" xfId="0" applyFont="1" applyBorder="1" applyAlignment="1">
      <alignment vertical="top" wrapText="1"/>
    </xf>
    <xf numFmtId="0" fontId="124" fillId="38" borderId="12" xfId="0" applyFont="1" applyFill="1" applyBorder="1" applyAlignment="1">
      <alignment vertical="top" wrapText="1"/>
    </xf>
    <xf numFmtId="0" fontId="98" fillId="0" borderId="0" xfId="0" applyFont="1" applyAlignment="1">
      <alignment horizontal="left" vertical="top"/>
    </xf>
    <xf numFmtId="0" fontId="123" fillId="0" borderId="0" xfId="0" applyFont="1" applyAlignment="1">
      <alignment horizontal="left" vertical="top"/>
    </xf>
    <xf numFmtId="0" fontId="98" fillId="0" borderId="12" xfId="0" applyFont="1" applyBorder="1" applyAlignment="1">
      <alignment horizontal="left" vertical="top" wrapText="1"/>
    </xf>
    <xf numFmtId="0" fontId="125" fillId="0" borderId="23" xfId="0" applyFont="1" applyBorder="1" applyAlignment="1">
      <alignment vertical="top" wrapText="1"/>
    </xf>
    <xf numFmtId="0" fontId="127" fillId="0" borderId="12" xfId="0" applyFont="1" applyBorder="1" applyAlignment="1">
      <alignment vertical="top" wrapText="1"/>
    </xf>
    <xf numFmtId="14" fontId="4" fillId="23" borderId="0" xfId="0" applyNumberFormat="1" applyFont="1" applyFill="1"/>
    <xf numFmtId="0" fontId="3" fillId="0" borderId="0" xfId="14" applyFont="1"/>
    <xf numFmtId="0" fontId="3" fillId="0" borderId="0" xfId="14" applyFont="1" applyAlignment="1">
      <alignment wrapText="1"/>
    </xf>
    <xf numFmtId="0" fontId="3" fillId="13" borderId="12" xfId="14" applyFont="1" applyFill="1" applyBorder="1" applyAlignment="1">
      <alignment wrapText="1"/>
    </xf>
    <xf numFmtId="0" fontId="1" fillId="2" borderId="1" xfId="0" applyFont="1" applyFill="1" applyBorder="1"/>
    <xf numFmtId="0" fontId="48" fillId="0" borderId="1" xfId="0" applyFont="1" applyBorder="1" applyAlignment="1">
      <alignment vertical="top" wrapText="1"/>
    </xf>
    <xf numFmtId="0" fontId="1" fillId="0" borderId="53" xfId="16" applyBorder="1" applyAlignment="1">
      <alignment vertical="center" wrapText="1"/>
    </xf>
    <xf numFmtId="0" fontId="1" fillId="0" borderId="54" xfId="16" applyBorder="1" applyAlignment="1">
      <alignment vertical="center" wrapText="1"/>
    </xf>
    <xf numFmtId="0" fontId="91" fillId="7" borderId="20" xfId="15" applyFill="1" applyBorder="1" applyAlignment="1">
      <alignment vertical="top" wrapText="1"/>
    </xf>
    <xf numFmtId="0" fontId="129" fillId="0" borderId="12" xfId="0" applyFont="1" applyBorder="1" applyAlignment="1">
      <alignment horizontal="left" vertical="top" wrapText="1"/>
    </xf>
    <xf numFmtId="0" fontId="42" fillId="0" borderId="55" xfId="0" applyFont="1" applyBorder="1" applyAlignment="1">
      <alignment vertical="top" wrapText="1"/>
    </xf>
    <xf numFmtId="0" fontId="42" fillId="0" borderId="55" xfId="0" applyFont="1" applyBorder="1" applyAlignment="1">
      <alignment horizontal="left" vertical="top" wrapText="1"/>
    </xf>
    <xf numFmtId="14" fontId="42" fillId="0" borderId="55" xfId="0" applyNumberFormat="1" applyFont="1" applyBorder="1" applyAlignment="1">
      <alignment horizontal="left" vertical="top" wrapText="1"/>
    </xf>
    <xf numFmtId="0" fontId="42" fillId="0" borderId="20" xfId="0" applyFont="1" applyBorder="1" applyAlignment="1">
      <alignment horizontal="left" vertical="top" wrapText="1"/>
    </xf>
    <xf numFmtId="0" fontId="42" fillId="0" borderId="18" xfId="0" applyFont="1" applyBorder="1" applyAlignment="1">
      <alignment vertical="top" wrapText="1"/>
    </xf>
    <xf numFmtId="0" fontId="42" fillId="0" borderId="3" xfId="0" applyFont="1" applyBorder="1" applyAlignment="1">
      <alignment horizontal="left" vertical="top" wrapText="1"/>
    </xf>
    <xf numFmtId="14" fontId="42" fillId="0" borderId="1" xfId="0" applyNumberFormat="1" applyFont="1" applyBorder="1" applyAlignment="1">
      <alignment horizontal="left" vertical="top" wrapText="1"/>
    </xf>
    <xf numFmtId="0" fontId="42" fillId="0" borderId="13" xfId="0" applyFont="1" applyBorder="1" applyAlignment="1">
      <alignment horizontal="left" vertical="top" wrapText="1"/>
    </xf>
    <xf numFmtId="0" fontId="76" fillId="0" borderId="1" xfId="0" applyFont="1" applyBorder="1" applyAlignment="1">
      <alignment horizontal="left" vertical="top"/>
    </xf>
    <xf numFmtId="0" fontId="42" fillId="0" borderId="0" xfId="0" applyFont="1" applyAlignment="1">
      <alignment horizontal="center" vertical="center"/>
    </xf>
    <xf numFmtId="0" fontId="41" fillId="0" borderId="0" xfId="0" applyFont="1" applyAlignment="1">
      <alignment horizontal="center" vertical="center"/>
    </xf>
    <xf numFmtId="0" fontId="72" fillId="0" borderId="0" xfId="0" applyFont="1" applyAlignment="1" applyProtection="1">
      <alignment horizontal="left" vertical="top" wrapText="1"/>
      <protection locked="0"/>
    </xf>
    <xf numFmtId="0" fontId="41" fillId="0" borderId="0" xfId="0" applyFont="1" applyAlignment="1">
      <alignment horizontal="center"/>
    </xf>
    <xf numFmtId="0" fontId="44" fillId="10" borderId="0" xfId="0" applyFont="1" applyFill="1" applyAlignment="1">
      <alignment wrapText="1"/>
    </xf>
    <xf numFmtId="0" fontId="41" fillId="10" borderId="0" xfId="0" applyFont="1" applyFill="1" applyAlignment="1">
      <alignment wrapText="1"/>
    </xf>
    <xf numFmtId="0" fontId="44" fillId="10" borderId="0" xfId="0" applyFont="1" applyFill="1" applyAlignment="1">
      <alignment vertical="top"/>
    </xf>
    <xf numFmtId="0" fontId="41" fillId="10" borderId="0" xfId="0" applyFont="1" applyFill="1" applyAlignment="1">
      <alignment vertical="top"/>
    </xf>
    <xf numFmtId="0" fontId="44" fillId="0" borderId="0" xfId="0" applyFont="1" applyAlignment="1">
      <alignment vertical="top"/>
    </xf>
    <xf numFmtId="0" fontId="41" fillId="0" borderId="0" xfId="0" applyFont="1" applyAlignment="1">
      <alignment vertical="top"/>
    </xf>
    <xf numFmtId="0" fontId="73" fillId="10" borderId="0" xfId="0" applyFont="1" applyFill="1" applyAlignment="1" applyProtection="1">
      <alignment vertical="top" wrapText="1"/>
      <protection locked="0"/>
    </xf>
    <xf numFmtId="0" fontId="74" fillId="10" borderId="0" xfId="0" applyFont="1" applyFill="1" applyAlignment="1" applyProtection="1">
      <alignment vertical="top" wrapText="1"/>
      <protection locked="0"/>
    </xf>
    <xf numFmtId="0" fontId="41" fillId="0" borderId="0" xfId="0" applyFont="1" applyAlignment="1">
      <alignment horizontal="center" vertical="top"/>
    </xf>
    <xf numFmtId="0" fontId="41" fillId="0" borderId="0" xfId="0" applyFont="1"/>
    <xf numFmtId="0" fontId="50" fillId="0" borderId="0" xfId="0" applyFont="1" applyAlignment="1">
      <alignment horizontal="center" vertical="top"/>
    </xf>
    <xf numFmtId="0" fontId="42" fillId="0" borderId="0" xfId="0" applyFont="1" applyAlignment="1">
      <alignment horizontal="center" vertical="top"/>
    </xf>
    <xf numFmtId="0" fontId="41" fillId="0" borderId="40" xfId="0" applyFont="1" applyBorder="1" applyAlignment="1" applyProtection="1">
      <alignment horizontal="left" vertical="top"/>
      <protection locked="0"/>
    </xf>
    <xf numFmtId="0" fontId="41" fillId="0" borderId="41" xfId="0" applyFont="1" applyBorder="1" applyAlignment="1" applyProtection="1">
      <alignment horizontal="left" vertical="top"/>
      <protection locked="0"/>
    </xf>
    <xf numFmtId="0" fontId="41" fillId="0" borderId="42" xfId="0" applyFont="1" applyBorder="1" applyAlignment="1" applyProtection="1">
      <alignment horizontal="left" vertical="top"/>
      <protection locked="0"/>
    </xf>
    <xf numFmtId="0" fontId="41" fillId="0" borderId="40" xfId="0" applyFont="1" applyBorder="1" applyAlignment="1" applyProtection="1">
      <alignment horizontal="left" vertical="top" wrapText="1"/>
      <protection locked="0"/>
    </xf>
    <xf numFmtId="0" fontId="41" fillId="0" borderId="42" xfId="0" applyFont="1" applyBorder="1" applyAlignment="1" applyProtection="1">
      <alignment horizontal="left" vertical="top" wrapText="1"/>
      <protection locked="0"/>
    </xf>
    <xf numFmtId="0" fontId="45"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164" fontId="45" fillId="14" borderId="23" xfId="0" applyNumberFormat="1" applyFont="1" applyFill="1" applyBorder="1" applyAlignment="1">
      <alignment vertical="top" wrapText="1"/>
    </xf>
    <xf numFmtId="164" fontId="45" fillId="14" borderId="24" xfId="0" applyNumberFormat="1" applyFont="1" applyFill="1" applyBorder="1" applyAlignment="1">
      <alignment vertical="top" wrapText="1"/>
    </xf>
    <xf numFmtId="164" fontId="45" fillId="14" borderId="13" xfId="0" applyNumberFormat="1" applyFont="1" applyFill="1" applyBorder="1" applyAlignment="1">
      <alignment vertical="top" wrapText="1"/>
    </xf>
    <xf numFmtId="0" fontId="41" fillId="13" borderId="0" xfId="0" applyFont="1" applyFill="1" applyAlignment="1">
      <alignment horizontal="left" vertical="top" wrapText="1"/>
    </xf>
    <xf numFmtId="0" fontId="53" fillId="14" borderId="12" xfId="0" applyFont="1" applyFill="1" applyBorder="1" applyAlignment="1">
      <alignment horizontal="left" vertical="center" wrapText="1"/>
    </xf>
    <xf numFmtId="0" fontId="48" fillId="0" borderId="14" xfId="0" applyFont="1" applyBorder="1" applyAlignment="1">
      <alignment horizontal="center" vertical="top" wrapText="1"/>
    </xf>
    <xf numFmtId="0" fontId="48" fillId="0" borderId="1" xfId="0" applyFont="1" applyBorder="1" applyAlignment="1">
      <alignment horizontal="center" vertical="top" wrapText="1"/>
    </xf>
    <xf numFmtId="0" fontId="48" fillId="0" borderId="15" xfId="0" applyFont="1" applyBorder="1" applyAlignment="1">
      <alignment horizontal="center" vertical="top" wrapText="1"/>
    </xf>
    <xf numFmtId="0" fontId="53" fillId="0" borderId="14" xfId="0" applyFont="1" applyBorder="1" applyAlignment="1">
      <alignment horizontal="center" vertical="top" wrapText="1"/>
    </xf>
    <xf numFmtId="0" fontId="53" fillId="0" borderId="1" xfId="0" applyFont="1" applyBorder="1" applyAlignment="1">
      <alignment horizontal="center" vertical="top" wrapText="1"/>
    </xf>
    <xf numFmtId="0" fontId="53" fillId="0" borderId="15" xfId="0" applyFont="1" applyBorder="1" applyAlignment="1">
      <alignment horizontal="center" vertical="top" wrapText="1"/>
    </xf>
    <xf numFmtId="0" fontId="50" fillId="0" borderId="14" xfId="0" applyFont="1" applyBorder="1" applyAlignment="1">
      <alignment horizontal="center" vertical="top" wrapText="1"/>
    </xf>
    <xf numFmtId="0" fontId="50" fillId="0" borderId="1" xfId="0" applyFont="1" applyBorder="1" applyAlignment="1">
      <alignment horizontal="center" vertical="top" wrapText="1"/>
    </xf>
    <xf numFmtId="0" fontId="50" fillId="0" borderId="15" xfId="0" applyFont="1" applyBorder="1" applyAlignment="1">
      <alignment horizontal="center" vertical="top" wrapText="1"/>
    </xf>
    <xf numFmtId="0" fontId="53" fillId="11" borderId="14" xfId="0" applyFont="1" applyFill="1" applyBorder="1" applyAlignment="1">
      <alignment horizontal="center" vertical="top" wrapText="1"/>
    </xf>
    <xf numFmtId="0" fontId="53" fillId="11" borderId="1" xfId="0" applyFont="1" applyFill="1" applyBorder="1" applyAlignment="1">
      <alignment horizontal="center" vertical="top" wrapText="1"/>
    </xf>
    <xf numFmtId="0" fontId="53" fillId="11" borderId="15" xfId="0" applyFont="1" applyFill="1" applyBorder="1" applyAlignment="1">
      <alignment horizontal="center" vertical="top" wrapText="1"/>
    </xf>
    <xf numFmtId="0" fontId="48" fillId="16" borderId="14" xfId="0" applyFont="1" applyFill="1" applyBorder="1" applyAlignment="1">
      <alignment horizontal="center" vertical="top" wrapText="1"/>
    </xf>
    <xf numFmtId="0" fontId="48" fillId="16" borderId="1" xfId="0" applyFont="1" applyFill="1" applyBorder="1" applyAlignment="1">
      <alignment horizontal="center" vertical="top" wrapText="1"/>
    </xf>
    <xf numFmtId="0" fontId="50" fillId="16" borderId="14" xfId="0" applyFont="1" applyFill="1" applyBorder="1" applyAlignment="1">
      <alignment horizontal="center" vertical="top" wrapText="1"/>
    </xf>
    <xf numFmtId="0" fontId="50" fillId="16" borderId="1" xfId="0" applyFont="1" applyFill="1" applyBorder="1" applyAlignment="1">
      <alignment horizontal="center" vertical="top" wrapText="1"/>
    </xf>
    <xf numFmtId="0" fontId="48" fillId="16" borderId="17" xfId="0" applyFont="1" applyFill="1" applyBorder="1" applyAlignment="1">
      <alignment horizontal="center" vertical="top" wrapText="1"/>
    </xf>
    <xf numFmtId="0" fontId="48" fillId="16" borderId="3" xfId="0" applyFont="1" applyFill="1" applyBorder="1" applyAlignment="1">
      <alignment horizontal="center" vertical="top" wrapText="1"/>
    </xf>
    <xf numFmtId="0" fontId="48" fillId="16" borderId="20" xfId="0" applyFont="1" applyFill="1" applyBorder="1" applyAlignment="1">
      <alignment horizontal="center" vertical="top" wrapText="1"/>
    </xf>
    <xf numFmtId="0" fontId="53" fillId="16" borderId="22" xfId="0" applyFont="1" applyFill="1" applyBorder="1" applyAlignment="1">
      <alignment horizontal="center" vertical="top" wrapText="1"/>
    </xf>
    <xf numFmtId="0" fontId="53" fillId="16" borderId="0" xfId="0" applyFont="1" applyFill="1" applyAlignment="1">
      <alignment horizontal="center" vertical="top" wrapText="1"/>
    </xf>
    <xf numFmtId="0" fontId="53" fillId="16" borderId="21" xfId="0" applyFont="1" applyFill="1" applyBorder="1" applyAlignment="1">
      <alignment horizontal="center" vertical="top" wrapText="1"/>
    </xf>
    <xf numFmtId="0" fontId="50" fillId="16" borderId="22" xfId="0" applyFont="1" applyFill="1" applyBorder="1" applyAlignment="1">
      <alignment horizontal="center" vertical="top" wrapText="1"/>
    </xf>
    <xf numFmtId="0" fontId="50" fillId="16" borderId="0" xfId="0" applyFont="1" applyFill="1" applyAlignment="1">
      <alignment horizontal="center" vertical="top" wrapText="1"/>
    </xf>
    <xf numFmtId="0" fontId="50" fillId="16" borderId="21" xfId="0" applyFont="1" applyFill="1" applyBorder="1" applyAlignment="1">
      <alignment horizontal="center" vertical="top" wrapText="1"/>
    </xf>
    <xf numFmtId="0" fontId="48" fillId="16" borderId="15" xfId="0" applyFont="1" applyFill="1" applyBorder="1" applyAlignment="1">
      <alignment horizontal="center" vertical="top" wrapText="1"/>
    </xf>
    <xf numFmtId="0" fontId="53" fillId="16" borderId="14" xfId="0" applyFont="1" applyFill="1" applyBorder="1" applyAlignment="1">
      <alignment horizontal="center" vertical="top" wrapText="1"/>
    </xf>
    <xf numFmtId="0" fontId="53" fillId="16" borderId="1" xfId="0" applyFont="1" applyFill="1" applyBorder="1" applyAlignment="1">
      <alignment horizontal="center" vertical="top" wrapText="1"/>
    </xf>
    <xf numFmtId="0" fontId="53" fillId="16" borderId="15" xfId="0" applyFont="1" applyFill="1" applyBorder="1" applyAlignment="1">
      <alignment horizontal="center" vertical="top" wrapText="1"/>
    </xf>
    <xf numFmtId="0" fontId="50" fillId="16" borderId="15" xfId="0" applyFont="1" applyFill="1" applyBorder="1" applyAlignment="1">
      <alignment horizontal="center" vertical="top" wrapText="1"/>
    </xf>
    <xf numFmtId="0" fontId="48" fillId="0" borderId="14" xfId="0" applyFont="1" applyBorder="1" applyAlignment="1">
      <alignment vertical="top" wrapText="1"/>
    </xf>
    <xf numFmtId="0" fontId="48" fillId="0" borderId="1" xfId="0" applyFont="1" applyBorder="1" applyAlignment="1">
      <alignment vertical="top" wrapText="1"/>
    </xf>
    <xf numFmtId="0" fontId="48" fillId="0" borderId="15" xfId="0" applyFont="1" applyBorder="1" applyAlignment="1">
      <alignment vertical="top" wrapText="1"/>
    </xf>
    <xf numFmtId="0" fontId="48" fillId="0" borderId="16" xfId="0" applyFont="1" applyBorder="1" applyAlignment="1">
      <alignment horizontal="center" vertical="top" wrapText="1"/>
    </xf>
    <xf numFmtId="0" fontId="48" fillId="0" borderId="18" xfId="0" applyFont="1" applyBorder="1" applyAlignment="1">
      <alignment horizontal="center" vertical="top" wrapText="1"/>
    </xf>
    <xf numFmtId="0" fontId="48" fillId="0" borderId="19" xfId="0" applyFont="1" applyBorder="1" applyAlignment="1">
      <alignment horizontal="center" vertical="top" wrapText="1"/>
    </xf>
    <xf numFmtId="0" fontId="53" fillId="0" borderId="17" xfId="0" applyFont="1" applyBorder="1" applyAlignment="1">
      <alignment horizontal="center" vertical="top" wrapText="1"/>
    </xf>
    <xf numFmtId="0" fontId="53" fillId="0" borderId="3" xfId="0" applyFont="1" applyBorder="1" applyAlignment="1">
      <alignment horizontal="center" vertical="top" wrapText="1"/>
    </xf>
    <xf numFmtId="0" fontId="53" fillId="0" borderId="20" xfId="0" applyFont="1" applyBorder="1" applyAlignment="1">
      <alignment horizontal="center" vertical="top" wrapText="1"/>
    </xf>
    <xf numFmtId="0" fontId="53" fillId="0" borderId="14" xfId="0" applyFont="1" applyBorder="1" applyAlignment="1">
      <alignment vertical="top" wrapText="1"/>
    </xf>
    <xf numFmtId="0" fontId="53" fillId="0" borderId="1" xfId="0" applyFont="1" applyBorder="1" applyAlignment="1">
      <alignment vertical="top" wrapText="1"/>
    </xf>
    <xf numFmtId="0" fontId="53" fillId="0" borderId="15" xfId="0" applyFont="1" applyBorder="1" applyAlignment="1">
      <alignment vertical="top" wrapText="1"/>
    </xf>
    <xf numFmtId="0" fontId="75" fillId="29" borderId="21" xfId="0" applyFont="1" applyFill="1" applyBorder="1" applyAlignment="1">
      <alignment horizontal="center" vertical="top" wrapText="1"/>
    </xf>
    <xf numFmtId="0" fontId="0" fillId="29" borderId="21" xfId="0" applyFill="1" applyBorder="1" applyAlignment="1">
      <alignment horizontal="center" vertical="top" wrapText="1"/>
    </xf>
    <xf numFmtId="0" fontId="92" fillId="13" borderId="0" xfId="9" applyFont="1" applyFill="1" applyAlignment="1">
      <alignment horizontal="center" vertical="center" wrapText="1"/>
    </xf>
    <xf numFmtId="0" fontId="75" fillId="15" borderId="21" xfId="0" applyFont="1" applyFill="1" applyBorder="1" applyAlignment="1">
      <alignment horizontal="center" vertical="top" wrapText="1"/>
    </xf>
    <xf numFmtId="0" fontId="0" fillId="15" borderId="21" xfId="0" applyFill="1" applyBorder="1" applyAlignment="1">
      <alignment horizontal="center" vertical="top" wrapText="1"/>
    </xf>
    <xf numFmtId="0" fontId="45" fillId="29" borderId="0" xfId="9" applyFont="1" applyFill="1" applyAlignment="1">
      <alignment horizontal="right" vertical="top" wrapText="1"/>
    </xf>
    <xf numFmtId="0" fontId="41" fillId="15" borderId="21" xfId="0" applyFont="1" applyFill="1" applyBorder="1" applyAlignment="1">
      <alignment horizontal="center" vertical="top" wrapText="1"/>
    </xf>
    <xf numFmtId="0" fontId="42" fillId="10" borderId="0" xfId="12" applyFont="1" applyFill="1" applyAlignment="1">
      <alignment horizontal="center" vertical="top" wrapText="1"/>
    </xf>
    <xf numFmtId="0" fontId="42" fillId="10" borderId="52" xfId="12" applyFont="1" applyFill="1" applyBorder="1" applyAlignment="1">
      <alignment horizontal="center" vertical="top" wrapText="1"/>
    </xf>
    <xf numFmtId="0" fontId="48" fillId="10" borderId="0" xfId="12" applyFont="1" applyFill="1" applyAlignment="1">
      <alignment horizontal="center" vertical="top" wrapText="1"/>
    </xf>
    <xf numFmtId="0" fontId="48" fillId="10" borderId="3" xfId="12" applyFont="1" applyFill="1" applyBorder="1" applyAlignment="1">
      <alignment horizontal="center" vertical="top" wrapText="1"/>
    </xf>
    <xf numFmtId="0" fontId="48" fillId="20" borderId="25" xfId="0" applyFont="1" applyFill="1" applyBorder="1" applyAlignment="1">
      <alignment horizontal="left" vertical="top" wrapText="1"/>
    </xf>
    <xf numFmtId="0" fontId="48" fillId="20" borderId="32" xfId="0" applyFont="1" applyFill="1" applyBorder="1" applyAlignment="1">
      <alignment horizontal="left" vertical="top" wrapText="1"/>
    </xf>
    <xf numFmtId="0" fontId="48" fillId="20" borderId="28" xfId="0" applyFont="1" applyFill="1" applyBorder="1" applyAlignment="1">
      <alignment horizontal="left" vertical="top" wrapText="1"/>
    </xf>
    <xf numFmtId="0" fontId="8" fillId="37" borderId="23" xfId="14" applyFont="1" applyFill="1" applyBorder="1"/>
    <xf numFmtId="0" fontId="1" fillId="37" borderId="13" xfId="14" applyFill="1" applyBorder="1"/>
    <xf numFmtId="0" fontId="110" fillId="0" borderId="18" xfId="14" applyFont="1" applyBorder="1" applyAlignment="1">
      <alignment horizontal="center" vertical="top" wrapText="1"/>
    </xf>
    <xf numFmtId="0" fontId="110" fillId="0" borderId="0" xfId="14" applyFont="1" applyAlignment="1">
      <alignment horizontal="center" vertical="top" wrapText="1"/>
    </xf>
    <xf numFmtId="0" fontId="41" fillId="0" borderId="18" xfId="0" applyFont="1" applyBorder="1" applyAlignment="1">
      <alignment vertical="top" wrapText="1"/>
    </xf>
    <xf numFmtId="0" fontId="41" fillId="0" borderId="18" xfId="0" applyFont="1" applyBorder="1" applyAlignment="1">
      <alignment vertical="top"/>
    </xf>
    <xf numFmtId="0" fontId="50" fillId="0" borderId="0" xfId="0" applyFont="1" applyAlignment="1">
      <alignment horizontal="center" vertical="top" wrapText="1"/>
    </xf>
    <xf numFmtId="0" fontId="40" fillId="0" borderId="24" xfId="8" applyFont="1" applyBorder="1" applyAlignment="1" applyProtection="1">
      <alignment horizontal="center" vertical="center" wrapText="1"/>
      <protection locked="0"/>
    </xf>
    <xf numFmtId="0" fontId="42" fillId="0" borderId="0" xfId="7" applyFont="1" applyAlignment="1">
      <alignment horizontal="left" vertical="top" wrapText="1"/>
    </xf>
    <xf numFmtId="0" fontId="45" fillId="0" borderId="0" xfId="8" applyFont="1" applyAlignment="1">
      <alignment horizontal="left" vertical="top"/>
    </xf>
    <xf numFmtId="0" fontId="41" fillId="0" borderId="0" xfId="8" applyFont="1" applyAlignment="1">
      <alignment horizontal="left" vertical="top"/>
    </xf>
    <xf numFmtId="0" fontId="41" fillId="0" borderId="18" xfId="8" applyFont="1" applyBorder="1" applyAlignment="1">
      <alignment horizontal="left" vertical="top"/>
    </xf>
    <xf numFmtId="0" fontId="41" fillId="0" borderId="0" xfId="8" applyFont="1" applyAlignment="1">
      <alignment horizontal="left" vertical="top" wrapText="1"/>
    </xf>
    <xf numFmtId="0" fontId="41" fillId="0" borderId="3" xfId="8" applyFont="1" applyBorder="1" applyAlignment="1">
      <alignment horizontal="left" vertical="top" wrapText="1"/>
    </xf>
    <xf numFmtId="0" fontId="42" fillId="0" borderId="0" xfId="8" applyFont="1" applyAlignment="1">
      <alignment horizontal="center" vertical="top"/>
    </xf>
    <xf numFmtId="0" fontId="42" fillId="0" borderId="3" xfId="8" applyFont="1" applyBorder="1" applyAlignment="1">
      <alignment horizontal="center" vertical="top"/>
    </xf>
    <xf numFmtId="0" fontId="41" fillId="0" borderId="19" xfId="8" applyFont="1" applyBorder="1" applyAlignment="1">
      <alignment horizontal="left" vertical="top"/>
    </xf>
    <xf numFmtId="0" fontId="41" fillId="0" borderId="21" xfId="8" applyFont="1" applyBorder="1" applyAlignment="1">
      <alignment horizontal="left" vertical="top"/>
    </xf>
    <xf numFmtId="14" fontId="42" fillId="0" borderId="21" xfId="8" applyNumberFormat="1" applyFont="1" applyBorder="1" applyAlignment="1">
      <alignment horizontal="left" vertical="top"/>
    </xf>
    <xf numFmtId="0" fontId="42" fillId="0" borderId="20" xfId="8" applyFont="1" applyBorder="1" applyAlignment="1">
      <alignment horizontal="left" vertical="top"/>
    </xf>
    <xf numFmtId="0" fontId="50" fillId="0" borderId="0" xfId="8" applyFont="1" applyAlignment="1">
      <alignment horizontal="center" vertical="top" wrapText="1"/>
    </xf>
    <xf numFmtId="0" fontId="50" fillId="0" borderId="0" xfId="8" applyFont="1" applyAlignment="1">
      <alignment horizontal="center" vertical="top"/>
    </xf>
    <xf numFmtId="0" fontId="19" fillId="4" borderId="33" xfId="0" applyFont="1" applyFill="1" applyBorder="1" applyAlignment="1">
      <alignment vertical="top" wrapText="1"/>
    </xf>
    <xf numFmtId="0" fontId="19" fillId="4" borderId="5" xfId="0" applyFont="1" applyFill="1" applyBorder="1" applyAlignment="1">
      <alignment vertical="top" wrapText="1"/>
    </xf>
    <xf numFmtId="49" fontId="13" fillId="3" borderId="34"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33" xfId="0" applyFont="1" applyFill="1" applyBorder="1" applyAlignment="1">
      <alignment vertical="top" wrapText="1"/>
    </xf>
    <xf numFmtId="0" fontId="16" fillId="4" borderId="35" xfId="0" applyFont="1" applyFill="1" applyBorder="1" applyAlignment="1">
      <alignment vertical="top" wrapText="1"/>
    </xf>
    <xf numFmtId="0" fontId="16" fillId="4" borderId="36" xfId="0" applyFont="1" applyFill="1" applyBorder="1" applyAlignment="1">
      <alignment vertical="top" wrapText="1"/>
    </xf>
    <xf numFmtId="0" fontId="18" fillId="0" borderId="25" xfId="0" applyFont="1" applyBorder="1" applyAlignment="1">
      <alignment horizontal="center" vertical="top" wrapText="1"/>
    </xf>
    <xf numFmtId="0" fontId="18" fillId="0" borderId="32" xfId="0" applyFont="1" applyBorder="1" applyAlignment="1">
      <alignment horizontal="center" vertical="top" wrapText="1"/>
    </xf>
    <xf numFmtId="0" fontId="18" fillId="0" borderId="28" xfId="0" applyFont="1" applyBorder="1" applyAlignment="1">
      <alignment horizontal="center" vertical="top" wrapText="1"/>
    </xf>
    <xf numFmtId="0" fontId="18" fillId="0" borderId="37"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32" xfId="0" applyFont="1" applyBorder="1" applyAlignment="1">
      <alignment horizontal="left" vertical="top" wrapText="1"/>
    </xf>
    <xf numFmtId="0" fontId="17" fillId="0" borderId="28" xfId="0" applyFont="1" applyBorder="1" applyAlignment="1">
      <alignment horizontal="left" vertical="top" wrapText="1"/>
    </xf>
    <xf numFmtId="0" fontId="42" fillId="11" borderId="12" xfId="0" applyFont="1" applyFill="1" applyBorder="1" applyAlignment="1">
      <alignment vertical="top" wrapText="1"/>
    </xf>
    <xf numFmtId="0" fontId="42" fillId="11" borderId="12" xfId="0" applyFont="1" applyFill="1" applyBorder="1" applyAlignment="1">
      <alignment horizontal="left" vertical="top" wrapText="1"/>
    </xf>
    <xf numFmtId="0" fontId="42" fillId="11" borderId="15" xfId="0" applyFont="1" applyFill="1" applyBorder="1" applyAlignment="1">
      <alignment horizontal="left" vertical="top" wrapText="1"/>
    </xf>
    <xf numFmtId="0" fontId="42" fillId="11" borderId="1" xfId="0" applyFont="1" applyFill="1" applyBorder="1" applyAlignment="1">
      <alignment horizontal="left" vertical="top" wrapText="1"/>
    </xf>
    <xf numFmtId="0" fontId="42" fillId="11" borderId="55" xfId="0" applyFont="1" applyFill="1" applyBorder="1" applyAlignment="1">
      <alignment horizontal="left" vertical="top" wrapText="1"/>
    </xf>
    <xf numFmtId="14" fontId="42" fillId="0" borderId="56" xfId="0" applyNumberFormat="1" applyFont="1" applyBorder="1" applyAlignment="1">
      <alignment horizontal="left" vertical="top" wrapText="1"/>
    </xf>
    <xf numFmtId="0" fontId="42" fillId="0" borderId="56" xfId="0" applyFont="1" applyBorder="1" applyAlignment="1">
      <alignment horizontal="left" vertical="top" wrapText="1"/>
    </xf>
    <xf numFmtId="0" fontId="65" fillId="0" borderId="15" xfId="0" applyFont="1" applyBorder="1" applyAlignment="1">
      <alignment vertical="top" wrapText="1"/>
    </xf>
    <xf numFmtId="0" fontId="4" fillId="0" borderId="12" xfId="12" applyBorder="1" applyAlignment="1">
      <alignment horizontal="left" vertical="top"/>
    </xf>
    <xf numFmtId="0" fontId="42" fillId="11" borderId="56" xfId="0" applyFont="1" applyFill="1" applyBorder="1" applyAlignment="1">
      <alignment horizontal="left" vertical="top" wrapText="1"/>
    </xf>
    <xf numFmtId="14" fontId="41" fillId="0" borderId="20" xfId="0" applyNumberFormat="1" applyFont="1" applyBorder="1" applyAlignment="1">
      <alignment vertical="top" wrapText="1"/>
    </xf>
    <xf numFmtId="170" fontId="41" fillId="0" borderId="12" xfId="0" applyNumberFormat="1" applyFont="1" applyBorder="1"/>
  </cellXfs>
  <cellStyles count="17">
    <cellStyle name="Hyperlink" xfId="15" builtinId="8"/>
    <cellStyle name="Hyperlink 2" xfId="11" xr:uid="{9C44C000-F184-4F6B-BC8F-CF77356C9D9D}"/>
    <cellStyle name="Normal" xfId="0" builtinId="0"/>
    <cellStyle name="Normal 2" xfId="1" xr:uid="{3ACA4122-A0C5-4B62-AD63-F80ABFCB3ABF}"/>
    <cellStyle name="Normal 2 2" xfId="2" xr:uid="{C68E9742-8F17-44FC-9AD0-AB0658357B7F}"/>
    <cellStyle name="Normal 3" xfId="12" xr:uid="{0C3AA8A6-96C1-4E26-A9E5-0FF2797624FB}"/>
    <cellStyle name="Normal 4" xfId="16" xr:uid="{68032066-BA7C-4020-9BD4-F4C9AD8B3CBF}"/>
    <cellStyle name="Normal 4 2" xfId="13" xr:uid="{21BB9360-5E61-422F-ACDA-7908FDE9FE65}"/>
    <cellStyle name="Normal 5" xfId="3" xr:uid="{BBC20E34-2396-418A-9B9F-920E7F4EDD4A}"/>
    <cellStyle name="Normal 5 2" xfId="4" xr:uid="{80892B93-29DA-44E3-A209-CBDBBCF4F8C0}"/>
    <cellStyle name="Normal 7" xfId="14" xr:uid="{7A4452C3-B22C-4047-9A08-7A9F7ADEF0B2}"/>
    <cellStyle name="Normal_2011 RA Coilte SHC Summary v10 - no names" xfId="5" xr:uid="{B012BE4A-1406-4EF6-8020-32E58D7E2155}"/>
    <cellStyle name="Normal_RT-COC-001-13 Report spreadsheet" xfId="6" xr:uid="{8B118D1F-CFB9-4C4F-BECD-A5971738C215}"/>
    <cellStyle name="Normal_RT-COC-001-18 Report spreadsheet" xfId="7" xr:uid="{08041102-4DEB-4446-A2DA-B3119593CD04}"/>
    <cellStyle name="Normal_RT-FM-001-03 Forest cert report template" xfId="8" xr:uid="{AEAE02B0-CECB-41F4-BCFE-89C556E56663}"/>
    <cellStyle name="Normal_T&amp;M RA report 2005 draft 2" xfId="9" xr:uid="{61BF94A5-DE5B-40ED-80C9-74173AF16150}"/>
    <cellStyle name="Normal_T&amp;M RA report 2005 draft 2 2" xfId="10" xr:uid="{5E6139F4-8ECF-48DB-95B5-EE6A5BE50C77}"/>
  </cellStyles>
  <dxfs count="137">
    <dxf>
      <fill>
        <patternFill>
          <bgColor rgb="FF92D050"/>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7" tint="0.79998168889431442"/>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microsoft.com/office/2017/10/relationships/person" Target="persons/person.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469900</xdr:colOff>
      <xdr:row>0</xdr:row>
      <xdr:rowOff>234950</xdr:rowOff>
    </xdr:from>
    <xdr:to>
      <xdr:col>0</xdr:col>
      <xdr:colOff>419100</xdr:colOff>
      <xdr:row>0</xdr:row>
      <xdr:rowOff>1835150</xdr:rowOff>
    </xdr:to>
    <xdr:pic>
      <xdr:nvPicPr>
        <xdr:cNvPr id="8752" name="Picture 1">
          <a:extLst>
            <a:ext uri="{FF2B5EF4-FFF2-40B4-BE49-F238E27FC236}">
              <a16:creationId xmlns:a16="http://schemas.microsoft.com/office/drawing/2014/main" id="{68F75D72-9AD6-5DC8-E735-6AC3393FF9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762000</xdr:colOff>
      <xdr:row>0</xdr:row>
      <xdr:rowOff>1695450</xdr:rowOff>
    </xdr:to>
    <xdr:pic>
      <xdr:nvPicPr>
        <xdr:cNvPr id="8753" name="Picture 2">
          <a:extLst>
            <a:ext uri="{FF2B5EF4-FFF2-40B4-BE49-F238E27FC236}">
              <a16:creationId xmlns:a16="http://schemas.microsoft.com/office/drawing/2014/main" id="{B4E71F6D-98D5-238F-CE0F-902CD365946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800100</xdr:colOff>
      <xdr:row>0</xdr:row>
      <xdr:rowOff>1857375</xdr:rowOff>
    </xdr:to>
    <xdr:pic>
      <xdr:nvPicPr>
        <xdr:cNvPr id="8754" name="Picture 2">
          <a:extLst>
            <a:ext uri="{FF2B5EF4-FFF2-40B4-BE49-F238E27FC236}">
              <a16:creationId xmlns:a16="http://schemas.microsoft.com/office/drawing/2014/main" id="{53510C7B-9FDA-6DC5-EE20-F62EAB3F697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11175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2238375</xdr:colOff>
      <xdr:row>0</xdr:row>
      <xdr:rowOff>1533525</xdr:rowOff>
    </xdr:to>
    <xdr:pic>
      <xdr:nvPicPr>
        <xdr:cNvPr id="21766" name="Picture 4">
          <a:extLst>
            <a:ext uri="{FF2B5EF4-FFF2-40B4-BE49-F238E27FC236}">
              <a16:creationId xmlns:a16="http://schemas.microsoft.com/office/drawing/2014/main" id="{14C803E2-94E1-41CD-D904-194B509420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383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222250</xdr:colOff>
      <xdr:row>0</xdr:row>
      <xdr:rowOff>177800</xdr:rowOff>
    </xdr:from>
    <xdr:to>
      <xdr:col>3</xdr:col>
      <xdr:colOff>1352550</xdr:colOff>
      <xdr:row>0</xdr:row>
      <xdr:rowOff>1568450</xdr:rowOff>
    </xdr:to>
    <xdr:pic>
      <xdr:nvPicPr>
        <xdr:cNvPr id="31090" name="Picture 3">
          <a:extLst>
            <a:ext uri="{FF2B5EF4-FFF2-40B4-BE49-F238E27FC236}">
              <a16:creationId xmlns:a16="http://schemas.microsoft.com/office/drawing/2014/main" id="{2B74BFF6-6D49-1A50-2C8C-A15E5EC69F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0" y="177800"/>
          <a:ext cx="1130300"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91" name="Picture 4">
          <a:extLst>
            <a:ext uri="{FF2B5EF4-FFF2-40B4-BE49-F238E27FC236}">
              <a16:creationId xmlns:a16="http://schemas.microsoft.com/office/drawing/2014/main" id="{0165D524-D9C0-C9EE-C23F-1B28632C55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266699</xdr:rowOff>
    </xdr:from>
    <xdr:to>
      <xdr:col>0</xdr:col>
      <xdr:colOff>1545114</xdr:colOff>
      <xdr:row>0</xdr:row>
      <xdr:rowOff>1250949</xdr:rowOff>
    </xdr:to>
    <xdr:pic>
      <xdr:nvPicPr>
        <xdr:cNvPr id="3" name="Picture 4">
          <a:extLst>
            <a:ext uri="{FF2B5EF4-FFF2-40B4-BE49-F238E27FC236}">
              <a16:creationId xmlns:a16="http://schemas.microsoft.com/office/drawing/2014/main" id="{20A0D85C-E884-4491-8049-495FE57A7C9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 y="266699"/>
          <a:ext cx="1487964"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W:\Forestry\Masters\Certification%20Records\CURRENT%20LICENSEES\007176%20RTS%20Ltd%20(TRANSFER)\2023%20S2\RT-FM-001a-06%20.1%20PEFC%20RTS%20007176%202023%20S2%20FINAL%20v2.xlsx" TargetMode="External"/><Relationship Id="rId1" Type="http://schemas.openxmlformats.org/officeDocument/2006/relationships/externalLinkPath" Target="/Forestry/Masters/Certification%20Records/CURRENT%20LICENSEES/007176%20RTS%20Ltd%20(TRANSFER)/2023%20S2/RT-FM-001a-06%20.1%20PEFC%20RTS%20007176%202023%20S2%20FINAL%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orestry/Masters/Certification%20Records/CURRENT%20LICENSEES/007176%20RTS%20Ltd%20(TRANSFER)/2020%20S4/RT-FM-001a-06%20PEFC%20-%20RTS%20Ltd%20007176%202020%20S4%20FINAL%201%20CAR%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ver"/>
      <sheetName val="1 Basic info"/>
      <sheetName val="2 Findings"/>
      <sheetName val="3 MA Cert process"/>
      <sheetName val="5 MA Org Structure+Management"/>
      <sheetName val="6 S1"/>
      <sheetName val="7 S2"/>
      <sheetName val="8 S3"/>
      <sheetName val="9 S4"/>
      <sheetName val="A1 Checklist"/>
      <sheetName val="Audit Programme"/>
      <sheetName val="A2 Stakeholder Summary"/>
      <sheetName val="A3 Species list"/>
      <sheetName val="PRE 2021 A6 Group checklist"/>
      <sheetName val="A6 FSC&amp;PEFC UK Group checklist"/>
      <sheetName val="A7 Members &amp; FMUs"/>
      <sheetName val="A8a Sampling"/>
      <sheetName val="A11a Cert Decsn"/>
      <sheetName val="A12a Product schedule"/>
      <sheetName val="A14a Product Codes"/>
      <sheetName val="A15 Opening and Closing Meeting"/>
    </sheetNames>
    <sheetDataSet>
      <sheetData sheetId="0">
        <row r="8">
          <cell r="D8" t="str">
            <v>SA-PEFC-FM -007176</v>
          </cell>
        </row>
        <row r="10">
          <cell r="D10">
            <v>44587</v>
          </cell>
        </row>
        <row r="11">
          <cell r="D11">
            <v>46412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1 Basic info"/>
      <sheetName val="2 Findings"/>
      <sheetName val="3 MA Cert process"/>
      <sheetName val="5 MA Org Structure+Management"/>
      <sheetName val="6 S1"/>
      <sheetName val="7 S2"/>
      <sheetName val="8 S3"/>
      <sheetName val="9 S4"/>
      <sheetName val="A1 UKWAS 4.0"/>
      <sheetName val="A6 Group checklist"/>
      <sheetName val="A2 Stakeholder Summary"/>
      <sheetName val="A3 Species list"/>
      <sheetName val="A7 Members &amp; FMUs"/>
      <sheetName val="A8a Sampling"/>
      <sheetName val="A11a Cert Decsn"/>
      <sheetName val="A12a Product schedule"/>
      <sheetName val="A14a Product Codes"/>
      <sheetName val="A15 Opening and Closing Meeting"/>
    </sheetNames>
    <sheetDataSet>
      <sheetData sheetId="0">
        <row r="8">
          <cell r="D8" t="str">
            <v>SA-PEFC-FM-007176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persons/person.xml><?xml version="1.0" encoding="utf-8"?>
<personList xmlns="http://schemas.microsoft.com/office/spreadsheetml/2018/threadedcomments" xmlns:x="http://schemas.openxmlformats.org/spreadsheetml/2006/main">
  <person displayName="Austin Shepherd" id="{E54225FB-FB9C-40CD-AD06-14B55032C6B3}" userId="S::AShepherd@soilassociation.org::f266c0a8-21ed-43eb-92ca-c47eead14cb9"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A2378C-1A59-4A98-975C-94703F365F0D}" name="Table25232" displayName="Table25232" ref="B236:D245" totalsRowShown="0" headerRowDxfId="136" headerRowBorderDxfId="135" headerRowCellStyle="Normal_T&amp;M RA report 2005 draft 2">
  <tableColumns count="3">
    <tableColumn id="1" xr3:uid="{4D4E08A5-8BD9-47F1-AF70-1DE469B9BC8D}" name="Column A"/>
    <tableColumn id="2" xr3:uid="{33CA46E1-3882-450C-9ED8-BB04586D4EB2}" name="Column B" dataDxfId="134"/>
    <tableColumn id="3" xr3:uid="{AFE5C641-3C33-42CF-9B35-A854DA3625DB}" name="Column C" dataDxfId="133"/>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7B87356-AEE6-4F3F-8E93-C1A3B2AF2D87}" name="Table252323" displayName="Table252323" ref="B236:D245" totalsRowShown="0" headerRowDxfId="132" headerRowBorderDxfId="131" headerRowCellStyle="Normal_T&amp;M RA report 2005 draft 2">
  <tableColumns count="3">
    <tableColumn id="1" xr3:uid="{6C504E23-9B42-448B-8352-8DEA0A13FE3F}" name="Column A"/>
    <tableColumn id="2" xr3:uid="{7506B665-45D9-4D0E-93C1-2F32AAFFDEB8}" name="Column B" dataDxfId="130"/>
    <tableColumn id="3" xr3:uid="{C86461D7-014B-4A8B-BDD0-BF405F650CC5}" name="Column C" dataDxfId="12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76" dT="2023-08-17T15:10:58.57" personId="{E54225FB-FB9C-40CD-AD06-14B55032C6B3}" id="{BC67640E-461B-465E-9FAD-96C6AF6DA0DB}">
    <text xml:space="preserve">Suspended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nbrennan/AppData/Local/nbrennan/AppData/Local/Microsoft/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hyperlink" Target="../../../../../../../../../../../../../nbrennan/AppData/Local/nbrennan/AppData/Local/Microsoft/Downloads/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 Id="rId4" Type="http://schemas.microsoft.com/office/2017/10/relationships/threadedComment" Target="../threadedComments/threadedComment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0A70A-B8BF-4CB1-BCF0-B255A2C18C71}">
  <sheetPr>
    <tabColor rgb="FF92D050"/>
  </sheetPr>
  <dimension ref="A1:H32"/>
  <sheetViews>
    <sheetView tabSelected="1" view="pageBreakPreview" zoomScale="110" zoomScaleNormal="75" zoomScaleSheetLayoutView="110" workbookViewId="0">
      <selection activeCell="C19" sqref="C19"/>
    </sheetView>
  </sheetViews>
  <sheetFormatPr defaultColWidth="9" defaultRowHeight="12.5"/>
  <cols>
    <col min="1" max="1" width="6" style="36" customWidth="1"/>
    <col min="2" max="2" width="12.453125" style="36" customWidth="1"/>
    <col min="3" max="3" width="19.1796875" style="36" customWidth="1"/>
    <col min="4" max="4" width="29" style="36" customWidth="1"/>
    <col min="5" max="5" width="14.7265625" style="36" customWidth="1"/>
    <col min="6" max="6" width="16.26953125" style="36" customWidth="1"/>
    <col min="7" max="7" width="15.453125" style="36" customWidth="1"/>
    <col min="8" max="16384" width="9" style="36"/>
  </cols>
  <sheetData>
    <row r="1" spans="1:8" ht="163.5" customHeight="1">
      <c r="A1" s="824"/>
      <c r="B1" s="825"/>
      <c r="C1" s="825"/>
      <c r="D1" s="34" t="s">
        <v>0</v>
      </c>
      <c r="E1" s="827"/>
      <c r="F1" s="827"/>
      <c r="G1" s="35"/>
    </row>
    <row r="2" spans="1:8">
      <c r="H2" s="37"/>
    </row>
    <row r="3" spans="1:8" ht="63" customHeight="1">
      <c r="A3" s="828" t="s">
        <v>1</v>
      </c>
      <c r="B3" s="829"/>
      <c r="C3" s="829"/>
      <c r="D3" s="362" t="s">
        <v>2</v>
      </c>
      <c r="E3" s="363"/>
      <c r="F3" s="363"/>
      <c r="H3" s="39"/>
    </row>
    <row r="4" spans="1:8" ht="17.5">
      <c r="A4" s="40"/>
      <c r="B4" s="41"/>
      <c r="D4" s="38"/>
      <c r="H4" s="39"/>
    </row>
    <row r="5" spans="1:8" s="42" customFormat="1" ht="17.5" hidden="1">
      <c r="A5" s="830" t="s">
        <v>3</v>
      </c>
      <c r="B5" s="831"/>
      <c r="C5" s="831"/>
      <c r="D5" s="357" t="s">
        <v>2</v>
      </c>
      <c r="E5" s="358"/>
      <c r="F5" s="358"/>
      <c r="H5" s="43"/>
    </row>
    <row r="6" spans="1:8" s="42" customFormat="1" ht="17.5" hidden="1">
      <c r="A6" s="44" t="s">
        <v>4</v>
      </c>
      <c r="B6" s="45"/>
      <c r="D6" s="357" t="s">
        <v>5</v>
      </c>
      <c r="E6" s="358"/>
      <c r="F6" s="358"/>
      <c r="H6" s="43"/>
    </row>
    <row r="7" spans="1:8" s="42" customFormat="1" ht="109.5" hidden="1" customHeight="1">
      <c r="A7" s="832" t="s">
        <v>6</v>
      </c>
      <c r="B7" s="833"/>
      <c r="C7" s="833"/>
      <c r="D7" s="834" t="s">
        <v>7</v>
      </c>
      <c r="E7" s="835"/>
      <c r="F7" s="835"/>
      <c r="H7" s="43"/>
    </row>
    <row r="8" spans="1:8" s="42" customFormat="1" ht="37.5" hidden="1" customHeight="1">
      <c r="A8" s="44" t="s">
        <v>8</v>
      </c>
      <c r="D8" s="826" t="s">
        <v>9</v>
      </c>
      <c r="E8" s="826"/>
      <c r="F8" s="358"/>
      <c r="H8" s="43"/>
    </row>
    <row r="9" spans="1:8" s="42" customFormat="1" ht="37.5" customHeight="1">
      <c r="A9" s="236" t="s">
        <v>10</v>
      </c>
      <c r="B9" s="208"/>
      <c r="C9" s="208"/>
      <c r="D9" s="359" t="s">
        <v>11</v>
      </c>
      <c r="E9" s="360"/>
      <c r="F9" s="358"/>
      <c r="H9" s="43"/>
    </row>
    <row r="10" spans="1:8" s="42" customFormat="1" ht="17.5">
      <c r="A10" s="44" t="s">
        <v>12</v>
      </c>
      <c r="B10" s="45"/>
      <c r="D10" s="361">
        <v>44587</v>
      </c>
      <c r="E10" s="358"/>
      <c r="F10" s="358"/>
      <c r="H10" s="43"/>
    </row>
    <row r="11" spans="1:8" s="42" customFormat="1" ht="17.5">
      <c r="A11" s="832" t="s">
        <v>13</v>
      </c>
      <c r="B11" s="833"/>
      <c r="C11" s="833"/>
      <c r="D11" s="361">
        <v>46412</v>
      </c>
      <c r="E11" s="358"/>
      <c r="F11" s="358"/>
      <c r="H11" s="43"/>
    </row>
    <row r="12" spans="1:8" s="42" customFormat="1" ht="17.5">
      <c r="A12" s="44"/>
      <c r="B12" s="45"/>
    </row>
    <row r="13" spans="1:8" s="42" customFormat="1" ht="17.5">
      <c r="B13" s="45"/>
    </row>
    <row r="14" spans="1:8" s="42" customFormat="1" ht="28">
      <c r="A14" s="46"/>
      <c r="B14" s="47" t="s">
        <v>14</v>
      </c>
      <c r="C14" s="47" t="s">
        <v>15</v>
      </c>
      <c r="D14" s="47" t="s">
        <v>16</v>
      </c>
      <c r="E14" s="47" t="s">
        <v>17</v>
      </c>
      <c r="F14" s="48" t="s">
        <v>18</v>
      </c>
      <c r="G14" s="49"/>
    </row>
    <row r="15" spans="1:8" s="42" customFormat="1" ht="14">
      <c r="A15" s="364" t="s">
        <v>19</v>
      </c>
      <c r="B15" s="354"/>
      <c r="C15" s="354"/>
      <c r="D15" s="354"/>
      <c r="E15" s="354"/>
      <c r="F15" s="355"/>
      <c r="G15" s="49"/>
    </row>
    <row r="16" spans="1:8" s="42" customFormat="1" ht="42">
      <c r="A16" s="365" t="s">
        <v>20</v>
      </c>
      <c r="B16" s="356" t="s">
        <v>21</v>
      </c>
      <c r="C16" s="356" t="s">
        <v>22</v>
      </c>
      <c r="D16" s="356" t="s">
        <v>23</v>
      </c>
      <c r="E16" s="356" t="s">
        <v>24</v>
      </c>
      <c r="F16" s="356" t="s">
        <v>25</v>
      </c>
      <c r="G16" s="50"/>
    </row>
    <row r="17" spans="1:7" s="42" customFormat="1" ht="42">
      <c r="A17" s="365" t="s">
        <v>26</v>
      </c>
      <c r="B17" s="356" t="s">
        <v>27</v>
      </c>
      <c r="C17" s="356">
        <v>44911</v>
      </c>
      <c r="D17" s="356" t="s">
        <v>28</v>
      </c>
      <c r="E17" s="356" t="s">
        <v>29</v>
      </c>
      <c r="F17" s="356" t="s">
        <v>30</v>
      </c>
      <c r="G17" s="50"/>
    </row>
    <row r="18" spans="1:7" s="42" customFormat="1" ht="56">
      <c r="A18" s="365" t="s">
        <v>31</v>
      </c>
      <c r="B18" s="356" t="s">
        <v>32</v>
      </c>
      <c r="C18" s="356" t="s">
        <v>33</v>
      </c>
      <c r="D18" s="356" t="s">
        <v>28</v>
      </c>
      <c r="E18" s="356" t="s">
        <v>34</v>
      </c>
      <c r="F18" s="356" t="s">
        <v>34</v>
      </c>
      <c r="G18" s="50"/>
    </row>
    <row r="19" spans="1:7" s="42" customFormat="1" ht="28">
      <c r="A19" s="365" t="s">
        <v>35</v>
      </c>
      <c r="B19" s="356" t="s">
        <v>36</v>
      </c>
      <c r="C19" s="356">
        <v>45688</v>
      </c>
      <c r="D19" s="356" t="s">
        <v>37</v>
      </c>
      <c r="E19" s="356" t="s">
        <v>38</v>
      </c>
      <c r="F19" s="356" t="s">
        <v>30</v>
      </c>
      <c r="G19" s="50"/>
    </row>
    <row r="20" spans="1:7" s="42" customFormat="1" ht="14">
      <c r="A20" s="365" t="s">
        <v>39</v>
      </c>
      <c r="B20" s="356"/>
      <c r="C20" s="356"/>
      <c r="D20" s="356"/>
      <c r="E20" s="356"/>
      <c r="F20" s="356"/>
      <c r="G20" s="50"/>
    </row>
    <row r="21" spans="1:7" s="42" customFormat="1" ht="17.5">
      <c r="B21" s="45"/>
    </row>
    <row r="22" spans="1:7" s="42" customFormat="1" ht="18" customHeight="1">
      <c r="A22" s="839" t="s">
        <v>40</v>
      </c>
      <c r="B22" s="839"/>
      <c r="C22" s="839"/>
      <c r="D22" s="839"/>
      <c r="E22" s="839"/>
      <c r="F22" s="839"/>
    </row>
    <row r="23" spans="1:7" ht="14">
      <c r="A23" s="836" t="s">
        <v>41</v>
      </c>
      <c r="B23" s="837"/>
      <c r="C23" s="837"/>
      <c r="D23" s="837"/>
      <c r="E23" s="837"/>
      <c r="F23" s="837"/>
      <c r="G23" s="35"/>
    </row>
    <row r="24" spans="1:7" ht="14">
      <c r="A24" s="51"/>
      <c r="B24" s="51"/>
    </row>
    <row r="25" spans="1:7" ht="14">
      <c r="A25" s="836" t="s">
        <v>42</v>
      </c>
      <c r="B25" s="837"/>
      <c r="C25" s="837"/>
      <c r="D25" s="837"/>
      <c r="E25" s="837"/>
      <c r="F25" s="837"/>
      <c r="G25" s="35"/>
    </row>
    <row r="26" spans="1:7" ht="14">
      <c r="A26" s="836" t="s">
        <v>43</v>
      </c>
      <c r="B26" s="837"/>
      <c r="C26" s="837"/>
      <c r="D26" s="837"/>
      <c r="E26" s="837"/>
      <c r="F26" s="837"/>
      <c r="G26" s="35"/>
    </row>
    <row r="27" spans="1:7" ht="14">
      <c r="A27" s="836" t="s">
        <v>44</v>
      </c>
      <c r="B27" s="837"/>
      <c r="C27" s="837"/>
      <c r="D27" s="837"/>
      <c r="E27" s="837"/>
      <c r="F27" s="837"/>
      <c r="G27" s="35"/>
    </row>
    <row r="28" spans="1:7" ht="14">
      <c r="A28" s="52"/>
      <c r="B28" s="52"/>
    </row>
    <row r="29" spans="1:7" ht="14">
      <c r="A29" s="838" t="s">
        <v>45</v>
      </c>
      <c r="B29" s="837"/>
      <c r="C29" s="837"/>
      <c r="D29" s="837"/>
      <c r="E29" s="837"/>
      <c r="F29" s="837"/>
      <c r="G29" s="35"/>
    </row>
    <row r="30" spans="1:7" ht="14">
      <c r="A30" s="838" t="s">
        <v>46</v>
      </c>
      <c r="B30" s="837"/>
      <c r="C30" s="837"/>
      <c r="D30" s="837"/>
      <c r="E30" s="837"/>
      <c r="F30" s="837"/>
      <c r="G30" s="35"/>
    </row>
    <row r="31" spans="1:7" ht="13.5" customHeight="1"/>
    <row r="32" spans="1:7">
      <c r="A32" s="36" t="s">
        <v>47</v>
      </c>
    </row>
  </sheetData>
  <sheetProtection password="CD46" sheet="1" objects="1" scenarios="1" formatCells="0" formatColumns="0" formatRows="0" insertColumns="0" insertRows="0" insertHyperlinks="0" deleteColumns="0" deleteRows="0" selectLockedCells="1"/>
  <mergeCells count="15">
    <mergeCell ref="A11:C11"/>
    <mergeCell ref="A27:F27"/>
    <mergeCell ref="A29:F29"/>
    <mergeCell ref="A30:F30"/>
    <mergeCell ref="A23:F23"/>
    <mergeCell ref="A25:F25"/>
    <mergeCell ref="A26:F26"/>
    <mergeCell ref="A22:F22"/>
    <mergeCell ref="A1:C1"/>
    <mergeCell ref="D8:E8"/>
    <mergeCell ref="E1:F1"/>
    <mergeCell ref="A3:C3"/>
    <mergeCell ref="A5:C5"/>
    <mergeCell ref="A7:C7"/>
    <mergeCell ref="D7:F7"/>
  </mergeCells>
  <phoneticPr fontId="6" type="noConversion"/>
  <pageMargins left="0.75" right="0.75" top="1" bottom="1" header="0.5" footer="0.5"/>
  <pageSetup paperSize="9" scale="88" orientation="portrait" horizont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E9D79-B1E2-4A9B-A271-DF4A37FC16CB}">
  <sheetPr>
    <tabColor rgb="FF92D050"/>
  </sheetPr>
  <dimension ref="A1:M1903"/>
  <sheetViews>
    <sheetView zoomScaleNormal="100" workbookViewId="0"/>
  </sheetViews>
  <sheetFormatPr defaultColWidth="9" defaultRowHeight="14"/>
  <cols>
    <col min="1" max="1" width="9" style="35"/>
    <col min="2" max="2" width="15.1796875" style="66" customWidth="1"/>
    <col min="3" max="3" width="6" style="67" customWidth="1"/>
    <col min="4" max="4" width="98.453125" style="53" customWidth="1"/>
    <col min="5" max="5" width="8.453125" style="53" customWidth="1"/>
    <col min="6" max="6" width="9" style="53"/>
    <col min="7" max="16384" width="9" style="35"/>
  </cols>
  <sheetData>
    <row r="1" spans="2:7">
      <c r="B1" s="64" t="s">
        <v>813</v>
      </c>
      <c r="C1" s="65"/>
      <c r="D1" s="57"/>
      <c r="E1" s="57"/>
    </row>
    <row r="3" spans="2:7">
      <c r="D3" s="68" t="s">
        <v>814</v>
      </c>
      <c r="G3" s="63"/>
    </row>
    <row r="4" spans="2:7">
      <c r="D4" s="219" t="s">
        <v>815</v>
      </c>
      <c r="G4" s="63"/>
    </row>
    <row r="5" spans="2:7">
      <c r="D5" s="68" t="s">
        <v>816</v>
      </c>
      <c r="G5" s="63"/>
    </row>
    <row r="6" spans="2:7">
      <c r="D6" s="69" t="s">
        <v>817</v>
      </c>
      <c r="G6" s="63"/>
    </row>
    <row r="7" spans="2:7">
      <c r="D7" s="68" t="s">
        <v>818</v>
      </c>
      <c r="G7" s="63"/>
    </row>
    <row r="8" spans="2:7">
      <c r="D8" s="70"/>
      <c r="G8" s="63"/>
    </row>
    <row r="9" spans="2:7">
      <c r="D9" s="219" t="s">
        <v>815</v>
      </c>
      <c r="G9" s="63"/>
    </row>
    <row r="10" spans="2:7" ht="16.5" customHeight="1">
      <c r="D10" s="57"/>
      <c r="G10" s="63"/>
    </row>
    <row r="11" spans="2:7">
      <c r="G11" s="63"/>
    </row>
    <row r="13" spans="2:7" ht="51" customHeight="1">
      <c r="B13" s="71" t="s">
        <v>819</v>
      </c>
      <c r="C13" s="72"/>
      <c r="D13" s="73" t="s">
        <v>820</v>
      </c>
      <c r="E13" s="73" t="s">
        <v>821</v>
      </c>
      <c r="F13" s="74"/>
    </row>
    <row r="14" spans="2:7" ht="28.5" thickBot="1">
      <c r="B14" s="64" t="s">
        <v>822</v>
      </c>
      <c r="C14" s="65"/>
      <c r="D14" s="244" t="s">
        <v>823</v>
      </c>
      <c r="E14" s="57"/>
    </row>
    <row r="15" spans="2:7">
      <c r="B15" s="64"/>
      <c r="C15" s="65" t="s">
        <v>20</v>
      </c>
      <c r="D15" s="57" t="s">
        <v>824</v>
      </c>
      <c r="E15" s="57" t="s">
        <v>332</v>
      </c>
    </row>
    <row r="16" spans="2:7">
      <c r="B16" s="64"/>
      <c r="C16" s="65" t="s">
        <v>26</v>
      </c>
      <c r="D16" s="57" t="s">
        <v>824</v>
      </c>
      <c r="E16" s="57" t="s">
        <v>332</v>
      </c>
    </row>
    <row r="17" spans="2:5">
      <c r="B17" s="64"/>
      <c r="C17" s="65" t="s">
        <v>31</v>
      </c>
      <c r="D17" s="57" t="s">
        <v>824</v>
      </c>
      <c r="E17" s="57" t="s">
        <v>332</v>
      </c>
    </row>
    <row r="18" spans="2:5">
      <c r="B18" s="64"/>
      <c r="C18" s="65" t="s">
        <v>35</v>
      </c>
      <c r="D18" s="57" t="s">
        <v>824</v>
      </c>
      <c r="E18" s="57"/>
    </row>
    <row r="19" spans="2:5">
      <c r="B19" s="64"/>
      <c r="C19" s="65" t="s">
        <v>39</v>
      </c>
      <c r="D19" s="57"/>
      <c r="E19" s="57"/>
    </row>
    <row r="21" spans="2:5" ht="30" customHeight="1">
      <c r="B21" s="64" t="s">
        <v>825</v>
      </c>
      <c r="C21" s="65"/>
      <c r="D21" s="246" t="s">
        <v>826</v>
      </c>
      <c r="E21" s="245"/>
    </row>
    <row r="22" spans="2:5">
      <c r="B22" s="64"/>
      <c r="C22" s="65" t="s">
        <v>20</v>
      </c>
      <c r="D22" s="154" t="s">
        <v>824</v>
      </c>
      <c r="E22" s="57" t="s">
        <v>332</v>
      </c>
    </row>
    <row r="23" spans="2:5">
      <c r="B23" s="64"/>
      <c r="C23" s="65" t="s">
        <v>26</v>
      </c>
      <c r="D23" s="57" t="s">
        <v>824</v>
      </c>
      <c r="E23" s="57" t="s">
        <v>332</v>
      </c>
    </row>
    <row r="24" spans="2:5">
      <c r="B24" s="64"/>
      <c r="C24" s="65" t="s">
        <v>31</v>
      </c>
      <c r="D24" s="57" t="s">
        <v>824</v>
      </c>
      <c r="E24" s="57" t="s">
        <v>332</v>
      </c>
    </row>
    <row r="25" spans="2:5">
      <c r="B25" s="64"/>
      <c r="C25" s="65" t="s">
        <v>35</v>
      </c>
      <c r="D25" s="57" t="s">
        <v>824</v>
      </c>
      <c r="E25" s="57"/>
    </row>
    <row r="26" spans="2:5">
      <c r="B26" s="64"/>
      <c r="C26" s="65" t="s">
        <v>39</v>
      </c>
      <c r="D26" s="57"/>
      <c r="E26" s="57"/>
    </row>
    <row r="27" spans="2:5">
      <c r="D27" s="54"/>
    </row>
    <row r="28" spans="2:5" ht="28">
      <c r="B28" s="249" t="s">
        <v>827</v>
      </c>
      <c r="C28" s="65"/>
      <c r="D28" s="246" t="s">
        <v>828</v>
      </c>
      <c r="E28" s="247"/>
    </row>
    <row r="29" spans="2:5">
      <c r="B29" s="64"/>
      <c r="C29" s="65" t="s">
        <v>20</v>
      </c>
      <c r="D29" s="154" t="s">
        <v>824</v>
      </c>
      <c r="E29" s="57" t="s">
        <v>332</v>
      </c>
    </row>
    <row r="30" spans="2:5">
      <c r="B30" s="64"/>
      <c r="C30" s="65" t="s">
        <v>26</v>
      </c>
      <c r="D30" s="57" t="s">
        <v>824</v>
      </c>
      <c r="E30" s="57" t="s">
        <v>332</v>
      </c>
    </row>
    <row r="31" spans="2:5">
      <c r="B31" s="64"/>
      <c r="C31" s="65" t="s">
        <v>31</v>
      </c>
      <c r="D31" s="248" t="s">
        <v>824</v>
      </c>
      <c r="E31" s="248"/>
    </row>
    <row r="32" spans="2:5">
      <c r="B32" s="64"/>
      <c r="C32" s="65" t="s">
        <v>35</v>
      </c>
      <c r="D32" s="248" t="s">
        <v>824</v>
      </c>
      <c r="E32" s="248"/>
    </row>
    <row r="33" spans="1:11">
      <c r="B33" s="64"/>
      <c r="C33" s="65" t="s">
        <v>39</v>
      </c>
      <c r="D33" s="248"/>
      <c r="E33" s="248"/>
    </row>
    <row r="34" spans="1:11" customFormat="1" ht="18.5">
      <c r="A34" s="410"/>
      <c r="B34" s="410"/>
      <c r="C34" s="410"/>
      <c r="D34" s="411"/>
      <c r="F34" s="412"/>
      <c r="G34" s="412"/>
      <c r="K34" s="412"/>
    </row>
    <row r="35" spans="1:11" ht="25">
      <c r="A35" s="413" t="s">
        <v>829</v>
      </c>
      <c r="B35" s="413"/>
      <c r="C35" s="414"/>
      <c r="D35" s="414"/>
      <c r="E35" s="415"/>
      <c r="F35" s="416"/>
      <c r="G35" s="417"/>
    </row>
    <row r="36" spans="1:11" ht="15">
      <c r="A36" s="413">
        <v>1</v>
      </c>
      <c r="B36" s="413"/>
      <c r="C36" s="413"/>
      <c r="D36" s="413" t="s">
        <v>830</v>
      </c>
      <c r="E36" s="418"/>
      <c r="F36" s="419"/>
      <c r="G36" s="417"/>
    </row>
    <row r="37" spans="1:11" ht="25">
      <c r="A37" s="413">
        <v>1.1000000000000001</v>
      </c>
      <c r="B37" s="413"/>
      <c r="C37" s="413"/>
      <c r="D37" s="413" t="s">
        <v>831</v>
      </c>
      <c r="E37" s="418"/>
      <c r="F37" s="420"/>
      <c r="G37" s="417"/>
    </row>
    <row r="38" spans="1:11" ht="112.5">
      <c r="A38" s="421" t="s">
        <v>54</v>
      </c>
      <c r="B38" s="421"/>
      <c r="C38" s="421"/>
      <c r="D38" s="421" t="s">
        <v>832</v>
      </c>
      <c r="E38" s="422"/>
      <c r="F38" s="423"/>
      <c r="G38" s="417"/>
    </row>
    <row r="39" spans="1:11" ht="15">
      <c r="A39" s="421"/>
      <c r="B39" s="421"/>
      <c r="C39" s="421" t="s">
        <v>19</v>
      </c>
      <c r="D39" s="424"/>
      <c r="E39" s="422"/>
      <c r="F39" s="423"/>
      <c r="G39" s="417"/>
    </row>
    <row r="40" spans="1:11" ht="37.5">
      <c r="A40" s="421"/>
      <c r="B40" s="421"/>
      <c r="C40" s="421" t="s">
        <v>20</v>
      </c>
      <c r="D40" s="424" t="s">
        <v>833</v>
      </c>
      <c r="E40" s="422" t="s">
        <v>834</v>
      </c>
      <c r="F40" s="423"/>
      <c r="G40" s="417"/>
    </row>
    <row r="41" spans="1:11" ht="15">
      <c r="A41" s="421"/>
      <c r="B41" s="421"/>
      <c r="C41" s="421" t="s">
        <v>26</v>
      </c>
      <c r="D41" s="424"/>
      <c r="E41" s="422"/>
      <c r="F41" s="423"/>
      <c r="G41" s="417"/>
    </row>
    <row r="42" spans="1:11" ht="15">
      <c r="A42" s="421"/>
      <c r="B42" s="421"/>
      <c r="C42" s="421" t="s">
        <v>31</v>
      </c>
      <c r="D42" s="424"/>
      <c r="E42" s="422"/>
      <c r="F42" s="423"/>
      <c r="G42" s="417"/>
    </row>
    <row r="43" spans="1:11" ht="62.5">
      <c r="A43" s="421"/>
      <c r="B43" s="421"/>
      <c r="C43" s="421" t="s">
        <v>35</v>
      </c>
      <c r="D43" s="424" t="s">
        <v>835</v>
      </c>
      <c r="E43" s="422" t="s">
        <v>834</v>
      </c>
      <c r="F43" s="423"/>
      <c r="G43" s="417"/>
    </row>
    <row r="44" spans="1:11" ht="15">
      <c r="A44" s="421"/>
      <c r="B44" s="421"/>
      <c r="C44" s="421" t="s">
        <v>39</v>
      </c>
      <c r="D44" s="424"/>
      <c r="E44" s="422"/>
      <c r="F44" s="423"/>
      <c r="G44" s="417"/>
    </row>
    <row r="45" spans="1:11" ht="15">
      <c r="A45" s="414"/>
      <c r="B45" s="414"/>
      <c r="C45" s="414"/>
      <c r="D45" s="80"/>
      <c r="E45" s="415"/>
      <c r="F45" s="416"/>
      <c r="G45" s="417"/>
    </row>
    <row r="46" spans="1:11" ht="87.5">
      <c r="A46" s="421" t="s">
        <v>58</v>
      </c>
      <c r="B46" s="421"/>
      <c r="C46" s="421"/>
      <c r="D46" s="421" t="s">
        <v>836</v>
      </c>
      <c r="E46" s="422"/>
      <c r="F46" s="423"/>
      <c r="G46" s="417"/>
    </row>
    <row r="47" spans="1:11" ht="15">
      <c r="A47" s="421"/>
      <c r="B47" s="421"/>
      <c r="C47" s="421" t="s">
        <v>19</v>
      </c>
      <c r="D47" s="424"/>
      <c r="E47" s="422"/>
      <c r="F47" s="423"/>
      <c r="G47" s="417"/>
    </row>
    <row r="48" spans="1:11" ht="112.5">
      <c r="A48" s="421"/>
      <c r="B48" s="421"/>
      <c r="C48" s="421" t="str">
        <f>C$41</f>
        <v>S1</v>
      </c>
      <c r="D48" s="424" t="s">
        <v>837</v>
      </c>
      <c r="E48" s="422" t="s">
        <v>834</v>
      </c>
      <c r="F48" s="423" t="s">
        <v>838</v>
      </c>
      <c r="G48" s="417"/>
    </row>
    <row r="49" spans="1:7" ht="25">
      <c r="A49" s="421"/>
      <c r="B49" s="421"/>
      <c r="C49" s="421" t="str">
        <f>C$42</f>
        <v>S2</v>
      </c>
      <c r="D49" s="424" t="s">
        <v>839</v>
      </c>
      <c r="E49" s="422" t="s">
        <v>834</v>
      </c>
      <c r="F49" s="423"/>
      <c r="G49" s="417"/>
    </row>
    <row r="50" spans="1:7" ht="25">
      <c r="A50" s="421"/>
      <c r="B50" s="421"/>
      <c r="C50" s="421" t="s">
        <v>31</v>
      </c>
      <c r="D50" s="424" t="s">
        <v>840</v>
      </c>
      <c r="E50" s="422" t="s">
        <v>834</v>
      </c>
      <c r="F50" s="423"/>
      <c r="G50" s="417"/>
    </row>
    <row r="51" spans="1:7" ht="37.5">
      <c r="A51" s="421"/>
      <c r="B51" s="421"/>
      <c r="C51" s="421" t="s">
        <v>35</v>
      </c>
      <c r="D51" s="424" t="s">
        <v>841</v>
      </c>
      <c r="E51" s="422" t="s">
        <v>842</v>
      </c>
      <c r="F51" s="423" t="s">
        <v>843</v>
      </c>
      <c r="G51" s="417"/>
    </row>
    <row r="52" spans="1:7" ht="50">
      <c r="A52" s="421"/>
      <c r="B52" s="421"/>
      <c r="C52" s="421" t="s">
        <v>35</v>
      </c>
      <c r="D52" s="424" t="s">
        <v>844</v>
      </c>
      <c r="E52" s="422" t="s">
        <v>834</v>
      </c>
      <c r="F52" s="416" t="s">
        <v>845</v>
      </c>
      <c r="G52" s="417"/>
    </row>
    <row r="53" spans="1:7" ht="25">
      <c r="A53" s="421"/>
      <c r="B53" s="421"/>
      <c r="C53" s="421" t="s">
        <v>35</v>
      </c>
      <c r="D53" s="797" t="s">
        <v>846</v>
      </c>
      <c r="E53" s="422" t="s">
        <v>842</v>
      </c>
      <c r="F53" s="423" t="s">
        <v>847</v>
      </c>
      <c r="G53" s="417"/>
    </row>
    <row r="54" spans="1:7" ht="37.5">
      <c r="A54" s="421"/>
      <c r="B54" s="421"/>
      <c r="C54" s="421" t="s">
        <v>35</v>
      </c>
      <c r="D54" s="797" t="s">
        <v>848</v>
      </c>
      <c r="E54" s="422" t="s">
        <v>834</v>
      </c>
      <c r="F54" s="423"/>
      <c r="G54" s="417"/>
    </row>
    <row r="55" spans="1:7" ht="15">
      <c r="A55" s="421"/>
      <c r="B55" s="421"/>
      <c r="C55" s="421" t="str">
        <f>C$44</f>
        <v>S4</v>
      </c>
      <c r="D55" s="424"/>
      <c r="E55" s="422"/>
      <c r="F55" s="423"/>
      <c r="G55" s="417"/>
    </row>
    <row r="56" spans="1:7" ht="15">
      <c r="A56" s="421"/>
      <c r="B56" s="421"/>
      <c r="C56" s="421">
        <f>C$45</f>
        <v>0</v>
      </c>
      <c r="D56" s="424"/>
      <c r="E56" s="422"/>
      <c r="F56" s="423"/>
      <c r="G56" s="417"/>
    </row>
    <row r="57" spans="1:7" ht="15">
      <c r="A57" s="414"/>
      <c r="B57" s="414"/>
      <c r="C57" s="414"/>
      <c r="D57" s="80"/>
      <c r="E57" s="415"/>
      <c r="F57" s="416"/>
      <c r="G57" s="417"/>
    </row>
    <row r="58" spans="1:7" ht="87.5">
      <c r="A58" s="421" t="s">
        <v>849</v>
      </c>
      <c r="B58" s="421"/>
      <c r="C58" s="421"/>
      <c r="D58" s="421" t="s">
        <v>850</v>
      </c>
      <c r="E58" s="422"/>
      <c r="F58" s="423"/>
      <c r="G58" s="417"/>
    </row>
    <row r="59" spans="1:7" ht="14.25" customHeight="1">
      <c r="A59" s="421"/>
      <c r="B59" s="421"/>
      <c r="C59" s="421" t="s">
        <v>19</v>
      </c>
      <c r="D59" s="424"/>
      <c r="E59" s="422"/>
      <c r="F59" s="423"/>
      <c r="G59" s="417"/>
    </row>
    <row r="60" spans="1:7" ht="14.25" customHeight="1">
      <c r="A60" s="421"/>
      <c r="B60" s="421"/>
      <c r="C60" s="853" t="s">
        <v>20</v>
      </c>
      <c r="D60" s="426" t="s">
        <v>851</v>
      </c>
      <c r="E60" s="892" t="s">
        <v>834</v>
      </c>
      <c r="F60" s="423"/>
      <c r="G60" s="417"/>
    </row>
    <row r="61" spans="1:7" ht="14.25" customHeight="1">
      <c r="A61" s="421"/>
      <c r="B61" s="421"/>
      <c r="C61" s="854"/>
      <c r="D61" s="424" t="s">
        <v>852</v>
      </c>
      <c r="E61" s="893"/>
      <c r="F61" s="423"/>
      <c r="G61" s="417"/>
    </row>
    <row r="62" spans="1:7">
      <c r="A62" s="421"/>
      <c r="B62" s="421"/>
      <c r="C62" s="854"/>
      <c r="D62" s="424" t="s">
        <v>853</v>
      </c>
      <c r="E62" s="894"/>
      <c r="F62" s="423"/>
      <c r="G62" s="417"/>
    </row>
    <row r="63" spans="1:7" ht="25">
      <c r="A63" s="421"/>
      <c r="B63" s="421"/>
      <c r="C63" s="855"/>
      <c r="D63" s="424" t="s">
        <v>854</v>
      </c>
      <c r="E63" s="422"/>
      <c r="F63" s="423"/>
      <c r="G63" s="417"/>
    </row>
    <row r="64" spans="1:7" ht="15">
      <c r="A64" s="421"/>
      <c r="B64" s="421"/>
      <c r="C64" s="421" t="s">
        <v>26</v>
      </c>
      <c r="D64" s="424"/>
      <c r="E64" s="422"/>
      <c r="F64" s="423"/>
      <c r="G64" s="417"/>
    </row>
    <row r="65" spans="1:7" ht="15">
      <c r="A65" s="421"/>
      <c r="B65" s="421"/>
      <c r="C65" s="421" t="s">
        <v>31</v>
      </c>
      <c r="D65" s="424"/>
      <c r="E65" s="422"/>
      <c r="F65" s="423"/>
      <c r="G65" s="417"/>
    </row>
    <row r="66" spans="1:7" ht="237.5">
      <c r="A66" s="421"/>
      <c r="B66" s="421"/>
      <c r="C66" s="421" t="s">
        <v>35</v>
      </c>
      <c r="D66" s="798" t="s">
        <v>855</v>
      </c>
      <c r="E66" s="422" t="s">
        <v>834</v>
      </c>
      <c r="F66" s="423"/>
      <c r="G66" s="417"/>
    </row>
    <row r="67" spans="1:7" ht="15">
      <c r="A67" s="421"/>
      <c r="B67" s="421"/>
      <c r="C67" s="421" t="s">
        <v>39</v>
      </c>
      <c r="D67" s="424"/>
      <c r="E67" s="422"/>
      <c r="F67" s="423"/>
      <c r="G67" s="417"/>
    </row>
    <row r="68" spans="1:7" ht="15">
      <c r="A68" s="414"/>
      <c r="B68" s="414"/>
      <c r="C68" s="414"/>
      <c r="D68" s="80"/>
      <c r="E68" s="415"/>
      <c r="F68" s="416"/>
      <c r="G68" s="417"/>
    </row>
    <row r="69" spans="1:7" ht="62.5">
      <c r="A69" s="421" t="s">
        <v>856</v>
      </c>
      <c r="B69" s="421"/>
      <c r="C69" s="421"/>
      <c r="D69" s="421" t="s">
        <v>857</v>
      </c>
      <c r="E69" s="422"/>
      <c r="F69" s="423"/>
      <c r="G69" s="417"/>
    </row>
    <row r="70" spans="1:7" ht="14.25" customHeight="1">
      <c r="A70" s="421"/>
      <c r="B70" s="421"/>
      <c r="C70" s="421" t="s">
        <v>19</v>
      </c>
      <c r="D70" s="424"/>
      <c r="E70" s="422"/>
      <c r="F70" s="423"/>
      <c r="G70" s="417"/>
    </row>
    <row r="71" spans="1:7" ht="14.25" customHeight="1">
      <c r="A71" s="421"/>
      <c r="B71" s="421"/>
      <c r="C71" s="853" t="str">
        <f>C$41</f>
        <v>S1</v>
      </c>
      <c r="D71" s="424" t="s">
        <v>858</v>
      </c>
      <c r="E71" s="856" t="s">
        <v>834</v>
      </c>
      <c r="F71" s="423"/>
      <c r="G71" s="417"/>
    </row>
    <row r="72" spans="1:7" ht="14.25" customHeight="1">
      <c r="A72" s="421"/>
      <c r="B72" s="421"/>
      <c r="C72" s="854"/>
      <c r="D72" s="424" t="s">
        <v>859</v>
      </c>
      <c r="E72" s="857"/>
      <c r="F72" s="423"/>
      <c r="G72" s="417"/>
    </row>
    <row r="73" spans="1:7" ht="14.25" customHeight="1">
      <c r="A73" s="421"/>
      <c r="B73" s="421"/>
      <c r="C73" s="854"/>
      <c r="D73" s="424" t="s">
        <v>860</v>
      </c>
      <c r="E73" s="857"/>
      <c r="F73" s="423"/>
      <c r="G73" s="417"/>
    </row>
    <row r="74" spans="1:7">
      <c r="A74" s="421"/>
      <c r="B74" s="421"/>
      <c r="C74" s="855"/>
      <c r="D74" s="424" t="s">
        <v>861</v>
      </c>
      <c r="E74" s="858"/>
      <c r="F74" s="423"/>
      <c r="G74" s="417"/>
    </row>
    <row r="75" spans="1:7" ht="15">
      <c r="A75" s="421"/>
      <c r="B75" s="421"/>
      <c r="C75" s="421" t="s">
        <v>26</v>
      </c>
      <c r="D75" s="424"/>
      <c r="E75" s="422"/>
      <c r="F75" s="423"/>
      <c r="G75" s="417"/>
    </row>
    <row r="76" spans="1:7" ht="15">
      <c r="A76" s="421"/>
      <c r="B76" s="421"/>
      <c r="C76" s="421" t="s">
        <v>31</v>
      </c>
      <c r="D76" s="424"/>
      <c r="E76" s="422"/>
      <c r="F76" s="423"/>
      <c r="G76" s="417"/>
    </row>
    <row r="77" spans="1:7" ht="237.5">
      <c r="A77" s="421"/>
      <c r="B77" s="421"/>
      <c r="C77" s="421" t="s">
        <v>35</v>
      </c>
      <c r="D77" s="798" t="s">
        <v>862</v>
      </c>
      <c r="E77" s="422" t="s">
        <v>834</v>
      </c>
      <c r="F77" s="423"/>
      <c r="G77" s="417"/>
    </row>
    <row r="78" spans="1:7" ht="15">
      <c r="A78" s="421"/>
      <c r="B78" s="421"/>
      <c r="C78" s="421" t="s">
        <v>39</v>
      </c>
      <c r="D78" s="424"/>
      <c r="E78" s="422"/>
      <c r="F78" s="423"/>
      <c r="G78" s="417"/>
    </row>
    <row r="79" spans="1:7" ht="15">
      <c r="A79" s="414"/>
      <c r="B79" s="414"/>
      <c r="C79" s="414"/>
      <c r="D79" s="80"/>
      <c r="E79" s="415"/>
      <c r="F79" s="416"/>
      <c r="G79" s="417"/>
    </row>
    <row r="80" spans="1:7" ht="75">
      <c r="A80" s="421" t="s">
        <v>863</v>
      </c>
      <c r="B80" s="421"/>
      <c r="C80" s="421"/>
      <c r="D80" s="421" t="s">
        <v>864</v>
      </c>
      <c r="E80" s="422"/>
      <c r="F80" s="423"/>
      <c r="G80" s="417"/>
    </row>
    <row r="81" spans="1:7" ht="14.25" customHeight="1">
      <c r="A81" s="421"/>
      <c r="B81" s="421"/>
      <c r="C81" s="421" t="s">
        <v>19</v>
      </c>
      <c r="D81" s="424"/>
      <c r="E81" s="422"/>
      <c r="F81" s="423"/>
      <c r="G81" s="417"/>
    </row>
    <row r="82" spans="1:7" ht="14.25" customHeight="1">
      <c r="A82" s="421"/>
      <c r="B82" s="421"/>
      <c r="C82" s="853" t="str">
        <f>C$41</f>
        <v>S1</v>
      </c>
      <c r="D82" s="426" t="s">
        <v>865</v>
      </c>
      <c r="E82" s="856" t="s">
        <v>834</v>
      </c>
      <c r="F82" s="423"/>
      <c r="G82" s="417"/>
    </row>
    <row r="83" spans="1:7" ht="14.25" customHeight="1">
      <c r="A83" s="421"/>
      <c r="B83" s="421"/>
      <c r="C83" s="854"/>
      <c r="D83" s="424" t="s">
        <v>866</v>
      </c>
      <c r="E83" s="857"/>
      <c r="F83" s="423"/>
      <c r="G83" s="417"/>
    </row>
    <row r="84" spans="1:7" ht="14.25" customHeight="1">
      <c r="A84" s="421"/>
      <c r="B84" s="421"/>
      <c r="C84" s="855"/>
      <c r="D84" s="424" t="s">
        <v>867</v>
      </c>
      <c r="E84" s="857"/>
      <c r="F84" s="423"/>
      <c r="G84" s="417"/>
    </row>
    <row r="85" spans="1:7">
      <c r="A85" s="421"/>
      <c r="B85" s="421"/>
      <c r="C85" s="421"/>
      <c r="D85" s="424" t="s">
        <v>868</v>
      </c>
      <c r="E85" s="858"/>
      <c r="F85" s="423"/>
      <c r="G85" s="417"/>
    </row>
    <row r="86" spans="1:7" ht="15">
      <c r="A86" s="421"/>
      <c r="B86" s="421"/>
      <c r="C86" s="421" t="s">
        <v>26</v>
      </c>
      <c r="D86" s="424"/>
      <c r="E86" s="422"/>
      <c r="F86" s="423"/>
      <c r="G86" s="417"/>
    </row>
    <row r="87" spans="1:7" ht="15">
      <c r="A87" s="421"/>
      <c r="B87" s="421"/>
      <c r="C87" s="421" t="s">
        <v>31</v>
      </c>
      <c r="D87" s="424"/>
      <c r="E87" s="422"/>
      <c r="F87" s="423"/>
      <c r="G87" s="417"/>
    </row>
    <row r="88" spans="1:7" ht="237.5">
      <c r="A88" s="421"/>
      <c r="B88" s="421"/>
      <c r="C88" s="421" t="s">
        <v>35</v>
      </c>
      <c r="D88" s="798" t="s">
        <v>869</v>
      </c>
      <c r="E88" s="422" t="s">
        <v>834</v>
      </c>
      <c r="F88" s="423"/>
      <c r="G88" s="417"/>
    </row>
    <row r="89" spans="1:7" ht="15">
      <c r="A89" s="421"/>
      <c r="B89" s="421"/>
      <c r="C89" s="421" t="s">
        <v>39</v>
      </c>
      <c r="D89" s="424"/>
      <c r="E89" s="422"/>
      <c r="F89" s="423"/>
      <c r="G89" s="417"/>
    </row>
    <row r="90" spans="1:7" ht="15">
      <c r="A90" s="414"/>
      <c r="B90" s="414"/>
      <c r="C90" s="414"/>
      <c r="D90" s="80"/>
      <c r="E90" s="415"/>
      <c r="F90" s="416"/>
      <c r="G90" s="417"/>
    </row>
    <row r="91" spans="1:7" ht="75">
      <c r="A91" s="421" t="s">
        <v>870</v>
      </c>
      <c r="B91" s="421"/>
      <c r="C91" s="421"/>
      <c r="D91" s="421" t="s">
        <v>871</v>
      </c>
      <c r="E91" s="422"/>
      <c r="F91" s="423"/>
      <c r="G91" s="417"/>
    </row>
    <row r="92" spans="1:7" ht="14.25" customHeight="1">
      <c r="A92" s="421"/>
      <c r="B92" s="421"/>
      <c r="C92" s="421" t="s">
        <v>19</v>
      </c>
      <c r="D92" s="424"/>
      <c r="E92" s="422"/>
      <c r="F92" s="423"/>
      <c r="G92" s="417"/>
    </row>
    <row r="93" spans="1:7" ht="14.25" customHeight="1">
      <c r="A93" s="421"/>
      <c r="B93" s="421"/>
      <c r="C93" s="853" t="str">
        <f>C$41</f>
        <v>S1</v>
      </c>
      <c r="D93" s="426" t="s">
        <v>865</v>
      </c>
      <c r="E93" s="856" t="s">
        <v>834</v>
      </c>
      <c r="F93" s="423"/>
      <c r="G93" s="417"/>
    </row>
    <row r="94" spans="1:7" ht="14.25" customHeight="1">
      <c r="A94" s="421"/>
      <c r="B94" s="421"/>
      <c r="C94" s="854"/>
      <c r="D94" s="424" t="s">
        <v>872</v>
      </c>
      <c r="E94" s="857"/>
      <c r="F94" s="423"/>
      <c r="G94" s="417"/>
    </row>
    <row r="95" spans="1:7" ht="14.25" customHeight="1">
      <c r="A95" s="421"/>
      <c r="B95" s="421"/>
      <c r="C95" s="854"/>
      <c r="D95" s="424" t="s">
        <v>873</v>
      </c>
      <c r="E95" s="857"/>
      <c r="F95" s="423"/>
      <c r="G95" s="417"/>
    </row>
    <row r="96" spans="1:7">
      <c r="A96" s="421"/>
      <c r="B96" s="421"/>
      <c r="C96" s="855"/>
      <c r="D96" s="424" t="s">
        <v>874</v>
      </c>
      <c r="E96" s="858"/>
      <c r="F96" s="423"/>
      <c r="G96" s="417"/>
    </row>
    <row r="97" spans="1:7" ht="15">
      <c r="A97" s="421"/>
      <c r="B97" s="421"/>
      <c r="C97" s="421" t="s">
        <v>26</v>
      </c>
      <c r="D97" s="424"/>
      <c r="E97" s="422"/>
      <c r="F97" s="423"/>
      <c r="G97" s="417"/>
    </row>
    <row r="98" spans="1:7" ht="15">
      <c r="A98" s="421"/>
      <c r="B98" s="421"/>
      <c r="C98" s="421" t="s">
        <v>31</v>
      </c>
      <c r="D98" s="424"/>
      <c r="E98" s="422"/>
      <c r="F98" s="423"/>
      <c r="G98" s="417"/>
    </row>
    <row r="99" spans="1:7" ht="237.5">
      <c r="A99" s="421"/>
      <c r="B99" s="421"/>
      <c r="C99" s="421" t="s">
        <v>35</v>
      </c>
      <c r="D99" s="798" t="s">
        <v>875</v>
      </c>
      <c r="E99" s="422" t="s">
        <v>834</v>
      </c>
      <c r="F99" s="423"/>
      <c r="G99" s="417"/>
    </row>
    <row r="100" spans="1:7" ht="15">
      <c r="A100" s="421"/>
      <c r="B100" s="421"/>
      <c r="C100" s="421" t="s">
        <v>39</v>
      </c>
      <c r="D100" s="424"/>
      <c r="E100" s="422"/>
      <c r="F100" s="423"/>
      <c r="G100" s="417"/>
    </row>
    <row r="101" spans="1:7" ht="15">
      <c r="A101" s="414"/>
      <c r="B101" s="414"/>
      <c r="C101" s="414"/>
      <c r="D101" s="80"/>
      <c r="E101" s="415"/>
      <c r="F101" s="416"/>
      <c r="G101" s="417"/>
    </row>
    <row r="102" spans="1:7" ht="75">
      <c r="A102" s="421" t="s">
        <v>876</v>
      </c>
      <c r="B102" s="421"/>
      <c r="C102" s="421"/>
      <c r="D102" s="421" t="s">
        <v>877</v>
      </c>
      <c r="E102" s="422"/>
      <c r="F102" s="423"/>
      <c r="G102" s="417"/>
    </row>
    <row r="103" spans="1:7" ht="14.25" customHeight="1">
      <c r="A103" s="421"/>
      <c r="B103" s="421"/>
      <c r="C103" s="421" t="s">
        <v>19</v>
      </c>
      <c r="D103" s="424"/>
      <c r="E103" s="422"/>
      <c r="F103" s="423"/>
      <c r="G103" s="417"/>
    </row>
    <row r="104" spans="1:7" ht="14.25" customHeight="1">
      <c r="A104" s="421"/>
      <c r="B104" s="421"/>
      <c r="C104" s="883" t="str">
        <f>C$41</f>
        <v>S1</v>
      </c>
      <c r="D104" s="432" t="s">
        <v>878</v>
      </c>
      <c r="E104" s="856" t="s">
        <v>834</v>
      </c>
      <c r="F104" s="423"/>
      <c r="G104" s="417"/>
    </row>
    <row r="105" spans="1:7" ht="14.25" customHeight="1">
      <c r="A105" s="421"/>
      <c r="B105" s="421"/>
      <c r="C105" s="884"/>
      <c r="D105" s="424" t="s">
        <v>879</v>
      </c>
      <c r="E105" s="857"/>
      <c r="F105" s="423"/>
      <c r="G105" s="417"/>
    </row>
    <row r="106" spans="1:7" ht="14.25" customHeight="1">
      <c r="A106" s="421"/>
      <c r="B106" s="421"/>
      <c r="C106" s="884"/>
      <c r="D106" s="424" t="s">
        <v>880</v>
      </c>
      <c r="E106" s="857"/>
      <c r="F106" s="423"/>
      <c r="G106" s="417"/>
    </row>
    <row r="107" spans="1:7">
      <c r="A107" s="421"/>
      <c r="B107" s="421"/>
      <c r="C107" s="885"/>
      <c r="D107" s="424" t="s">
        <v>881</v>
      </c>
      <c r="E107" s="858"/>
      <c r="F107" s="423"/>
      <c r="G107" s="417"/>
    </row>
    <row r="108" spans="1:7" ht="15">
      <c r="A108" s="421"/>
      <c r="B108" s="421"/>
      <c r="C108" s="421" t="s">
        <v>26</v>
      </c>
      <c r="D108" s="424"/>
      <c r="E108" s="422"/>
      <c r="F108" s="423"/>
      <c r="G108" s="417"/>
    </row>
    <row r="109" spans="1:7" ht="15">
      <c r="A109" s="421"/>
      <c r="B109" s="421"/>
      <c r="C109" s="421" t="s">
        <v>31</v>
      </c>
      <c r="D109" s="424"/>
      <c r="E109" s="422"/>
      <c r="F109" s="423"/>
      <c r="G109" s="417"/>
    </row>
    <row r="110" spans="1:7" ht="15">
      <c r="A110" s="421"/>
      <c r="B110" s="421"/>
      <c r="C110" s="421" t="s">
        <v>35</v>
      </c>
      <c r="D110" s="798" t="s">
        <v>882</v>
      </c>
      <c r="E110" s="422" t="s">
        <v>834</v>
      </c>
      <c r="F110" s="423"/>
      <c r="G110" s="417"/>
    </row>
    <row r="111" spans="1:7" ht="15">
      <c r="A111" s="421"/>
      <c r="B111" s="421"/>
      <c r="C111" s="421" t="s">
        <v>39</v>
      </c>
      <c r="D111" s="424"/>
      <c r="E111" s="422"/>
      <c r="F111" s="423"/>
      <c r="G111" s="417"/>
    </row>
    <row r="112" spans="1:7" ht="15">
      <c r="A112" s="414"/>
      <c r="B112" s="414"/>
      <c r="C112" s="414"/>
      <c r="D112" s="80"/>
      <c r="E112" s="415"/>
      <c r="F112" s="416"/>
      <c r="G112" s="417"/>
    </row>
    <row r="113" spans="1:7" ht="62.5">
      <c r="A113" s="421" t="s">
        <v>883</v>
      </c>
      <c r="B113" s="421"/>
      <c r="C113" s="421"/>
      <c r="D113" s="421" t="s">
        <v>884</v>
      </c>
      <c r="E113" s="422"/>
      <c r="F113" s="423"/>
      <c r="G113" s="417"/>
    </row>
    <row r="114" spans="1:7" ht="14.25" customHeight="1">
      <c r="A114" s="421"/>
      <c r="B114" s="421"/>
      <c r="C114" s="421" t="s">
        <v>19</v>
      </c>
      <c r="D114" s="424"/>
      <c r="E114" s="422"/>
      <c r="F114" s="423"/>
      <c r="G114" s="417"/>
    </row>
    <row r="115" spans="1:7" ht="14.25" customHeight="1">
      <c r="A115" s="421"/>
      <c r="B115" s="421"/>
      <c r="C115" s="853" t="str">
        <f>C$41</f>
        <v>S1</v>
      </c>
      <c r="D115" s="424" t="s">
        <v>885</v>
      </c>
      <c r="E115" s="856" t="s">
        <v>834</v>
      </c>
      <c r="F115" s="423"/>
      <c r="G115" s="417"/>
    </row>
    <row r="116" spans="1:7" ht="14.25" customHeight="1">
      <c r="A116" s="421"/>
      <c r="B116" s="421"/>
      <c r="C116" s="854"/>
      <c r="D116" s="424" t="s">
        <v>886</v>
      </c>
      <c r="E116" s="857"/>
      <c r="F116" s="423"/>
      <c r="G116" s="417"/>
    </row>
    <row r="117" spans="1:7" ht="14.25" customHeight="1">
      <c r="A117" s="421"/>
      <c r="B117" s="421"/>
      <c r="C117" s="854"/>
      <c r="D117" s="424" t="s">
        <v>887</v>
      </c>
      <c r="E117" s="857"/>
      <c r="F117" s="423"/>
      <c r="G117" s="417"/>
    </row>
    <row r="118" spans="1:7">
      <c r="A118" s="421"/>
      <c r="B118" s="421"/>
      <c r="C118" s="855"/>
      <c r="D118" s="424" t="s">
        <v>888</v>
      </c>
      <c r="E118" s="858"/>
      <c r="F118" s="423"/>
      <c r="G118" s="417"/>
    </row>
    <row r="119" spans="1:7" ht="15">
      <c r="A119" s="421"/>
      <c r="B119" s="421"/>
      <c r="C119" s="421" t="s">
        <v>26</v>
      </c>
      <c r="D119" s="424"/>
      <c r="E119" s="422"/>
      <c r="F119" s="423"/>
      <c r="G119" s="417"/>
    </row>
    <row r="120" spans="1:7" ht="15">
      <c r="A120" s="421"/>
      <c r="B120" s="421"/>
      <c r="C120" s="421" t="s">
        <v>31</v>
      </c>
      <c r="D120" s="424"/>
      <c r="E120" s="422"/>
      <c r="F120" s="423"/>
      <c r="G120" s="417"/>
    </row>
    <row r="121" spans="1:7" ht="50">
      <c r="A121" s="421"/>
      <c r="B121" s="421"/>
      <c r="C121" s="421" t="s">
        <v>35</v>
      </c>
      <c r="D121" s="798" t="s">
        <v>889</v>
      </c>
      <c r="E121" s="422" t="s">
        <v>834</v>
      </c>
      <c r="F121" s="423"/>
      <c r="G121" s="417"/>
    </row>
    <row r="122" spans="1:7" ht="15">
      <c r="A122" s="421"/>
      <c r="B122" s="421"/>
      <c r="C122" s="421" t="s">
        <v>39</v>
      </c>
      <c r="D122" s="424"/>
      <c r="E122" s="422"/>
      <c r="F122" s="423"/>
      <c r="G122" s="417"/>
    </row>
    <row r="123" spans="1:7" ht="15">
      <c r="A123" s="414"/>
      <c r="B123" s="414"/>
      <c r="C123" s="414"/>
      <c r="D123" s="80"/>
      <c r="E123" s="415"/>
      <c r="F123" s="416"/>
      <c r="G123" s="417"/>
    </row>
    <row r="124" spans="1:7" ht="62.5">
      <c r="A124" s="421" t="s">
        <v>890</v>
      </c>
      <c r="B124" s="421"/>
      <c r="C124" s="421"/>
      <c r="D124" s="421" t="s">
        <v>891</v>
      </c>
      <c r="E124" s="422"/>
      <c r="F124" s="423"/>
      <c r="G124" s="417"/>
    </row>
    <row r="125" spans="1:7" ht="14.25" customHeight="1">
      <c r="A125" s="421"/>
      <c r="B125" s="421"/>
      <c r="C125" s="421" t="s">
        <v>19</v>
      </c>
      <c r="D125" s="424"/>
      <c r="E125" s="422"/>
      <c r="F125" s="423"/>
      <c r="G125" s="417"/>
    </row>
    <row r="126" spans="1:7" ht="14.25" customHeight="1">
      <c r="A126" s="421"/>
      <c r="B126" s="421"/>
      <c r="C126" s="853" t="str">
        <f>C$41</f>
        <v>S1</v>
      </c>
      <c r="D126" s="424" t="s">
        <v>885</v>
      </c>
      <c r="E126" s="856" t="s">
        <v>834</v>
      </c>
      <c r="F126" s="423"/>
      <c r="G126" s="417"/>
    </row>
    <row r="127" spans="1:7" ht="14.25" customHeight="1">
      <c r="A127" s="421"/>
      <c r="B127" s="421"/>
      <c r="C127" s="854"/>
      <c r="D127" s="424" t="s">
        <v>892</v>
      </c>
      <c r="E127" s="857"/>
      <c r="F127" s="423"/>
      <c r="G127" s="417"/>
    </row>
    <row r="128" spans="1:7" ht="14.25" customHeight="1">
      <c r="A128" s="421"/>
      <c r="B128" s="421"/>
      <c r="C128" s="854"/>
      <c r="D128" s="424" t="s">
        <v>893</v>
      </c>
      <c r="E128" s="857"/>
      <c r="F128" s="423"/>
      <c r="G128" s="417"/>
    </row>
    <row r="129" spans="1:7">
      <c r="A129" s="421"/>
      <c r="B129" s="421"/>
      <c r="C129" s="855"/>
      <c r="D129" s="424" t="s">
        <v>894</v>
      </c>
      <c r="E129" s="858"/>
      <c r="F129" s="423"/>
      <c r="G129" s="417"/>
    </row>
    <row r="130" spans="1:7" ht="15">
      <c r="A130" s="421"/>
      <c r="B130" s="421"/>
      <c r="C130" s="421" t="s">
        <v>26</v>
      </c>
      <c r="D130" s="424"/>
      <c r="E130" s="422"/>
      <c r="F130" s="423"/>
      <c r="G130" s="417"/>
    </row>
    <row r="131" spans="1:7" ht="15">
      <c r="A131" s="421"/>
      <c r="B131" s="421"/>
      <c r="C131" s="421" t="s">
        <v>31</v>
      </c>
      <c r="D131" s="424"/>
      <c r="E131" s="422"/>
      <c r="F131" s="423"/>
      <c r="G131" s="417"/>
    </row>
    <row r="132" spans="1:7" ht="50">
      <c r="A132" s="421"/>
      <c r="B132" s="421"/>
      <c r="C132" s="421" t="s">
        <v>35</v>
      </c>
      <c r="D132" s="798" t="s">
        <v>895</v>
      </c>
      <c r="E132" s="422" t="s">
        <v>834</v>
      </c>
      <c r="F132" s="423"/>
      <c r="G132" s="417"/>
    </row>
    <row r="133" spans="1:7" ht="15">
      <c r="A133" s="421"/>
      <c r="B133" s="421"/>
      <c r="C133" s="421" t="s">
        <v>39</v>
      </c>
      <c r="D133" s="424"/>
      <c r="E133" s="422"/>
      <c r="F133" s="423"/>
      <c r="G133" s="417"/>
    </row>
    <row r="134" spans="1:7" ht="15">
      <c r="A134" s="414"/>
      <c r="B134" s="414"/>
      <c r="C134" s="414"/>
      <c r="D134" s="80"/>
      <c r="E134" s="415"/>
      <c r="F134" s="416"/>
      <c r="G134" s="417"/>
    </row>
    <row r="135" spans="1:7" ht="112.5">
      <c r="A135" s="421" t="s">
        <v>896</v>
      </c>
      <c r="B135" s="421"/>
      <c r="C135" s="421"/>
      <c r="D135" s="421" t="s">
        <v>897</v>
      </c>
      <c r="E135" s="422"/>
      <c r="F135" s="423"/>
      <c r="G135" s="417"/>
    </row>
    <row r="136" spans="1:7" ht="14.25" customHeight="1">
      <c r="A136" s="421"/>
      <c r="B136" s="421"/>
      <c r="C136" s="421" t="s">
        <v>19</v>
      </c>
      <c r="D136" s="424"/>
      <c r="E136" s="422"/>
      <c r="F136" s="423"/>
      <c r="G136" s="417"/>
    </row>
    <row r="137" spans="1:7" ht="14.25" customHeight="1">
      <c r="A137" s="421"/>
      <c r="B137" s="421"/>
      <c r="C137" s="853" t="str">
        <f>C$41</f>
        <v>S1</v>
      </c>
      <c r="D137" s="426" t="s">
        <v>898</v>
      </c>
      <c r="E137" s="856" t="s">
        <v>834</v>
      </c>
      <c r="F137" s="423"/>
      <c r="G137" s="417"/>
    </row>
    <row r="138" spans="1:7" ht="14.25" customHeight="1">
      <c r="A138" s="421"/>
      <c r="B138" s="421"/>
      <c r="C138" s="854"/>
      <c r="D138" s="424" t="s">
        <v>899</v>
      </c>
      <c r="E138" s="857"/>
      <c r="F138" s="423"/>
      <c r="G138" s="417"/>
    </row>
    <row r="139" spans="1:7">
      <c r="A139" s="421"/>
      <c r="B139" s="421"/>
      <c r="C139" s="854"/>
      <c r="D139" s="424" t="s">
        <v>900</v>
      </c>
      <c r="E139" s="858"/>
      <c r="F139" s="423"/>
      <c r="G139" s="417"/>
    </row>
    <row r="140" spans="1:7" ht="15">
      <c r="A140" s="421"/>
      <c r="B140" s="421"/>
      <c r="C140" s="855"/>
      <c r="D140" s="424" t="s">
        <v>901</v>
      </c>
      <c r="E140" s="422"/>
      <c r="F140" s="423"/>
      <c r="G140" s="417"/>
    </row>
    <row r="141" spans="1:7" ht="15">
      <c r="A141" s="421"/>
      <c r="B141" s="421"/>
      <c r="C141" s="421" t="s">
        <v>26</v>
      </c>
      <c r="D141" s="424"/>
      <c r="E141" s="422"/>
      <c r="F141" s="423"/>
      <c r="G141" s="417"/>
    </row>
    <row r="142" spans="1:7" ht="15">
      <c r="A142" s="421"/>
      <c r="B142" s="421"/>
      <c r="C142" s="421" t="s">
        <v>31</v>
      </c>
      <c r="D142" s="424"/>
      <c r="E142" s="422"/>
      <c r="F142" s="423"/>
      <c r="G142" s="417"/>
    </row>
    <row r="143" spans="1:7" ht="37.5">
      <c r="A143" s="421"/>
      <c r="B143" s="421"/>
      <c r="C143" s="421" t="s">
        <v>35</v>
      </c>
      <c r="D143" s="798" t="s">
        <v>902</v>
      </c>
      <c r="E143" s="422" t="s">
        <v>834</v>
      </c>
      <c r="F143" s="423"/>
      <c r="G143" s="417"/>
    </row>
    <row r="144" spans="1:7" ht="15">
      <c r="A144" s="421"/>
      <c r="B144" s="421"/>
      <c r="C144" s="421" t="s">
        <v>39</v>
      </c>
      <c r="D144" s="424"/>
      <c r="E144" s="422"/>
      <c r="F144" s="423"/>
      <c r="G144" s="417"/>
    </row>
    <row r="145" spans="1:7" ht="15">
      <c r="A145" s="414"/>
      <c r="B145" s="414"/>
      <c r="C145" s="414"/>
      <c r="D145" s="80"/>
      <c r="E145" s="415"/>
      <c r="F145" s="416"/>
      <c r="G145" s="417"/>
    </row>
    <row r="146" spans="1:7" ht="75">
      <c r="A146" s="421" t="s">
        <v>903</v>
      </c>
      <c r="B146" s="421"/>
      <c r="C146" s="421"/>
      <c r="D146" s="421" t="s">
        <v>904</v>
      </c>
      <c r="E146" s="422"/>
      <c r="F146" s="423"/>
      <c r="G146" s="417"/>
    </row>
    <row r="147" spans="1:7" ht="15">
      <c r="A147" s="421"/>
      <c r="B147" s="421"/>
      <c r="C147" s="421" t="s">
        <v>19</v>
      </c>
      <c r="D147" s="424"/>
      <c r="E147" s="422"/>
      <c r="F147" s="423"/>
      <c r="G147" s="417"/>
    </row>
    <row r="148" spans="1:7" ht="25">
      <c r="A148" s="421"/>
      <c r="B148" s="421"/>
      <c r="C148" s="425" t="str">
        <f>C$41</f>
        <v>S1</v>
      </c>
      <c r="D148" s="426" t="s">
        <v>905</v>
      </c>
      <c r="E148" s="428" t="s">
        <v>834</v>
      </c>
      <c r="F148" s="423"/>
      <c r="G148" s="417"/>
    </row>
    <row r="149" spans="1:7" ht="15">
      <c r="A149" s="421"/>
      <c r="B149" s="421"/>
      <c r="C149" s="421" t="s">
        <v>26</v>
      </c>
      <c r="D149" s="424"/>
      <c r="E149" s="422"/>
      <c r="F149" s="423"/>
      <c r="G149" s="417"/>
    </row>
    <row r="150" spans="1:7" ht="15">
      <c r="A150" s="421"/>
      <c r="B150" s="421"/>
      <c r="C150" s="421" t="s">
        <v>31</v>
      </c>
      <c r="D150" s="424"/>
      <c r="E150" s="422"/>
      <c r="F150" s="423"/>
      <c r="G150" s="417"/>
    </row>
    <row r="151" spans="1:7" ht="25">
      <c r="A151" s="421"/>
      <c r="B151" s="421"/>
      <c r="C151" s="421" t="s">
        <v>35</v>
      </c>
      <c r="D151" s="798" t="s">
        <v>906</v>
      </c>
      <c r="E151" s="422" t="s">
        <v>834</v>
      </c>
      <c r="F151" s="423"/>
      <c r="G151" s="417"/>
    </row>
    <row r="152" spans="1:7" ht="15">
      <c r="A152" s="421"/>
      <c r="B152" s="421"/>
      <c r="C152" s="421" t="s">
        <v>39</v>
      </c>
      <c r="D152" s="424"/>
      <c r="E152" s="422"/>
      <c r="F152" s="423"/>
      <c r="G152" s="417"/>
    </row>
    <row r="153" spans="1:7" ht="15">
      <c r="A153" s="414"/>
      <c r="B153" s="414"/>
      <c r="C153" s="414"/>
      <c r="D153" s="80"/>
      <c r="E153" s="415"/>
      <c r="F153" s="416"/>
      <c r="G153" s="417"/>
    </row>
    <row r="154" spans="1:7" ht="75">
      <c r="A154" s="421" t="s">
        <v>907</v>
      </c>
      <c r="B154" s="421"/>
      <c r="C154" s="421"/>
      <c r="D154" s="421" t="s">
        <v>908</v>
      </c>
      <c r="E154" s="422"/>
      <c r="F154" s="423"/>
      <c r="G154" s="417"/>
    </row>
    <row r="155" spans="1:7" ht="15">
      <c r="A155" s="421"/>
      <c r="B155" s="421"/>
      <c r="C155" s="421" t="s">
        <v>19</v>
      </c>
      <c r="D155" s="424"/>
      <c r="E155" s="422"/>
      <c r="F155" s="423"/>
      <c r="G155" s="417"/>
    </row>
    <row r="156" spans="1:7" ht="15">
      <c r="A156" s="421"/>
      <c r="B156" s="421"/>
      <c r="C156" s="421" t="str">
        <f>C$41</f>
        <v>S1</v>
      </c>
      <c r="D156" s="424" t="s">
        <v>909</v>
      </c>
      <c r="E156" s="422" t="s">
        <v>834</v>
      </c>
      <c r="F156" s="423"/>
      <c r="G156" s="417"/>
    </row>
    <row r="157" spans="1:7" ht="15">
      <c r="A157" s="421"/>
      <c r="B157" s="421"/>
      <c r="C157" s="421" t="s">
        <v>26</v>
      </c>
      <c r="D157" s="424"/>
      <c r="E157" s="422"/>
      <c r="F157" s="423"/>
      <c r="G157" s="417"/>
    </row>
    <row r="158" spans="1:7" ht="15">
      <c r="A158" s="421"/>
      <c r="B158" s="421"/>
      <c r="C158" s="421" t="s">
        <v>31</v>
      </c>
      <c r="D158" s="424"/>
      <c r="E158" s="422"/>
      <c r="F158" s="423"/>
      <c r="G158" s="417"/>
    </row>
    <row r="159" spans="1:7" ht="25">
      <c r="A159" s="421"/>
      <c r="B159" s="421"/>
      <c r="C159" s="421" t="s">
        <v>35</v>
      </c>
      <c r="D159" s="424" t="s">
        <v>910</v>
      </c>
      <c r="E159" s="422" t="s">
        <v>834</v>
      </c>
      <c r="F159" s="423"/>
      <c r="G159" s="417"/>
    </row>
    <row r="160" spans="1:7" ht="15">
      <c r="A160" s="421"/>
      <c r="B160" s="421"/>
      <c r="C160" s="421" t="s">
        <v>39</v>
      </c>
      <c r="D160" s="424"/>
      <c r="E160" s="422"/>
      <c r="F160" s="423"/>
      <c r="G160" s="417"/>
    </row>
    <row r="161" spans="1:7" ht="15">
      <c r="A161" s="414"/>
      <c r="B161" s="414"/>
      <c r="C161" s="414"/>
      <c r="D161" s="80"/>
      <c r="E161" s="415"/>
      <c r="F161" s="416"/>
      <c r="G161" s="417"/>
    </row>
    <row r="162" spans="1:7" ht="100">
      <c r="A162" s="421" t="s">
        <v>911</v>
      </c>
      <c r="B162" s="421"/>
      <c r="C162" s="421"/>
      <c r="D162" s="421" t="s">
        <v>912</v>
      </c>
      <c r="E162" s="422"/>
      <c r="F162" s="423"/>
      <c r="G162" s="417"/>
    </row>
    <row r="163" spans="1:7" ht="15">
      <c r="A163" s="421"/>
      <c r="B163" s="421"/>
      <c r="C163" s="421" t="s">
        <v>19</v>
      </c>
      <c r="D163" s="424"/>
      <c r="E163" s="422"/>
      <c r="F163" s="423"/>
      <c r="G163" s="417"/>
    </row>
    <row r="164" spans="1:7" ht="25">
      <c r="A164" s="421"/>
      <c r="B164" s="421"/>
      <c r="C164" s="421" t="str">
        <f>C$41</f>
        <v>S1</v>
      </c>
      <c r="D164" s="424" t="s">
        <v>913</v>
      </c>
      <c r="E164" s="422" t="s">
        <v>834</v>
      </c>
      <c r="F164" s="423"/>
      <c r="G164" s="417"/>
    </row>
    <row r="165" spans="1:7" ht="15">
      <c r="A165" s="421"/>
      <c r="B165" s="421"/>
      <c r="C165" s="421" t="s">
        <v>26</v>
      </c>
      <c r="D165" s="424"/>
      <c r="E165" s="422"/>
      <c r="F165" s="423"/>
      <c r="G165" s="417"/>
    </row>
    <row r="166" spans="1:7" ht="15">
      <c r="A166" s="421"/>
      <c r="B166" s="421"/>
      <c r="C166" s="421" t="s">
        <v>31</v>
      </c>
      <c r="D166" s="424"/>
      <c r="E166" s="422"/>
      <c r="F166" s="423"/>
      <c r="G166" s="417"/>
    </row>
    <row r="167" spans="1:7" ht="15">
      <c r="A167" s="421"/>
      <c r="B167" s="421"/>
      <c r="C167" s="421" t="s">
        <v>35</v>
      </c>
      <c r="D167" s="424" t="s">
        <v>914</v>
      </c>
      <c r="E167" s="422" t="s">
        <v>834</v>
      </c>
      <c r="F167" s="423"/>
      <c r="G167" s="417"/>
    </row>
    <row r="168" spans="1:7" ht="15">
      <c r="A168" s="421"/>
      <c r="B168" s="421"/>
      <c r="C168" s="421" t="s">
        <v>39</v>
      </c>
      <c r="D168" s="424"/>
      <c r="E168" s="422"/>
      <c r="F168" s="423"/>
      <c r="G168" s="417"/>
    </row>
    <row r="169" spans="1:7" ht="15">
      <c r="A169" s="414"/>
      <c r="B169" s="414"/>
      <c r="C169" s="414"/>
      <c r="D169" s="80"/>
      <c r="E169" s="415"/>
      <c r="F169" s="416"/>
      <c r="G169" s="417"/>
    </row>
    <row r="170" spans="1:7" ht="62.5">
      <c r="A170" s="421" t="s">
        <v>915</v>
      </c>
      <c r="B170" s="421"/>
      <c r="C170" s="421"/>
      <c r="D170" s="421" t="s">
        <v>916</v>
      </c>
      <c r="E170" s="422"/>
      <c r="F170" s="423"/>
      <c r="G170" s="417"/>
    </row>
    <row r="171" spans="1:7" ht="15">
      <c r="A171" s="421"/>
      <c r="B171" s="421"/>
      <c r="C171" s="421" t="s">
        <v>19</v>
      </c>
      <c r="D171" s="424"/>
      <c r="E171" s="422"/>
      <c r="F171" s="423"/>
      <c r="G171" s="417"/>
    </row>
    <row r="172" spans="1:7" ht="15">
      <c r="A172" s="421"/>
      <c r="B172" s="421"/>
      <c r="C172" s="421" t="str">
        <f>C$41</f>
        <v>S1</v>
      </c>
      <c r="D172" s="424" t="s">
        <v>917</v>
      </c>
      <c r="E172" s="422" t="s">
        <v>834</v>
      </c>
      <c r="F172" s="423"/>
      <c r="G172" s="417"/>
    </row>
    <row r="173" spans="1:7" ht="15">
      <c r="A173" s="421"/>
      <c r="B173" s="421"/>
      <c r="C173" s="421" t="s">
        <v>26</v>
      </c>
      <c r="D173" s="424"/>
      <c r="E173" s="422"/>
      <c r="F173" s="423"/>
      <c r="G173" s="417"/>
    </row>
    <row r="174" spans="1:7" ht="15">
      <c r="A174" s="421"/>
      <c r="B174" s="421"/>
      <c r="C174" s="421" t="s">
        <v>31</v>
      </c>
      <c r="D174" s="424"/>
      <c r="E174" s="422"/>
      <c r="F174" s="423"/>
      <c r="G174" s="417"/>
    </row>
    <row r="175" spans="1:7" ht="15">
      <c r="A175" s="421"/>
      <c r="B175" s="421"/>
      <c r="C175" s="421" t="s">
        <v>35</v>
      </c>
      <c r="D175" s="798" t="s">
        <v>918</v>
      </c>
      <c r="E175" s="422" t="s">
        <v>834</v>
      </c>
      <c r="F175" s="423"/>
      <c r="G175" s="417"/>
    </row>
    <row r="176" spans="1:7" ht="15">
      <c r="A176" s="421"/>
      <c r="B176" s="421"/>
      <c r="C176" s="421" t="s">
        <v>39</v>
      </c>
      <c r="D176" s="424"/>
      <c r="E176" s="422"/>
      <c r="F176" s="423"/>
      <c r="G176" s="417"/>
    </row>
    <row r="177" spans="1:7" ht="15">
      <c r="A177" s="414"/>
      <c r="B177" s="414"/>
      <c r="C177" s="414"/>
      <c r="D177" s="80"/>
      <c r="E177" s="415"/>
      <c r="F177" s="416"/>
      <c r="G177" s="417"/>
    </row>
    <row r="178" spans="1:7" ht="15">
      <c r="A178" s="413">
        <v>1.2</v>
      </c>
      <c r="B178" s="413"/>
      <c r="C178" s="413"/>
      <c r="D178" s="413" t="s">
        <v>919</v>
      </c>
      <c r="E178" s="418"/>
      <c r="F178" s="420"/>
      <c r="G178" s="417"/>
    </row>
    <row r="179" spans="1:7" ht="125">
      <c r="A179" s="421" t="s">
        <v>75</v>
      </c>
      <c r="B179" s="421"/>
      <c r="C179" s="421"/>
      <c r="D179" s="421" t="s">
        <v>920</v>
      </c>
      <c r="E179" s="422"/>
      <c r="F179" s="423"/>
      <c r="G179" s="417"/>
    </row>
    <row r="180" spans="1:7" ht="14.25" customHeight="1">
      <c r="A180" s="421"/>
      <c r="B180" s="421"/>
      <c r="C180" s="421" t="s">
        <v>19</v>
      </c>
      <c r="D180" s="424"/>
      <c r="E180" s="422"/>
      <c r="F180" s="423"/>
      <c r="G180" s="417"/>
    </row>
    <row r="181" spans="1:7" ht="14.25" customHeight="1">
      <c r="A181" s="421"/>
      <c r="B181" s="421"/>
      <c r="C181" s="853" t="str">
        <f>C$41</f>
        <v>S1</v>
      </c>
      <c r="D181" s="424" t="s">
        <v>921</v>
      </c>
      <c r="E181" s="856" t="s">
        <v>834</v>
      </c>
      <c r="F181" s="423"/>
      <c r="G181" s="417"/>
    </row>
    <row r="182" spans="1:7" ht="14.25" customHeight="1">
      <c r="A182" s="421"/>
      <c r="B182" s="421"/>
      <c r="C182" s="854"/>
      <c r="D182" s="424" t="s">
        <v>922</v>
      </c>
      <c r="E182" s="857"/>
      <c r="F182" s="423"/>
      <c r="G182" s="417"/>
    </row>
    <row r="183" spans="1:7" ht="14.25" customHeight="1">
      <c r="A183" s="421"/>
      <c r="B183" s="421"/>
      <c r="C183" s="854"/>
      <c r="D183" s="424" t="s">
        <v>923</v>
      </c>
      <c r="E183" s="857"/>
      <c r="F183" s="423"/>
      <c r="G183" s="417"/>
    </row>
    <row r="184" spans="1:7">
      <c r="A184" s="421"/>
      <c r="B184" s="421"/>
      <c r="C184" s="855"/>
      <c r="D184" s="424" t="s">
        <v>924</v>
      </c>
      <c r="E184" s="858"/>
      <c r="F184" s="423"/>
      <c r="G184" s="417"/>
    </row>
    <row r="185" spans="1:7" ht="15">
      <c r="A185" s="421"/>
      <c r="B185" s="421"/>
      <c r="C185" s="421" t="s">
        <v>26</v>
      </c>
      <c r="D185" s="424"/>
      <c r="E185" s="422"/>
      <c r="F185" s="423"/>
      <c r="G185" s="417"/>
    </row>
    <row r="186" spans="1:7" ht="15">
      <c r="A186" s="421"/>
      <c r="B186" s="421"/>
      <c r="C186" s="421" t="s">
        <v>31</v>
      </c>
      <c r="D186" s="424"/>
      <c r="E186" s="422"/>
      <c r="F186" s="423"/>
      <c r="G186" s="417"/>
    </row>
    <row r="187" spans="1:7" ht="100">
      <c r="A187" s="421"/>
      <c r="B187" s="421"/>
      <c r="C187" s="421" t="s">
        <v>35</v>
      </c>
      <c r="D187" s="798" t="s">
        <v>925</v>
      </c>
      <c r="E187" s="422" t="s">
        <v>834</v>
      </c>
      <c r="F187" s="423"/>
      <c r="G187" s="417"/>
    </row>
    <row r="188" spans="1:7" ht="15">
      <c r="A188" s="421"/>
      <c r="B188" s="421"/>
      <c r="C188" s="421" t="s">
        <v>39</v>
      </c>
      <c r="D188" s="424"/>
      <c r="E188" s="422"/>
      <c r="F188" s="423"/>
      <c r="G188" s="417"/>
    </row>
    <row r="189" spans="1:7" ht="15">
      <c r="A189" s="414"/>
      <c r="B189" s="414"/>
      <c r="C189" s="414"/>
      <c r="D189" s="80"/>
      <c r="E189" s="415"/>
      <c r="F189" s="416"/>
      <c r="G189" s="417"/>
    </row>
    <row r="190" spans="1:7" ht="15">
      <c r="A190" s="413">
        <v>1.3</v>
      </c>
      <c r="B190" s="413"/>
      <c r="C190" s="413"/>
      <c r="D190" s="413" t="s">
        <v>926</v>
      </c>
      <c r="E190" s="418"/>
      <c r="F190" s="420"/>
      <c r="G190" s="417"/>
    </row>
    <row r="191" spans="1:7" ht="75">
      <c r="A191" s="421" t="s">
        <v>116</v>
      </c>
      <c r="B191" s="421"/>
      <c r="C191" s="421"/>
      <c r="D191" s="421" t="s">
        <v>927</v>
      </c>
      <c r="E191" s="422"/>
      <c r="F191" s="423"/>
      <c r="G191" s="417"/>
    </row>
    <row r="192" spans="1:7" ht="15">
      <c r="A192" s="421"/>
      <c r="B192" s="421"/>
      <c r="C192" s="421" t="s">
        <v>19</v>
      </c>
      <c r="D192" s="424"/>
      <c r="E192" s="422"/>
      <c r="F192" s="423"/>
      <c r="G192" s="417"/>
    </row>
    <row r="193" spans="1:7" ht="15">
      <c r="A193" s="421"/>
      <c r="B193" s="421"/>
      <c r="C193" s="421" t="str">
        <f>C$41</f>
        <v>S1</v>
      </c>
      <c r="D193" s="426" t="s">
        <v>928</v>
      </c>
      <c r="E193" s="422" t="s">
        <v>834</v>
      </c>
      <c r="F193" s="423"/>
      <c r="G193" s="417"/>
    </row>
    <row r="194" spans="1:7" ht="15">
      <c r="A194" s="421"/>
      <c r="B194" s="421"/>
      <c r="C194" s="421" t="str">
        <f>C$42</f>
        <v>S2</v>
      </c>
      <c r="D194" s="424"/>
      <c r="E194" s="422"/>
      <c r="F194" s="423"/>
      <c r="G194" s="417"/>
    </row>
    <row r="195" spans="1:7" ht="15">
      <c r="A195" s="421"/>
      <c r="B195" s="421"/>
      <c r="C195" s="421" t="str">
        <f>C$43</f>
        <v>S3</v>
      </c>
      <c r="D195" s="424" t="s">
        <v>929</v>
      </c>
      <c r="E195" s="422" t="s">
        <v>834</v>
      </c>
      <c r="F195" s="423"/>
      <c r="G195" s="417"/>
    </row>
    <row r="196" spans="1:7" ht="15">
      <c r="A196" s="421"/>
      <c r="B196" s="421"/>
      <c r="C196" s="421" t="str">
        <f>C$44</f>
        <v>S4</v>
      </c>
      <c r="D196" s="424"/>
      <c r="E196" s="422"/>
      <c r="F196" s="423"/>
      <c r="G196" s="417"/>
    </row>
    <row r="197" spans="1:7" ht="15">
      <c r="A197" s="421"/>
      <c r="B197" s="421"/>
      <c r="C197" s="421">
        <f>C$45</f>
        <v>0</v>
      </c>
      <c r="D197" s="424"/>
      <c r="E197" s="422"/>
      <c r="F197" s="423"/>
      <c r="G197" s="417"/>
    </row>
    <row r="198" spans="1:7" ht="15">
      <c r="A198" s="414"/>
      <c r="B198" s="414"/>
      <c r="C198" s="414"/>
      <c r="D198" s="80"/>
      <c r="E198" s="415"/>
      <c r="F198" s="416"/>
      <c r="G198" s="417"/>
    </row>
    <row r="199" spans="1:7" ht="15">
      <c r="A199" s="413">
        <v>2</v>
      </c>
      <c r="B199" s="413"/>
      <c r="C199" s="413"/>
      <c r="D199" s="413" t="s">
        <v>930</v>
      </c>
      <c r="E199" s="418"/>
      <c r="F199" s="419"/>
      <c r="G199" s="417"/>
    </row>
    <row r="200" spans="1:7" ht="25">
      <c r="A200" s="413">
        <v>2.1</v>
      </c>
      <c r="B200" s="413"/>
      <c r="C200" s="413"/>
      <c r="D200" s="413" t="s">
        <v>931</v>
      </c>
      <c r="E200" s="418"/>
      <c r="F200" s="420"/>
      <c r="G200" s="417"/>
    </row>
    <row r="201" spans="1:7" ht="87.5">
      <c r="A201" s="421" t="s">
        <v>932</v>
      </c>
      <c r="B201" s="421"/>
      <c r="C201" s="421"/>
      <c r="D201" s="421" t="s">
        <v>933</v>
      </c>
      <c r="E201" s="422"/>
      <c r="F201" s="423"/>
      <c r="G201" s="417"/>
    </row>
    <row r="202" spans="1:7" ht="14.25" customHeight="1">
      <c r="A202" s="421"/>
      <c r="B202" s="421"/>
      <c r="C202" s="421" t="s">
        <v>19</v>
      </c>
      <c r="D202" s="424"/>
      <c r="E202" s="422"/>
      <c r="F202" s="423"/>
      <c r="G202" s="417"/>
    </row>
    <row r="203" spans="1:7" ht="14.25" customHeight="1">
      <c r="A203" s="421"/>
      <c r="B203" s="421"/>
      <c r="C203" s="853" t="str">
        <f>C$41</f>
        <v>S1</v>
      </c>
      <c r="D203" s="426" t="s">
        <v>934</v>
      </c>
      <c r="E203" s="856" t="s">
        <v>834</v>
      </c>
      <c r="F203" s="423"/>
      <c r="G203" s="417"/>
    </row>
    <row r="204" spans="1:7" ht="14.25" customHeight="1">
      <c r="A204" s="421"/>
      <c r="B204" s="421"/>
      <c r="C204" s="854"/>
      <c r="D204" s="424" t="s">
        <v>935</v>
      </c>
      <c r="E204" s="857"/>
      <c r="F204" s="423"/>
      <c r="G204" s="417"/>
    </row>
    <row r="205" spans="1:7" ht="14.25" customHeight="1">
      <c r="A205" s="421"/>
      <c r="B205" s="421"/>
      <c r="C205" s="854"/>
      <c r="D205" s="424" t="s">
        <v>936</v>
      </c>
      <c r="E205" s="857"/>
      <c r="F205" s="423"/>
      <c r="G205" s="417"/>
    </row>
    <row r="206" spans="1:7" ht="62.5">
      <c r="A206" s="421"/>
      <c r="B206" s="421"/>
      <c r="C206" s="855"/>
      <c r="D206" s="424" t="s">
        <v>937</v>
      </c>
      <c r="E206" s="858"/>
      <c r="F206" s="423"/>
      <c r="G206" s="417"/>
    </row>
    <row r="207" spans="1:7" ht="15">
      <c r="A207" s="421"/>
      <c r="B207" s="421"/>
      <c r="C207" s="421" t="s">
        <v>26</v>
      </c>
      <c r="D207" s="424"/>
      <c r="E207" s="422"/>
      <c r="F207" s="423"/>
      <c r="G207" s="417"/>
    </row>
    <row r="208" spans="1:7" ht="25">
      <c r="A208" s="421"/>
      <c r="B208" s="421"/>
      <c r="C208" s="421" t="s">
        <v>31</v>
      </c>
      <c r="D208" s="424" t="s">
        <v>938</v>
      </c>
      <c r="E208" s="422" t="s">
        <v>834</v>
      </c>
      <c r="F208" s="423"/>
      <c r="G208" s="417"/>
    </row>
    <row r="209" spans="1:7" ht="15">
      <c r="A209" s="421"/>
      <c r="B209" s="421"/>
      <c r="C209" s="421" t="s">
        <v>35</v>
      </c>
      <c r="D209" s="424"/>
      <c r="E209" s="422"/>
      <c r="F209" s="423"/>
      <c r="G209" s="417"/>
    </row>
    <row r="210" spans="1:7" ht="15">
      <c r="A210" s="421"/>
      <c r="B210" s="421"/>
      <c r="C210" s="421" t="s">
        <v>39</v>
      </c>
      <c r="D210" s="424"/>
      <c r="E210" s="422"/>
      <c r="F210" s="423"/>
      <c r="G210" s="417"/>
    </row>
    <row r="211" spans="1:7" ht="15">
      <c r="A211" s="414"/>
      <c r="B211" s="414"/>
      <c r="C211" s="414"/>
      <c r="D211" s="80"/>
      <c r="E211" s="415"/>
      <c r="F211" s="416"/>
      <c r="G211" s="417"/>
    </row>
    <row r="212" spans="1:7" ht="87.5">
      <c r="A212" s="421" t="s">
        <v>939</v>
      </c>
      <c r="B212" s="421"/>
      <c r="C212" s="421"/>
      <c r="D212" s="421" t="s">
        <v>940</v>
      </c>
      <c r="E212" s="422"/>
      <c r="F212" s="423"/>
      <c r="G212" s="417"/>
    </row>
    <row r="213" spans="1:7" ht="14.25" customHeight="1">
      <c r="A213" s="421"/>
      <c r="B213" s="421"/>
      <c r="C213" s="421" t="s">
        <v>19</v>
      </c>
      <c r="D213" s="424"/>
      <c r="E213" s="422"/>
      <c r="F213" s="423"/>
      <c r="G213" s="417"/>
    </row>
    <row r="214" spans="1:7" ht="14.25" customHeight="1">
      <c r="A214" s="421"/>
      <c r="B214" s="421"/>
      <c r="C214" s="853" t="str">
        <f>C$41</f>
        <v>S1</v>
      </c>
      <c r="D214" s="426" t="s">
        <v>941</v>
      </c>
      <c r="E214" s="856" t="s">
        <v>834</v>
      </c>
      <c r="F214" s="423"/>
      <c r="G214" s="417"/>
    </row>
    <row r="215" spans="1:7" ht="14.25" customHeight="1">
      <c r="A215" s="421"/>
      <c r="B215" s="421"/>
      <c r="C215" s="854"/>
      <c r="D215" s="424" t="s">
        <v>942</v>
      </c>
      <c r="E215" s="857"/>
      <c r="F215" s="423"/>
      <c r="G215" s="417"/>
    </row>
    <row r="216" spans="1:7" ht="14.25" customHeight="1">
      <c r="A216" s="421"/>
      <c r="B216" s="421"/>
      <c r="C216" s="854"/>
      <c r="D216" s="424" t="s">
        <v>943</v>
      </c>
      <c r="E216" s="857"/>
      <c r="F216" s="423"/>
      <c r="G216" s="417"/>
    </row>
    <row r="217" spans="1:7" ht="25">
      <c r="A217" s="421"/>
      <c r="B217" s="421"/>
      <c r="C217" s="855"/>
      <c r="D217" s="424" t="s">
        <v>944</v>
      </c>
      <c r="E217" s="858"/>
      <c r="F217" s="423"/>
      <c r="G217" s="417"/>
    </row>
    <row r="218" spans="1:7" ht="37.5">
      <c r="A218" s="421"/>
      <c r="B218" s="421"/>
      <c r="C218" s="421" t="s">
        <v>26</v>
      </c>
      <c r="D218" s="424" t="s">
        <v>945</v>
      </c>
      <c r="E218" s="422" t="s">
        <v>834</v>
      </c>
      <c r="F218" s="423"/>
      <c r="G218" s="417"/>
    </row>
    <row r="219" spans="1:7" ht="15">
      <c r="A219" s="421"/>
      <c r="B219" s="421"/>
      <c r="C219" s="421" t="s">
        <v>31</v>
      </c>
      <c r="D219" s="424"/>
      <c r="E219" s="422"/>
      <c r="F219" s="423"/>
      <c r="G219" s="417"/>
    </row>
    <row r="220" spans="1:7" ht="15">
      <c r="A220" s="421"/>
      <c r="B220" s="421"/>
      <c r="C220" s="421" t="s">
        <v>35</v>
      </c>
      <c r="D220" s="424"/>
      <c r="E220" s="422"/>
      <c r="F220" s="423"/>
      <c r="G220" s="417"/>
    </row>
    <row r="221" spans="1:7" ht="15">
      <c r="A221" s="421"/>
      <c r="B221" s="421"/>
      <c r="C221" s="421" t="s">
        <v>39</v>
      </c>
      <c r="D221" s="424"/>
      <c r="E221" s="422"/>
      <c r="F221" s="423"/>
      <c r="G221" s="417"/>
    </row>
    <row r="222" spans="1:7" ht="15">
      <c r="A222" s="414"/>
      <c r="B222" s="414"/>
      <c r="C222" s="414"/>
      <c r="D222" s="80"/>
      <c r="E222" s="415"/>
      <c r="F222" s="416"/>
      <c r="G222" s="417"/>
    </row>
    <row r="223" spans="1:7" ht="87.5">
      <c r="A223" s="421" t="s">
        <v>946</v>
      </c>
      <c r="B223" s="421"/>
      <c r="C223" s="421"/>
      <c r="D223" s="421" t="s">
        <v>947</v>
      </c>
      <c r="E223" s="422"/>
      <c r="F223" s="423"/>
      <c r="G223" s="417"/>
    </row>
    <row r="224" spans="1:7" ht="14.25" customHeight="1">
      <c r="A224" s="421"/>
      <c r="B224" s="421"/>
      <c r="C224" s="421" t="s">
        <v>19</v>
      </c>
      <c r="D224" s="424"/>
      <c r="E224" s="422"/>
      <c r="F224" s="423"/>
      <c r="G224" s="417"/>
    </row>
    <row r="225" spans="1:7" ht="14.25" customHeight="1">
      <c r="A225" s="421"/>
      <c r="B225" s="421"/>
      <c r="C225" s="853" t="str">
        <f>C$41</f>
        <v>S1</v>
      </c>
      <c r="D225" s="426" t="s">
        <v>948</v>
      </c>
      <c r="E225" s="856" t="s">
        <v>834</v>
      </c>
      <c r="F225" s="423"/>
      <c r="G225" s="417"/>
    </row>
    <row r="226" spans="1:7" ht="14.25" customHeight="1">
      <c r="A226" s="421"/>
      <c r="B226" s="421"/>
      <c r="C226" s="854"/>
      <c r="D226" s="424" t="s">
        <v>949</v>
      </c>
      <c r="E226" s="857"/>
      <c r="F226" s="423"/>
      <c r="G226" s="417"/>
    </row>
    <row r="227" spans="1:7" ht="14.25" customHeight="1">
      <c r="A227" s="421"/>
      <c r="B227" s="421"/>
      <c r="C227" s="854"/>
      <c r="D227" s="424" t="s">
        <v>950</v>
      </c>
      <c r="E227" s="857"/>
      <c r="F227" s="423"/>
      <c r="G227" s="417"/>
    </row>
    <row r="228" spans="1:7" ht="37.5">
      <c r="A228" s="421"/>
      <c r="B228" s="421"/>
      <c r="C228" s="855"/>
      <c r="D228" s="424" t="s">
        <v>951</v>
      </c>
      <c r="E228" s="858"/>
      <c r="F228" s="423"/>
      <c r="G228" s="417"/>
    </row>
    <row r="229" spans="1:7">
      <c r="A229" s="421"/>
      <c r="B229" s="421"/>
      <c r="C229" s="421" t="s">
        <v>26</v>
      </c>
      <c r="D229" s="417"/>
      <c r="E229" s="417"/>
      <c r="F229" s="423"/>
      <c r="G229" s="417"/>
    </row>
    <row r="230" spans="1:7" ht="37.5">
      <c r="A230" s="421"/>
      <c r="B230" s="421"/>
      <c r="C230" s="421" t="s">
        <v>31</v>
      </c>
      <c r="D230" s="424" t="s">
        <v>952</v>
      </c>
      <c r="E230" s="422" t="s">
        <v>834</v>
      </c>
      <c r="F230" s="423"/>
      <c r="G230" s="417"/>
    </row>
    <row r="231" spans="1:7" ht="15">
      <c r="A231" s="421"/>
      <c r="B231" s="421"/>
      <c r="C231" s="421" t="s">
        <v>35</v>
      </c>
      <c r="D231" s="424"/>
      <c r="E231" s="422"/>
      <c r="F231" s="423"/>
      <c r="G231" s="417"/>
    </row>
    <row r="232" spans="1:7" ht="15">
      <c r="A232" s="421"/>
      <c r="B232" s="421"/>
      <c r="C232" s="421" t="s">
        <v>39</v>
      </c>
      <c r="D232" s="424"/>
      <c r="E232" s="422"/>
      <c r="F232" s="423"/>
      <c r="G232" s="417"/>
    </row>
    <row r="233" spans="1:7" ht="15">
      <c r="A233" s="414"/>
      <c r="B233" s="414"/>
      <c r="C233" s="414"/>
      <c r="D233" s="80"/>
      <c r="E233" s="415"/>
      <c r="F233" s="416"/>
      <c r="G233" s="417"/>
    </row>
    <row r="234" spans="1:7" ht="100">
      <c r="A234" s="421" t="s">
        <v>953</v>
      </c>
      <c r="B234" s="421"/>
      <c r="C234" s="421"/>
      <c r="D234" s="421" t="s">
        <v>954</v>
      </c>
      <c r="E234" s="422"/>
      <c r="F234" s="423"/>
      <c r="G234" s="417"/>
    </row>
    <row r="235" spans="1:7" ht="14.25" customHeight="1">
      <c r="A235" s="421"/>
      <c r="B235" s="421"/>
      <c r="C235" s="421" t="s">
        <v>19</v>
      </c>
      <c r="D235" s="424"/>
      <c r="E235" s="422"/>
      <c r="F235" s="423"/>
      <c r="G235" s="417"/>
    </row>
    <row r="236" spans="1:7" ht="14.25" customHeight="1">
      <c r="A236" s="421"/>
      <c r="B236" s="421"/>
      <c r="C236" s="853" t="str">
        <f>C$41</f>
        <v>S1</v>
      </c>
      <c r="D236" s="426" t="s">
        <v>955</v>
      </c>
      <c r="E236" s="856" t="s">
        <v>834</v>
      </c>
      <c r="F236" s="423"/>
      <c r="G236" s="417"/>
    </row>
    <row r="237" spans="1:7" ht="14.25" customHeight="1">
      <c r="A237" s="421"/>
      <c r="B237" s="421"/>
      <c r="C237" s="854"/>
      <c r="D237" s="424" t="s">
        <v>956</v>
      </c>
      <c r="E237" s="857"/>
      <c r="F237" s="423"/>
      <c r="G237" s="417"/>
    </row>
    <row r="238" spans="1:7" ht="14.25" customHeight="1">
      <c r="A238" s="421"/>
      <c r="B238" s="421"/>
      <c r="C238" s="854"/>
      <c r="D238" s="424" t="s">
        <v>957</v>
      </c>
      <c r="E238" s="857"/>
      <c r="F238" s="423"/>
      <c r="G238" s="417"/>
    </row>
    <row r="239" spans="1:7">
      <c r="A239" s="421"/>
      <c r="B239" s="421"/>
      <c r="C239" s="855"/>
      <c r="D239" s="424" t="s">
        <v>958</v>
      </c>
      <c r="E239" s="858"/>
      <c r="F239" s="423"/>
      <c r="G239" s="417"/>
    </row>
    <row r="240" spans="1:7" ht="15">
      <c r="A240" s="421"/>
      <c r="B240" s="421"/>
      <c r="C240" s="421" t="s">
        <v>26</v>
      </c>
      <c r="D240" s="424"/>
      <c r="E240" s="422"/>
      <c r="F240" s="423"/>
      <c r="G240" s="417"/>
    </row>
    <row r="241" spans="1:7" ht="25">
      <c r="A241" s="421"/>
      <c r="B241" s="421"/>
      <c r="C241" s="421" t="s">
        <v>31</v>
      </c>
      <c r="D241" s="424" t="s">
        <v>959</v>
      </c>
      <c r="E241" s="422" t="s">
        <v>834</v>
      </c>
      <c r="F241" s="423"/>
      <c r="G241" s="417"/>
    </row>
    <row r="242" spans="1:7" ht="15">
      <c r="A242" s="421"/>
      <c r="B242" s="421"/>
      <c r="C242" s="421" t="s">
        <v>35</v>
      </c>
      <c r="D242" s="424"/>
      <c r="E242" s="422"/>
      <c r="F242" s="423"/>
      <c r="G242" s="417"/>
    </row>
    <row r="243" spans="1:7" ht="15">
      <c r="A243" s="421"/>
      <c r="B243" s="421"/>
      <c r="C243" s="421" t="s">
        <v>39</v>
      </c>
      <c r="D243" s="424"/>
      <c r="E243" s="422"/>
      <c r="F243" s="423"/>
      <c r="G243" s="417"/>
    </row>
    <row r="244" spans="1:7" ht="15">
      <c r="A244" s="414"/>
      <c r="B244" s="414"/>
      <c r="C244" s="414"/>
      <c r="D244" s="80"/>
      <c r="E244" s="415"/>
      <c r="F244" s="416"/>
      <c r="G244" s="417"/>
    </row>
    <row r="245" spans="1:7" ht="100">
      <c r="A245" s="421" t="s">
        <v>960</v>
      </c>
      <c r="B245" s="421"/>
      <c r="C245" s="421"/>
      <c r="D245" s="421" t="s">
        <v>961</v>
      </c>
      <c r="E245" s="422"/>
      <c r="F245" s="423"/>
      <c r="G245" s="417"/>
    </row>
    <row r="246" spans="1:7" ht="14.25" customHeight="1">
      <c r="A246" s="421"/>
      <c r="B246" s="421"/>
      <c r="C246" s="421" t="s">
        <v>19</v>
      </c>
      <c r="D246" s="424"/>
      <c r="E246" s="422"/>
      <c r="F246" s="423"/>
      <c r="G246" s="417"/>
    </row>
    <row r="247" spans="1:7" ht="14.25" customHeight="1">
      <c r="A247" s="421"/>
      <c r="B247" s="421"/>
      <c r="C247" s="853" t="str">
        <f>C$41</f>
        <v>S1</v>
      </c>
      <c r="D247" s="426" t="s">
        <v>955</v>
      </c>
      <c r="E247" s="856" t="s">
        <v>834</v>
      </c>
      <c r="F247" s="423"/>
      <c r="G247" s="417"/>
    </row>
    <row r="248" spans="1:7" ht="14.25" customHeight="1">
      <c r="A248" s="421"/>
      <c r="B248" s="421"/>
      <c r="C248" s="854"/>
      <c r="D248" s="424" t="s">
        <v>962</v>
      </c>
      <c r="E248" s="857"/>
      <c r="F248" s="423"/>
      <c r="G248" s="417"/>
    </row>
    <row r="249" spans="1:7" ht="14.25" customHeight="1">
      <c r="A249" s="421"/>
      <c r="B249" s="421"/>
      <c r="C249" s="854"/>
      <c r="D249" s="424" t="s">
        <v>963</v>
      </c>
      <c r="E249" s="857"/>
      <c r="F249" s="423"/>
      <c r="G249" s="417"/>
    </row>
    <row r="250" spans="1:7">
      <c r="A250" s="421"/>
      <c r="B250" s="421"/>
      <c r="C250" s="855"/>
      <c r="D250" s="424" t="s">
        <v>964</v>
      </c>
      <c r="E250" s="858"/>
      <c r="F250" s="423"/>
      <c r="G250" s="417"/>
    </row>
    <row r="251" spans="1:7" ht="15">
      <c r="A251" s="421"/>
      <c r="B251" s="421"/>
      <c r="C251" s="421" t="s">
        <v>26</v>
      </c>
      <c r="D251" s="424"/>
      <c r="E251" s="422"/>
      <c r="F251" s="423"/>
      <c r="G251" s="417"/>
    </row>
    <row r="252" spans="1:7" ht="25">
      <c r="A252" s="421"/>
      <c r="B252" s="421"/>
      <c r="C252" s="421" t="s">
        <v>31</v>
      </c>
      <c r="D252" s="424" t="s">
        <v>965</v>
      </c>
      <c r="E252" s="422" t="s">
        <v>834</v>
      </c>
      <c r="F252" s="423"/>
      <c r="G252" s="417"/>
    </row>
    <row r="253" spans="1:7" ht="15">
      <c r="A253" s="421"/>
      <c r="B253" s="421"/>
      <c r="C253" s="421" t="s">
        <v>35</v>
      </c>
      <c r="D253" s="424"/>
      <c r="E253" s="422"/>
      <c r="F253" s="423"/>
      <c r="G253" s="417"/>
    </row>
    <row r="254" spans="1:7" ht="15">
      <c r="A254" s="421"/>
      <c r="B254" s="421"/>
      <c r="C254" s="421" t="s">
        <v>39</v>
      </c>
      <c r="D254" s="424"/>
      <c r="E254" s="422"/>
      <c r="F254" s="423"/>
      <c r="G254" s="417"/>
    </row>
    <row r="255" spans="1:7" ht="15">
      <c r="A255" s="414"/>
      <c r="B255" s="414"/>
      <c r="C255" s="414"/>
      <c r="D255" s="80"/>
      <c r="E255" s="415"/>
      <c r="F255" s="416"/>
      <c r="G255" s="417"/>
    </row>
    <row r="256" spans="1:7" ht="25">
      <c r="A256" s="413">
        <v>2.2000000000000002</v>
      </c>
      <c r="B256" s="413"/>
      <c r="C256" s="413"/>
      <c r="D256" s="413" t="s">
        <v>966</v>
      </c>
      <c r="E256" s="418"/>
      <c r="F256" s="420"/>
      <c r="G256" s="417"/>
    </row>
    <row r="257" spans="1:7" ht="100">
      <c r="A257" s="421" t="s">
        <v>967</v>
      </c>
      <c r="B257" s="421"/>
      <c r="C257" s="421"/>
      <c r="D257" s="421" t="s">
        <v>968</v>
      </c>
      <c r="E257" s="422"/>
      <c r="F257" s="423"/>
      <c r="G257" s="417"/>
    </row>
    <row r="258" spans="1:7" ht="14.25" customHeight="1">
      <c r="A258" s="421"/>
      <c r="B258" s="421"/>
      <c r="C258" s="421" t="s">
        <v>19</v>
      </c>
      <c r="D258" s="424"/>
      <c r="E258" s="422"/>
      <c r="F258" s="423"/>
      <c r="G258" s="417"/>
    </row>
    <row r="259" spans="1:7" ht="14.25" customHeight="1">
      <c r="A259" s="421"/>
      <c r="B259" s="421"/>
      <c r="C259" s="853" t="str">
        <f>C$41</f>
        <v>S1</v>
      </c>
      <c r="D259" s="426" t="s">
        <v>969</v>
      </c>
      <c r="E259" s="856" t="s">
        <v>834</v>
      </c>
      <c r="F259" s="423"/>
      <c r="G259" s="417"/>
    </row>
    <row r="260" spans="1:7" ht="14.25" customHeight="1">
      <c r="A260" s="421"/>
      <c r="B260" s="421"/>
      <c r="C260" s="854"/>
      <c r="D260" s="424" t="s">
        <v>970</v>
      </c>
      <c r="E260" s="857"/>
      <c r="F260" s="423"/>
      <c r="G260" s="417"/>
    </row>
    <row r="261" spans="1:7" ht="14.25" customHeight="1">
      <c r="A261" s="421"/>
      <c r="B261" s="421"/>
      <c r="C261" s="854"/>
      <c r="D261" s="424" t="s">
        <v>971</v>
      </c>
      <c r="E261" s="857"/>
      <c r="F261" s="423"/>
      <c r="G261" s="417"/>
    </row>
    <row r="262" spans="1:7">
      <c r="A262" s="421"/>
      <c r="B262" s="421"/>
      <c r="C262" s="855"/>
      <c r="D262" s="424" t="s">
        <v>972</v>
      </c>
      <c r="E262" s="858"/>
      <c r="F262" s="423"/>
      <c r="G262" s="417"/>
    </row>
    <row r="263" spans="1:7" ht="15">
      <c r="A263" s="421"/>
      <c r="B263" s="421"/>
      <c r="C263" s="421" t="s">
        <v>26</v>
      </c>
      <c r="D263" s="424"/>
      <c r="E263" s="422"/>
      <c r="F263" s="423"/>
      <c r="G263" s="417"/>
    </row>
    <row r="264" spans="1:7" ht="15">
      <c r="A264" s="421"/>
      <c r="B264" s="421"/>
      <c r="C264" s="421" t="s">
        <v>31</v>
      </c>
      <c r="D264" s="424" t="s">
        <v>973</v>
      </c>
      <c r="E264" s="422" t="s">
        <v>834</v>
      </c>
      <c r="F264" s="423"/>
      <c r="G264" s="417"/>
    </row>
    <row r="265" spans="1:7" ht="15">
      <c r="A265" s="421"/>
      <c r="B265" s="421"/>
      <c r="C265" s="421" t="s">
        <v>35</v>
      </c>
      <c r="D265" s="424"/>
      <c r="E265" s="422"/>
      <c r="F265" s="423"/>
      <c r="G265" s="417"/>
    </row>
    <row r="266" spans="1:7" ht="15">
      <c r="A266" s="421"/>
      <c r="B266" s="421"/>
      <c r="C266" s="421" t="s">
        <v>39</v>
      </c>
      <c r="D266" s="424"/>
      <c r="E266" s="422"/>
      <c r="F266" s="423"/>
      <c r="G266" s="417"/>
    </row>
    <row r="267" spans="1:7" ht="15">
      <c r="A267" s="414"/>
      <c r="B267" s="414"/>
      <c r="C267" s="414"/>
      <c r="D267" s="80"/>
      <c r="E267" s="415"/>
      <c r="F267" s="416"/>
      <c r="G267" s="417"/>
    </row>
    <row r="268" spans="1:7" ht="87.5">
      <c r="A268" s="421" t="s">
        <v>974</v>
      </c>
      <c r="B268" s="421"/>
      <c r="C268" s="421"/>
      <c r="D268" s="421" t="s">
        <v>975</v>
      </c>
      <c r="E268" s="422"/>
      <c r="F268" s="423"/>
      <c r="G268" s="417"/>
    </row>
    <row r="269" spans="1:7" ht="14.25" customHeight="1">
      <c r="A269" s="421"/>
      <c r="B269" s="421"/>
      <c r="C269" s="421" t="s">
        <v>19</v>
      </c>
      <c r="D269" s="424"/>
      <c r="E269" s="422"/>
      <c r="F269" s="423"/>
      <c r="G269" s="417"/>
    </row>
    <row r="270" spans="1:7" ht="14.25" customHeight="1">
      <c r="A270" s="421"/>
      <c r="B270" s="421"/>
      <c r="C270" s="853" t="str">
        <f>C$41</f>
        <v>S1</v>
      </c>
      <c r="D270" s="426" t="s">
        <v>976</v>
      </c>
      <c r="E270" s="856" t="s">
        <v>834</v>
      </c>
      <c r="F270" s="423"/>
      <c r="G270" s="417"/>
    </row>
    <row r="271" spans="1:7" ht="14.25" customHeight="1">
      <c r="A271" s="421"/>
      <c r="B271" s="421"/>
      <c r="C271" s="854"/>
      <c r="D271" s="424" t="s">
        <v>977</v>
      </c>
      <c r="E271" s="857"/>
      <c r="F271" s="423"/>
      <c r="G271" s="417"/>
    </row>
    <row r="272" spans="1:7" ht="14.25" customHeight="1">
      <c r="A272" s="421"/>
      <c r="B272" s="421"/>
      <c r="C272" s="854"/>
      <c r="D272" s="424" t="s">
        <v>978</v>
      </c>
      <c r="E272" s="857"/>
      <c r="F272" s="423"/>
      <c r="G272" s="417"/>
    </row>
    <row r="273" spans="1:7">
      <c r="A273" s="421"/>
      <c r="B273" s="421"/>
      <c r="C273" s="855"/>
      <c r="D273" s="424" t="s">
        <v>979</v>
      </c>
      <c r="E273" s="858"/>
      <c r="F273" s="423"/>
      <c r="G273" s="417"/>
    </row>
    <row r="274" spans="1:7" ht="15">
      <c r="A274" s="421"/>
      <c r="B274" s="421"/>
      <c r="C274" s="421" t="s">
        <v>26</v>
      </c>
      <c r="D274" s="424"/>
      <c r="E274" s="422"/>
      <c r="F274" s="423"/>
      <c r="G274" s="417"/>
    </row>
    <row r="275" spans="1:7" ht="15">
      <c r="A275" s="421"/>
      <c r="B275" s="421"/>
      <c r="C275" s="421" t="s">
        <v>31</v>
      </c>
      <c r="D275" s="424" t="s">
        <v>973</v>
      </c>
      <c r="E275" s="422" t="s">
        <v>834</v>
      </c>
      <c r="F275" s="423"/>
      <c r="G275" s="417"/>
    </row>
    <row r="276" spans="1:7" ht="15">
      <c r="A276" s="421"/>
      <c r="B276" s="421"/>
      <c r="C276" s="421" t="s">
        <v>35</v>
      </c>
      <c r="D276" s="424"/>
      <c r="E276" s="422"/>
      <c r="F276" s="423"/>
      <c r="G276" s="417"/>
    </row>
    <row r="277" spans="1:7" ht="15">
      <c r="A277" s="421"/>
      <c r="B277" s="421"/>
      <c r="C277" s="421" t="s">
        <v>39</v>
      </c>
      <c r="D277" s="424"/>
      <c r="E277" s="422"/>
      <c r="F277" s="423"/>
      <c r="G277" s="417"/>
    </row>
    <row r="278" spans="1:7" ht="15">
      <c r="A278" s="414"/>
      <c r="B278" s="414"/>
      <c r="C278" s="414"/>
      <c r="D278" s="80"/>
      <c r="E278" s="415"/>
      <c r="F278" s="416"/>
      <c r="G278" s="417"/>
    </row>
    <row r="279" spans="1:7" ht="87.5">
      <c r="A279" s="421" t="s">
        <v>980</v>
      </c>
      <c r="B279" s="421"/>
      <c r="C279" s="421"/>
      <c r="D279" s="421" t="s">
        <v>981</v>
      </c>
      <c r="E279" s="422"/>
      <c r="F279" s="423"/>
      <c r="G279" s="417"/>
    </row>
    <row r="280" spans="1:7" ht="14.25" customHeight="1">
      <c r="A280" s="421"/>
      <c r="B280" s="421"/>
      <c r="C280" s="421" t="s">
        <v>19</v>
      </c>
      <c r="D280" s="424"/>
      <c r="E280" s="422"/>
      <c r="F280" s="423"/>
      <c r="G280" s="417"/>
    </row>
    <row r="281" spans="1:7" ht="14.25" customHeight="1">
      <c r="A281" s="421"/>
      <c r="B281" s="421"/>
      <c r="C281" s="853" t="str">
        <f>C$41</f>
        <v>S1</v>
      </c>
      <c r="D281" s="426" t="s">
        <v>976</v>
      </c>
      <c r="E281" s="856" t="s">
        <v>834</v>
      </c>
      <c r="F281" s="423"/>
      <c r="G281" s="417"/>
    </row>
    <row r="282" spans="1:7" ht="14.25" customHeight="1">
      <c r="A282" s="421"/>
      <c r="B282" s="421"/>
      <c r="C282" s="854"/>
      <c r="D282" s="424" t="s">
        <v>982</v>
      </c>
      <c r="E282" s="857"/>
      <c r="F282" s="423"/>
      <c r="G282" s="417"/>
    </row>
    <row r="283" spans="1:7" ht="14.25" customHeight="1">
      <c r="A283" s="421"/>
      <c r="B283" s="421"/>
      <c r="C283" s="854"/>
      <c r="D283" s="424" t="s">
        <v>983</v>
      </c>
      <c r="E283" s="857"/>
      <c r="F283" s="423"/>
      <c r="G283" s="417"/>
    </row>
    <row r="284" spans="1:7">
      <c r="A284" s="421"/>
      <c r="B284" s="421"/>
      <c r="C284" s="855"/>
      <c r="D284" s="424" t="s">
        <v>984</v>
      </c>
      <c r="E284" s="858"/>
      <c r="F284" s="423"/>
      <c r="G284" s="417"/>
    </row>
    <row r="285" spans="1:7" ht="15">
      <c r="A285" s="421"/>
      <c r="B285" s="421"/>
      <c r="C285" s="421" t="s">
        <v>26</v>
      </c>
      <c r="D285" s="424"/>
      <c r="E285" s="422"/>
      <c r="F285" s="423"/>
      <c r="G285" s="417"/>
    </row>
    <row r="286" spans="1:7" ht="37.5">
      <c r="A286" s="421"/>
      <c r="B286" s="421"/>
      <c r="C286" s="421" t="s">
        <v>31</v>
      </c>
      <c r="D286" s="424" t="s">
        <v>985</v>
      </c>
      <c r="E286" s="422" t="s">
        <v>834</v>
      </c>
      <c r="F286" s="423"/>
      <c r="G286" s="417"/>
    </row>
    <row r="287" spans="1:7" ht="15">
      <c r="A287" s="421"/>
      <c r="B287" s="421"/>
      <c r="C287" s="421" t="s">
        <v>35</v>
      </c>
      <c r="D287" s="424"/>
      <c r="E287" s="422"/>
      <c r="F287" s="423"/>
      <c r="G287" s="417"/>
    </row>
    <row r="288" spans="1:7" ht="15">
      <c r="A288" s="421"/>
      <c r="B288" s="421"/>
      <c r="C288" s="421" t="s">
        <v>39</v>
      </c>
      <c r="D288" s="424"/>
      <c r="E288" s="422"/>
      <c r="F288" s="423"/>
      <c r="G288" s="417"/>
    </row>
    <row r="289" spans="1:7" ht="15">
      <c r="A289" s="414"/>
      <c r="B289" s="414"/>
      <c r="C289" s="414"/>
      <c r="D289" s="80"/>
      <c r="E289" s="415"/>
      <c r="F289" s="416"/>
      <c r="G289" s="417"/>
    </row>
    <row r="290" spans="1:7" ht="62.5">
      <c r="A290" s="421" t="s">
        <v>986</v>
      </c>
      <c r="B290" s="421"/>
      <c r="C290" s="421"/>
      <c r="D290" s="421" t="s">
        <v>987</v>
      </c>
      <c r="E290" s="422"/>
      <c r="F290" s="423"/>
      <c r="G290" s="417"/>
    </row>
    <row r="291" spans="1:7" ht="14.25" customHeight="1">
      <c r="A291" s="421"/>
      <c r="B291" s="421"/>
      <c r="C291" s="421" t="s">
        <v>19</v>
      </c>
      <c r="D291" s="424"/>
      <c r="E291" s="422"/>
      <c r="F291" s="423"/>
      <c r="G291" s="417"/>
    </row>
    <row r="292" spans="1:7" ht="14.25" customHeight="1">
      <c r="A292" s="421"/>
      <c r="B292" s="421"/>
      <c r="C292" s="853" t="str">
        <f>C$41</f>
        <v>S1</v>
      </c>
      <c r="D292" s="426" t="s">
        <v>988</v>
      </c>
      <c r="E292" s="856" t="s">
        <v>834</v>
      </c>
      <c r="F292" s="423"/>
      <c r="G292" s="417"/>
    </row>
    <row r="293" spans="1:7" ht="14.25" customHeight="1">
      <c r="A293" s="421"/>
      <c r="B293" s="421"/>
      <c r="C293" s="854"/>
      <c r="D293" s="424" t="s">
        <v>989</v>
      </c>
      <c r="E293" s="857"/>
      <c r="F293" s="423"/>
      <c r="G293" s="417"/>
    </row>
    <row r="294" spans="1:7" ht="14.25" customHeight="1">
      <c r="A294" s="421"/>
      <c r="B294" s="421"/>
      <c r="C294" s="854"/>
      <c r="D294" s="424" t="s">
        <v>990</v>
      </c>
      <c r="E294" s="857"/>
      <c r="F294" s="423"/>
      <c r="G294" s="417"/>
    </row>
    <row r="295" spans="1:7" ht="14.25" customHeight="1">
      <c r="A295" s="421"/>
      <c r="B295" s="421"/>
      <c r="C295" s="855"/>
      <c r="D295" s="424" t="s">
        <v>991</v>
      </c>
      <c r="E295" s="857"/>
      <c r="F295" s="423"/>
      <c r="G295" s="417"/>
    </row>
    <row r="296" spans="1:7">
      <c r="A296" s="421"/>
      <c r="B296" s="421"/>
      <c r="C296" s="421" t="s">
        <v>26</v>
      </c>
      <c r="D296" s="424"/>
      <c r="E296" s="858"/>
      <c r="F296" s="423"/>
      <c r="G296" s="417"/>
    </row>
    <row r="297" spans="1:7" ht="62.5">
      <c r="A297" s="421"/>
      <c r="B297" s="421"/>
      <c r="C297" s="421" t="s">
        <v>31</v>
      </c>
      <c r="D297" s="424" t="s">
        <v>992</v>
      </c>
      <c r="E297" s="422" t="s">
        <v>834</v>
      </c>
      <c r="F297" s="423"/>
      <c r="G297" s="417"/>
    </row>
    <row r="298" spans="1:7" ht="15">
      <c r="A298" s="421"/>
      <c r="B298" s="421"/>
      <c r="C298" s="421" t="s">
        <v>35</v>
      </c>
      <c r="D298" s="424"/>
      <c r="E298" s="422"/>
      <c r="F298" s="423"/>
      <c r="G298" s="417"/>
    </row>
    <row r="299" spans="1:7" ht="15">
      <c r="A299" s="421"/>
      <c r="B299" s="421"/>
      <c r="C299" s="421" t="s">
        <v>39</v>
      </c>
      <c r="D299" s="424"/>
      <c r="E299" s="422"/>
      <c r="F299" s="423"/>
      <c r="G299" s="417"/>
    </row>
    <row r="300" spans="1:7" ht="87.75" customHeight="1">
      <c r="A300" s="414"/>
      <c r="B300" s="414"/>
      <c r="C300" s="414"/>
      <c r="D300" s="80"/>
      <c r="E300" s="415"/>
      <c r="F300" s="416"/>
      <c r="G300" s="417"/>
    </row>
    <row r="301" spans="1:7" ht="75">
      <c r="A301" s="421" t="s">
        <v>993</v>
      </c>
      <c r="B301" s="421"/>
      <c r="C301" s="421"/>
      <c r="D301" s="421" t="s">
        <v>994</v>
      </c>
      <c r="E301" s="422"/>
      <c r="F301" s="423"/>
      <c r="G301" s="417"/>
    </row>
    <row r="302" spans="1:7" ht="14.25" customHeight="1">
      <c r="A302" s="421"/>
      <c r="B302" s="421"/>
      <c r="C302" s="421" t="s">
        <v>19</v>
      </c>
      <c r="D302" s="424"/>
      <c r="E302" s="422"/>
      <c r="F302" s="423"/>
      <c r="G302" s="417"/>
    </row>
    <row r="303" spans="1:7" ht="14.25" customHeight="1">
      <c r="A303" s="421"/>
      <c r="B303" s="421"/>
      <c r="C303" s="853" t="str">
        <f>C$41</f>
        <v>S1</v>
      </c>
      <c r="D303" s="426" t="s">
        <v>988</v>
      </c>
      <c r="E303" s="856" t="s">
        <v>834</v>
      </c>
      <c r="F303" s="423"/>
      <c r="G303" s="417"/>
    </row>
    <row r="304" spans="1:7" ht="14.25" customHeight="1">
      <c r="A304" s="421"/>
      <c r="B304" s="421"/>
      <c r="C304" s="854"/>
      <c r="D304" s="424" t="s">
        <v>995</v>
      </c>
      <c r="E304" s="857"/>
      <c r="F304" s="423"/>
      <c r="G304" s="417"/>
    </row>
    <row r="305" spans="1:7" ht="14.25" customHeight="1">
      <c r="A305" s="421"/>
      <c r="B305" s="421"/>
      <c r="C305" s="854"/>
      <c r="D305" s="424" t="s">
        <v>996</v>
      </c>
      <c r="E305" s="857"/>
      <c r="F305" s="423"/>
      <c r="G305" s="417"/>
    </row>
    <row r="306" spans="1:7">
      <c r="A306" s="421"/>
      <c r="B306" s="421"/>
      <c r="C306" s="855"/>
      <c r="D306" s="424" t="s">
        <v>997</v>
      </c>
      <c r="E306" s="858"/>
      <c r="F306" s="423"/>
      <c r="G306" s="417"/>
    </row>
    <row r="307" spans="1:7" ht="15">
      <c r="A307" s="421"/>
      <c r="B307" s="421"/>
      <c r="C307" s="421" t="s">
        <v>26</v>
      </c>
      <c r="D307" s="424"/>
      <c r="E307" s="422"/>
      <c r="F307" s="423"/>
      <c r="G307" s="417"/>
    </row>
    <row r="308" spans="1:7" ht="75">
      <c r="A308" s="421"/>
      <c r="B308" s="421"/>
      <c r="C308" s="434" t="s">
        <v>31</v>
      </c>
      <c r="D308" s="435" t="s">
        <v>998</v>
      </c>
      <c r="E308" s="436" t="s">
        <v>842</v>
      </c>
      <c r="F308" s="437" t="s">
        <v>999</v>
      </c>
      <c r="G308" s="417"/>
    </row>
    <row r="309" spans="1:7" ht="100">
      <c r="A309" s="421"/>
      <c r="B309" s="421"/>
      <c r="C309" s="421" t="s">
        <v>35</v>
      </c>
      <c r="D309" s="424" t="s">
        <v>1000</v>
      </c>
      <c r="E309" s="422" t="s">
        <v>834</v>
      </c>
      <c r="F309" s="799" t="s">
        <v>999</v>
      </c>
      <c r="G309" s="417"/>
    </row>
    <row r="310" spans="1:7" ht="15">
      <c r="A310" s="421"/>
      <c r="B310" s="421"/>
      <c r="C310" s="421" t="s">
        <v>39</v>
      </c>
      <c r="D310" s="424"/>
      <c r="E310" s="422"/>
      <c r="F310" s="423"/>
      <c r="G310" s="417"/>
    </row>
    <row r="311" spans="1:7" ht="15">
      <c r="A311" s="414"/>
      <c r="B311" s="414"/>
      <c r="C311" s="414"/>
      <c r="D311" s="80"/>
      <c r="E311" s="415"/>
      <c r="F311" s="416"/>
      <c r="G311" s="417"/>
    </row>
    <row r="312" spans="1:7" ht="62.5">
      <c r="A312" s="421" t="s">
        <v>1001</v>
      </c>
      <c r="B312" s="421"/>
      <c r="C312" s="421"/>
      <c r="D312" s="421" t="s">
        <v>1002</v>
      </c>
      <c r="E312" s="422"/>
      <c r="F312" s="423"/>
      <c r="G312" s="417"/>
    </row>
    <row r="313" spans="1:7" ht="14.25" customHeight="1">
      <c r="A313" s="421"/>
      <c r="B313" s="421"/>
      <c r="C313" s="421" t="s">
        <v>19</v>
      </c>
      <c r="D313" s="424"/>
      <c r="E313" s="422"/>
      <c r="F313" s="423"/>
      <c r="G313" s="417"/>
    </row>
    <row r="314" spans="1:7" ht="14.25" customHeight="1">
      <c r="A314" s="421"/>
      <c r="B314" s="421"/>
      <c r="C314" s="853" t="str">
        <f>C$41</f>
        <v>S1</v>
      </c>
      <c r="D314" s="426" t="s">
        <v>1003</v>
      </c>
      <c r="E314" s="856" t="s">
        <v>834</v>
      </c>
      <c r="F314" s="423"/>
      <c r="G314" s="417"/>
    </row>
    <row r="315" spans="1:7" ht="14.25" customHeight="1">
      <c r="A315" s="421"/>
      <c r="B315" s="421"/>
      <c r="C315" s="854"/>
      <c r="D315" s="424" t="s">
        <v>1004</v>
      </c>
      <c r="E315" s="857"/>
      <c r="F315" s="423"/>
      <c r="G315" s="417"/>
    </row>
    <row r="316" spans="1:7" ht="14.25" customHeight="1">
      <c r="A316" s="421"/>
      <c r="B316" s="421"/>
      <c r="C316" s="854"/>
      <c r="D316" s="424" t="s">
        <v>1005</v>
      </c>
      <c r="E316" s="857"/>
      <c r="F316" s="423"/>
      <c r="G316" s="417"/>
    </row>
    <row r="317" spans="1:7" ht="25">
      <c r="A317" s="421"/>
      <c r="B317" s="421"/>
      <c r="C317" s="855"/>
      <c r="D317" s="424" t="s">
        <v>1006</v>
      </c>
      <c r="E317" s="858"/>
      <c r="F317" s="423"/>
      <c r="G317" s="417"/>
    </row>
    <row r="318" spans="1:7" ht="15">
      <c r="A318" s="421"/>
      <c r="B318" s="421"/>
      <c r="C318" s="421" t="s">
        <v>26</v>
      </c>
      <c r="D318" s="424"/>
      <c r="E318" s="422"/>
      <c r="F318" s="423"/>
      <c r="G318" s="417"/>
    </row>
    <row r="319" spans="1:7" ht="15">
      <c r="A319" s="421"/>
      <c r="B319" s="421"/>
      <c r="C319" s="421" t="s">
        <v>31</v>
      </c>
      <c r="D319" s="424" t="s">
        <v>1007</v>
      </c>
      <c r="E319" s="422" t="s">
        <v>834</v>
      </c>
      <c r="F319" s="423"/>
      <c r="G319" s="417"/>
    </row>
    <row r="320" spans="1:7" ht="15">
      <c r="A320" s="421"/>
      <c r="B320" s="421"/>
      <c r="C320" s="421" t="s">
        <v>35</v>
      </c>
      <c r="D320" s="424"/>
      <c r="E320" s="422"/>
      <c r="F320" s="423"/>
      <c r="G320" s="417"/>
    </row>
    <row r="321" spans="1:7" ht="15">
      <c r="A321" s="421"/>
      <c r="B321" s="421"/>
      <c r="C321" s="421" t="s">
        <v>39</v>
      </c>
      <c r="D321" s="424"/>
      <c r="E321" s="422"/>
      <c r="F321" s="423"/>
      <c r="G321" s="417"/>
    </row>
    <row r="322" spans="1:7" ht="15">
      <c r="A322" s="414"/>
      <c r="B322" s="414"/>
      <c r="C322" s="414"/>
      <c r="D322" s="80"/>
      <c r="E322" s="415"/>
      <c r="F322" s="416"/>
      <c r="G322" s="417"/>
    </row>
    <row r="323" spans="1:7" ht="62.5">
      <c r="A323" s="421" t="s">
        <v>1008</v>
      </c>
      <c r="B323" s="421"/>
      <c r="C323" s="421"/>
      <c r="D323" s="421" t="s">
        <v>1009</v>
      </c>
      <c r="E323" s="422"/>
      <c r="F323" s="423"/>
      <c r="G323" s="417"/>
    </row>
    <row r="324" spans="1:7" ht="14.25" customHeight="1">
      <c r="A324" s="421"/>
      <c r="B324" s="421"/>
      <c r="C324" s="421" t="s">
        <v>19</v>
      </c>
      <c r="D324" s="424"/>
      <c r="E324" s="422"/>
      <c r="F324" s="423"/>
      <c r="G324" s="417"/>
    </row>
    <row r="325" spans="1:7" ht="14.25" customHeight="1">
      <c r="A325" s="421"/>
      <c r="B325" s="421"/>
      <c r="C325" s="853" t="str">
        <f>C$41</f>
        <v>S1</v>
      </c>
      <c r="D325" s="426" t="s">
        <v>1010</v>
      </c>
      <c r="E325" s="856" t="s">
        <v>834</v>
      </c>
      <c r="F325" s="423"/>
      <c r="G325" s="417"/>
    </row>
    <row r="326" spans="1:7" ht="14.25" customHeight="1">
      <c r="A326" s="421"/>
      <c r="B326" s="421"/>
      <c r="C326" s="854"/>
      <c r="D326" s="424" t="s">
        <v>1011</v>
      </c>
      <c r="E326" s="857"/>
      <c r="F326" s="423"/>
      <c r="G326" s="417"/>
    </row>
    <row r="327" spans="1:7" ht="14.25" customHeight="1">
      <c r="A327" s="421"/>
      <c r="B327" s="421"/>
      <c r="C327" s="854"/>
      <c r="D327" s="424" t="s">
        <v>1012</v>
      </c>
      <c r="E327" s="857"/>
      <c r="F327" s="423"/>
      <c r="G327" s="417"/>
    </row>
    <row r="328" spans="1:7" ht="25">
      <c r="A328" s="421"/>
      <c r="B328" s="421"/>
      <c r="C328" s="855"/>
      <c r="D328" s="424" t="s">
        <v>1013</v>
      </c>
      <c r="E328" s="858"/>
      <c r="F328" s="423"/>
      <c r="G328" s="417"/>
    </row>
    <row r="329" spans="1:7" ht="15">
      <c r="A329" s="421"/>
      <c r="B329" s="421"/>
      <c r="C329" s="421" t="s">
        <v>26</v>
      </c>
      <c r="D329" s="424"/>
      <c r="E329" s="422"/>
      <c r="F329" s="423"/>
      <c r="G329" s="417"/>
    </row>
    <row r="330" spans="1:7" ht="15">
      <c r="A330" s="421"/>
      <c r="B330" s="421"/>
      <c r="C330" s="421" t="s">
        <v>31</v>
      </c>
      <c r="D330" s="424" t="s">
        <v>1014</v>
      </c>
      <c r="E330" s="422" t="s">
        <v>834</v>
      </c>
      <c r="F330" s="423"/>
      <c r="G330" s="417"/>
    </row>
    <row r="331" spans="1:7" ht="15">
      <c r="A331" s="421"/>
      <c r="B331" s="421"/>
      <c r="C331" s="421" t="s">
        <v>35</v>
      </c>
      <c r="D331" s="424"/>
      <c r="E331" s="422"/>
      <c r="F331" s="423"/>
      <c r="G331" s="417"/>
    </row>
    <row r="332" spans="1:7" ht="15">
      <c r="A332" s="421"/>
      <c r="B332" s="421"/>
      <c r="C332" s="421" t="s">
        <v>39</v>
      </c>
      <c r="D332" s="424"/>
      <c r="E332" s="422"/>
      <c r="F332" s="423"/>
      <c r="G332" s="417"/>
    </row>
    <row r="333" spans="1:7" ht="15">
      <c r="A333" s="414"/>
      <c r="B333" s="414"/>
      <c r="C333" s="414"/>
      <c r="D333" s="80"/>
      <c r="E333" s="415"/>
      <c r="F333" s="416"/>
      <c r="G333" s="417"/>
    </row>
    <row r="334" spans="1:7" ht="62.5">
      <c r="A334" s="421" t="s">
        <v>1015</v>
      </c>
      <c r="B334" s="421"/>
      <c r="C334" s="421"/>
      <c r="D334" s="421" t="s">
        <v>1016</v>
      </c>
      <c r="E334" s="422"/>
      <c r="F334" s="423"/>
      <c r="G334" s="417"/>
    </row>
    <row r="335" spans="1:7" ht="14.25" customHeight="1">
      <c r="A335" s="421"/>
      <c r="B335" s="421"/>
      <c r="C335" s="421" t="s">
        <v>19</v>
      </c>
      <c r="D335" s="424"/>
      <c r="E335" s="422"/>
      <c r="F335" s="423"/>
      <c r="G335" s="417"/>
    </row>
    <row r="336" spans="1:7" ht="14.25" customHeight="1">
      <c r="A336" s="421"/>
      <c r="B336" s="421"/>
      <c r="C336" s="853" t="str">
        <f>C$41</f>
        <v>S1</v>
      </c>
      <c r="D336" s="426" t="s">
        <v>1010</v>
      </c>
      <c r="E336" s="856" t="s">
        <v>834</v>
      </c>
      <c r="F336" s="423"/>
      <c r="G336" s="417"/>
    </row>
    <row r="337" spans="1:7" ht="14.25" customHeight="1">
      <c r="A337" s="421"/>
      <c r="B337" s="421"/>
      <c r="C337" s="854"/>
      <c r="D337" s="424" t="s">
        <v>1017</v>
      </c>
      <c r="E337" s="857"/>
      <c r="F337" s="423"/>
      <c r="G337" s="417"/>
    </row>
    <row r="338" spans="1:7" ht="14.25" customHeight="1">
      <c r="A338" s="421"/>
      <c r="B338" s="421"/>
      <c r="C338" s="854"/>
      <c r="D338" s="424" t="s">
        <v>1018</v>
      </c>
      <c r="E338" s="857"/>
      <c r="F338" s="423"/>
      <c r="G338" s="417"/>
    </row>
    <row r="339" spans="1:7" ht="25">
      <c r="A339" s="421"/>
      <c r="B339" s="421"/>
      <c r="C339" s="855"/>
      <c r="D339" s="424" t="s">
        <v>1019</v>
      </c>
      <c r="E339" s="858"/>
      <c r="F339" s="423"/>
      <c r="G339" s="417"/>
    </row>
    <row r="340" spans="1:7" ht="15">
      <c r="A340" s="421"/>
      <c r="B340" s="421"/>
      <c r="C340" s="421" t="s">
        <v>26</v>
      </c>
      <c r="D340" s="424"/>
      <c r="E340" s="422"/>
      <c r="F340" s="423"/>
      <c r="G340" s="417"/>
    </row>
    <row r="341" spans="1:7" ht="15">
      <c r="A341" s="421"/>
      <c r="B341" s="421"/>
      <c r="C341" s="421" t="s">
        <v>31</v>
      </c>
      <c r="D341" s="424" t="s">
        <v>1014</v>
      </c>
      <c r="E341" s="422" t="s">
        <v>834</v>
      </c>
      <c r="F341" s="423"/>
      <c r="G341" s="417"/>
    </row>
    <row r="342" spans="1:7" ht="15">
      <c r="A342" s="421"/>
      <c r="B342" s="421"/>
      <c r="C342" s="421" t="s">
        <v>35</v>
      </c>
      <c r="D342" s="424"/>
      <c r="E342" s="422"/>
      <c r="F342" s="423"/>
      <c r="G342" s="417"/>
    </row>
    <row r="343" spans="1:7" ht="15">
      <c r="A343" s="421"/>
      <c r="B343" s="421"/>
      <c r="C343" s="421" t="s">
        <v>39</v>
      </c>
      <c r="D343" s="424"/>
      <c r="E343" s="422"/>
      <c r="F343" s="423"/>
      <c r="G343" s="417"/>
    </row>
    <row r="344" spans="1:7" ht="15">
      <c r="A344" s="414"/>
      <c r="B344" s="414"/>
      <c r="C344" s="414"/>
      <c r="D344" s="80"/>
      <c r="E344" s="415"/>
      <c r="F344" s="416"/>
      <c r="G344" s="417"/>
    </row>
    <row r="345" spans="1:7" ht="62.5">
      <c r="A345" s="421" t="s">
        <v>1020</v>
      </c>
      <c r="B345" s="421"/>
      <c r="C345" s="421"/>
      <c r="D345" s="421" t="s">
        <v>1021</v>
      </c>
      <c r="E345" s="422"/>
      <c r="F345" s="423"/>
      <c r="G345" s="417"/>
    </row>
    <row r="346" spans="1:7" ht="14.25" customHeight="1">
      <c r="A346" s="421"/>
      <c r="B346" s="421"/>
      <c r="C346" s="421" t="s">
        <v>19</v>
      </c>
      <c r="D346" s="424"/>
      <c r="E346" s="422"/>
      <c r="F346" s="423"/>
      <c r="G346" s="417"/>
    </row>
    <row r="347" spans="1:7" ht="14.25" customHeight="1">
      <c r="A347" s="421"/>
      <c r="B347" s="421"/>
      <c r="C347" s="853" t="str">
        <f>C$41</f>
        <v>S1</v>
      </c>
      <c r="D347" s="426" t="s">
        <v>1022</v>
      </c>
      <c r="E347" s="856" t="s">
        <v>834</v>
      </c>
      <c r="F347" s="423"/>
      <c r="G347" s="417"/>
    </row>
    <row r="348" spans="1:7" ht="14.25" customHeight="1">
      <c r="A348" s="421"/>
      <c r="B348" s="421"/>
      <c r="C348" s="854"/>
      <c r="D348" s="424" t="s">
        <v>1023</v>
      </c>
      <c r="E348" s="857"/>
      <c r="F348" s="423"/>
      <c r="G348" s="417"/>
    </row>
    <row r="349" spans="1:7" ht="14.25" customHeight="1">
      <c r="A349" s="421"/>
      <c r="B349" s="421"/>
      <c r="C349" s="854"/>
      <c r="D349" s="424" t="s">
        <v>1024</v>
      </c>
      <c r="E349" s="857"/>
      <c r="F349" s="423"/>
      <c r="G349" s="417"/>
    </row>
    <row r="350" spans="1:7">
      <c r="A350" s="421"/>
      <c r="B350" s="421"/>
      <c r="C350" s="855"/>
      <c r="D350" s="424" t="s">
        <v>1025</v>
      </c>
      <c r="E350" s="858"/>
      <c r="F350" s="423"/>
      <c r="G350" s="417"/>
    </row>
    <row r="351" spans="1:7" ht="15">
      <c r="A351" s="421"/>
      <c r="B351" s="421"/>
      <c r="C351" s="421" t="s">
        <v>26</v>
      </c>
      <c r="D351" s="424"/>
      <c r="E351" s="422"/>
      <c r="F351" s="423"/>
      <c r="G351" s="417"/>
    </row>
    <row r="352" spans="1:7" ht="15">
      <c r="A352" s="421"/>
      <c r="B352" s="421"/>
      <c r="C352" s="421" t="s">
        <v>31</v>
      </c>
      <c r="D352" s="424" t="s">
        <v>1026</v>
      </c>
      <c r="E352" s="422" t="s">
        <v>834</v>
      </c>
      <c r="F352" s="423"/>
      <c r="G352" s="417"/>
    </row>
    <row r="353" spans="1:7" ht="15">
      <c r="A353" s="421"/>
      <c r="B353" s="421"/>
      <c r="C353" s="421" t="s">
        <v>35</v>
      </c>
      <c r="D353" s="424"/>
      <c r="E353" s="422"/>
      <c r="F353" s="423"/>
      <c r="G353" s="417"/>
    </row>
    <row r="354" spans="1:7" ht="15">
      <c r="A354" s="421"/>
      <c r="B354" s="421"/>
      <c r="C354" s="421" t="s">
        <v>39</v>
      </c>
      <c r="D354" s="424"/>
      <c r="E354" s="422"/>
      <c r="F354" s="423"/>
      <c r="G354" s="417"/>
    </row>
    <row r="355" spans="1:7" ht="15">
      <c r="A355" s="414"/>
      <c r="B355" s="414"/>
      <c r="C355" s="414"/>
      <c r="D355" s="80"/>
      <c r="E355" s="415"/>
      <c r="F355" s="416"/>
      <c r="G355" s="417"/>
    </row>
    <row r="356" spans="1:7" ht="62.5">
      <c r="A356" s="421" t="s">
        <v>1027</v>
      </c>
      <c r="B356" s="421"/>
      <c r="C356" s="421"/>
      <c r="D356" s="421" t="s">
        <v>1028</v>
      </c>
      <c r="E356" s="422"/>
      <c r="F356" s="423"/>
      <c r="G356" s="417"/>
    </row>
    <row r="357" spans="1:7" ht="14.25" customHeight="1">
      <c r="A357" s="421"/>
      <c r="B357" s="421"/>
      <c r="C357" s="421" t="s">
        <v>19</v>
      </c>
      <c r="D357" s="424"/>
      <c r="E357" s="422"/>
      <c r="F357" s="423"/>
      <c r="G357" s="417"/>
    </row>
    <row r="358" spans="1:7" ht="14.25" customHeight="1">
      <c r="A358" s="421"/>
      <c r="B358" s="421"/>
      <c r="C358" s="853" t="str">
        <f>C$41</f>
        <v>S1</v>
      </c>
      <c r="D358" s="424" t="s">
        <v>1029</v>
      </c>
      <c r="E358" s="856" t="s">
        <v>834</v>
      </c>
      <c r="F358" s="423"/>
      <c r="G358" s="417"/>
    </row>
    <row r="359" spans="1:7" ht="14.25" customHeight="1">
      <c r="A359" s="421"/>
      <c r="B359" s="421"/>
      <c r="C359" s="854"/>
      <c r="D359" s="424" t="s">
        <v>1030</v>
      </c>
      <c r="E359" s="857"/>
      <c r="F359" s="423"/>
      <c r="G359" s="417"/>
    </row>
    <row r="360" spans="1:7" ht="14.25" customHeight="1">
      <c r="A360" s="421"/>
      <c r="B360" s="421"/>
      <c r="C360" s="854"/>
      <c r="D360" s="424" t="s">
        <v>1031</v>
      </c>
      <c r="E360" s="857"/>
      <c r="F360" s="423"/>
      <c r="G360" s="417"/>
    </row>
    <row r="361" spans="1:7">
      <c r="A361" s="421"/>
      <c r="B361" s="421"/>
      <c r="C361" s="855"/>
      <c r="D361" s="424" t="s">
        <v>1032</v>
      </c>
      <c r="E361" s="858"/>
      <c r="F361" s="423"/>
      <c r="G361" s="417"/>
    </row>
    <row r="362" spans="1:7" ht="15">
      <c r="A362" s="421"/>
      <c r="B362" s="421"/>
      <c r="C362" s="421" t="s">
        <v>26</v>
      </c>
      <c r="D362" s="424"/>
      <c r="E362" s="422"/>
      <c r="F362" s="423"/>
      <c r="G362" s="417"/>
    </row>
    <row r="363" spans="1:7" ht="15">
      <c r="A363" s="421"/>
      <c r="B363" s="421"/>
      <c r="C363" s="421" t="s">
        <v>31</v>
      </c>
      <c r="D363" s="424" t="s">
        <v>1033</v>
      </c>
      <c r="E363" s="422" t="s">
        <v>834</v>
      </c>
      <c r="F363" s="423"/>
      <c r="G363" s="417"/>
    </row>
    <row r="364" spans="1:7" ht="15">
      <c r="A364" s="421"/>
      <c r="B364" s="421"/>
      <c r="C364" s="421" t="s">
        <v>35</v>
      </c>
      <c r="D364" s="424"/>
      <c r="E364" s="422"/>
      <c r="F364" s="423"/>
      <c r="G364" s="417"/>
    </row>
    <row r="365" spans="1:7" ht="15">
      <c r="A365" s="421"/>
      <c r="B365" s="421"/>
      <c r="C365" s="421" t="s">
        <v>39</v>
      </c>
      <c r="D365" s="424"/>
      <c r="E365" s="422"/>
      <c r="F365" s="423"/>
      <c r="G365" s="417"/>
    </row>
    <row r="366" spans="1:7" ht="15">
      <c r="A366" s="414"/>
      <c r="B366" s="414"/>
      <c r="C366" s="414"/>
      <c r="D366" s="80"/>
      <c r="E366" s="415"/>
      <c r="F366" s="416"/>
      <c r="G366" s="417"/>
    </row>
    <row r="367" spans="1:7" ht="62.5">
      <c r="A367" s="421" t="s">
        <v>1034</v>
      </c>
      <c r="B367" s="421"/>
      <c r="C367" s="421"/>
      <c r="D367" s="421" t="s">
        <v>1035</v>
      </c>
      <c r="E367" s="422"/>
      <c r="F367" s="423"/>
      <c r="G367" s="417"/>
    </row>
    <row r="368" spans="1:7" ht="14.25" customHeight="1">
      <c r="A368" s="421"/>
      <c r="B368" s="421"/>
      <c r="C368" s="421" t="s">
        <v>19</v>
      </c>
      <c r="D368" s="424"/>
      <c r="E368" s="422"/>
      <c r="F368" s="423"/>
      <c r="G368" s="417"/>
    </row>
    <row r="369" spans="1:7" ht="14.25" customHeight="1">
      <c r="A369" s="421"/>
      <c r="B369" s="421"/>
      <c r="C369" s="853" t="str">
        <f>C$41</f>
        <v>S1</v>
      </c>
      <c r="D369" s="426" t="s">
        <v>1022</v>
      </c>
      <c r="E369" s="856" t="s">
        <v>834</v>
      </c>
      <c r="F369" s="423"/>
      <c r="G369" s="417"/>
    </row>
    <row r="370" spans="1:7" ht="14.25" customHeight="1">
      <c r="A370" s="421"/>
      <c r="B370" s="421"/>
      <c r="C370" s="854"/>
      <c r="D370" s="424" t="s">
        <v>1036</v>
      </c>
      <c r="E370" s="857"/>
      <c r="F370" s="423"/>
      <c r="G370" s="417"/>
    </row>
    <row r="371" spans="1:7" ht="14.25" customHeight="1">
      <c r="A371" s="421"/>
      <c r="B371" s="421"/>
      <c r="C371" s="854"/>
      <c r="D371" s="424" t="s">
        <v>1037</v>
      </c>
      <c r="E371" s="857"/>
      <c r="F371" s="423"/>
      <c r="G371" s="417"/>
    </row>
    <row r="372" spans="1:7">
      <c r="A372" s="421"/>
      <c r="B372" s="421"/>
      <c r="C372" s="855"/>
      <c r="D372" s="424" t="s">
        <v>1038</v>
      </c>
      <c r="E372" s="858"/>
      <c r="F372" s="423"/>
      <c r="G372" s="417"/>
    </row>
    <row r="373" spans="1:7" ht="15">
      <c r="A373" s="421"/>
      <c r="B373" s="421"/>
      <c r="C373" s="421" t="s">
        <v>26</v>
      </c>
      <c r="D373" s="424"/>
      <c r="E373" s="422"/>
      <c r="F373" s="423"/>
      <c r="G373" s="417"/>
    </row>
    <row r="374" spans="1:7" ht="15">
      <c r="A374" s="421"/>
      <c r="B374" s="421"/>
      <c r="C374" s="421" t="s">
        <v>31</v>
      </c>
      <c r="D374" s="424" t="s">
        <v>1039</v>
      </c>
      <c r="E374" s="422" t="s">
        <v>834</v>
      </c>
      <c r="F374" s="423"/>
      <c r="G374" s="417"/>
    </row>
    <row r="375" spans="1:7" ht="15">
      <c r="A375" s="421"/>
      <c r="B375" s="421"/>
      <c r="C375" s="421" t="s">
        <v>35</v>
      </c>
      <c r="D375" s="424"/>
      <c r="E375" s="422"/>
      <c r="F375" s="423"/>
      <c r="G375" s="417"/>
    </row>
    <row r="376" spans="1:7" ht="15">
      <c r="A376" s="421"/>
      <c r="B376" s="421"/>
      <c r="C376" s="421" t="s">
        <v>39</v>
      </c>
      <c r="D376" s="424"/>
      <c r="E376" s="422"/>
      <c r="F376" s="423"/>
      <c r="G376" s="417"/>
    </row>
    <row r="377" spans="1:7" ht="15">
      <c r="A377" s="414"/>
      <c r="B377" s="414"/>
      <c r="C377" s="414"/>
      <c r="D377" s="80"/>
      <c r="E377" s="415"/>
      <c r="F377" s="416"/>
      <c r="G377" s="417"/>
    </row>
    <row r="378" spans="1:7" ht="62.5">
      <c r="A378" s="421" t="s">
        <v>1040</v>
      </c>
      <c r="B378" s="421"/>
      <c r="C378" s="421"/>
      <c r="D378" s="421" t="s">
        <v>1041</v>
      </c>
      <c r="E378" s="422"/>
      <c r="F378" s="423"/>
      <c r="G378" s="417"/>
    </row>
    <row r="379" spans="1:7" ht="14.25" customHeight="1">
      <c r="A379" s="421"/>
      <c r="B379" s="421"/>
      <c r="C379" s="421" t="s">
        <v>19</v>
      </c>
      <c r="D379" s="424"/>
      <c r="E379" s="422"/>
      <c r="F379" s="423"/>
      <c r="G379" s="417"/>
    </row>
    <row r="380" spans="1:7" ht="14.25" customHeight="1">
      <c r="A380" s="421"/>
      <c r="B380" s="421"/>
      <c r="C380" s="853" t="str">
        <f>C$41</f>
        <v>S1</v>
      </c>
      <c r="D380" s="426" t="s">
        <v>1042</v>
      </c>
      <c r="E380" s="856" t="s">
        <v>834</v>
      </c>
      <c r="F380" s="423"/>
      <c r="G380" s="417"/>
    </row>
    <row r="381" spans="1:7" ht="14.25" customHeight="1">
      <c r="A381" s="421"/>
      <c r="B381" s="421"/>
      <c r="C381" s="854"/>
      <c r="D381" s="424" t="s">
        <v>1043</v>
      </c>
      <c r="E381" s="857"/>
      <c r="F381" s="423"/>
      <c r="G381" s="417"/>
    </row>
    <row r="382" spans="1:7" ht="14.25" customHeight="1">
      <c r="A382" s="421"/>
      <c r="B382" s="421"/>
      <c r="C382" s="854"/>
      <c r="D382" s="424" t="s">
        <v>1044</v>
      </c>
      <c r="E382" s="857"/>
      <c r="F382" s="423"/>
      <c r="G382" s="417"/>
    </row>
    <row r="383" spans="1:7" ht="25">
      <c r="A383" s="421"/>
      <c r="B383" s="421"/>
      <c r="C383" s="855"/>
      <c r="D383" s="424" t="s">
        <v>1045</v>
      </c>
      <c r="E383" s="858"/>
      <c r="F383" s="423"/>
      <c r="G383" s="417"/>
    </row>
    <row r="384" spans="1:7" ht="15">
      <c r="A384" s="421"/>
      <c r="B384" s="421"/>
      <c r="C384" s="421" t="s">
        <v>26</v>
      </c>
      <c r="D384" s="424"/>
      <c r="E384" s="422"/>
      <c r="F384" s="423"/>
      <c r="G384" s="417"/>
    </row>
    <row r="385" spans="1:7" ht="15">
      <c r="A385" s="421"/>
      <c r="B385" s="421"/>
      <c r="C385" s="421" t="s">
        <v>31</v>
      </c>
      <c r="D385" s="424" t="s">
        <v>1046</v>
      </c>
      <c r="E385" s="422" t="s">
        <v>834</v>
      </c>
      <c r="F385" s="423"/>
      <c r="G385" s="417"/>
    </row>
    <row r="386" spans="1:7" ht="15">
      <c r="A386" s="421"/>
      <c r="B386" s="421"/>
      <c r="C386" s="421" t="s">
        <v>35</v>
      </c>
      <c r="D386" s="424"/>
      <c r="E386" s="422"/>
      <c r="F386" s="423"/>
      <c r="G386" s="417"/>
    </row>
    <row r="387" spans="1:7" ht="15">
      <c r="A387" s="421"/>
      <c r="B387" s="421"/>
      <c r="C387" s="421" t="s">
        <v>39</v>
      </c>
      <c r="D387" s="424"/>
      <c r="E387" s="422"/>
      <c r="F387" s="423"/>
      <c r="G387" s="417"/>
    </row>
    <row r="388" spans="1:7" ht="15">
      <c r="A388" s="414"/>
      <c r="B388" s="414"/>
      <c r="C388" s="414"/>
      <c r="D388" s="80"/>
      <c r="E388" s="415"/>
      <c r="F388" s="416"/>
      <c r="G388" s="417"/>
    </row>
    <row r="389" spans="1:7" ht="62.5">
      <c r="A389" s="421" t="s">
        <v>1047</v>
      </c>
      <c r="B389" s="421"/>
      <c r="C389" s="421"/>
      <c r="D389" s="421" t="s">
        <v>1048</v>
      </c>
      <c r="E389" s="422"/>
      <c r="F389" s="423"/>
      <c r="G389" s="417"/>
    </row>
    <row r="390" spans="1:7" ht="14.25" customHeight="1">
      <c r="A390" s="421"/>
      <c r="B390" s="421"/>
      <c r="C390" s="421" t="s">
        <v>19</v>
      </c>
      <c r="D390" s="424"/>
      <c r="E390" s="422"/>
      <c r="F390" s="423"/>
      <c r="G390" s="417"/>
    </row>
    <row r="391" spans="1:7" ht="14.25" customHeight="1">
      <c r="A391" s="421"/>
      <c r="B391" s="421"/>
      <c r="C391" s="853" t="str">
        <f>C$41</f>
        <v>S1</v>
      </c>
      <c r="D391" s="426" t="s">
        <v>1049</v>
      </c>
      <c r="E391" s="856" t="s">
        <v>834</v>
      </c>
      <c r="F391" s="423"/>
      <c r="G391" s="417"/>
    </row>
    <row r="392" spans="1:7" ht="14.25" customHeight="1">
      <c r="A392" s="421"/>
      <c r="B392" s="421"/>
      <c r="C392" s="854"/>
      <c r="D392" s="424" t="s">
        <v>1050</v>
      </c>
      <c r="E392" s="857"/>
      <c r="F392" s="423"/>
      <c r="G392" s="417"/>
    </row>
    <row r="393" spans="1:7" ht="14.25" customHeight="1">
      <c r="A393" s="421"/>
      <c r="B393" s="421"/>
      <c r="C393" s="854"/>
      <c r="D393" s="424" t="s">
        <v>1051</v>
      </c>
      <c r="E393" s="857"/>
      <c r="F393" s="423"/>
      <c r="G393" s="417"/>
    </row>
    <row r="394" spans="1:7">
      <c r="A394" s="421"/>
      <c r="B394" s="421"/>
      <c r="C394" s="855"/>
      <c r="D394" s="424" t="s">
        <v>1052</v>
      </c>
      <c r="E394" s="858"/>
      <c r="F394" s="423"/>
      <c r="G394" s="417"/>
    </row>
    <row r="395" spans="1:7" ht="15">
      <c r="A395" s="421"/>
      <c r="B395" s="421"/>
      <c r="C395" s="421" t="s">
        <v>26</v>
      </c>
      <c r="D395" s="424"/>
      <c r="E395" s="422"/>
      <c r="F395" s="423"/>
      <c r="G395" s="417"/>
    </row>
    <row r="396" spans="1:7" ht="62.5">
      <c r="A396" s="421"/>
      <c r="B396" s="421"/>
      <c r="C396" s="421" t="s">
        <v>31</v>
      </c>
      <c r="D396" s="426" t="s">
        <v>1053</v>
      </c>
      <c r="E396" s="422" t="s">
        <v>834</v>
      </c>
      <c r="F396" s="423"/>
      <c r="G396" s="417"/>
    </row>
    <row r="397" spans="1:7" ht="15">
      <c r="A397" s="421"/>
      <c r="B397" s="421"/>
      <c r="C397" s="421" t="s">
        <v>35</v>
      </c>
      <c r="D397" s="424"/>
      <c r="E397" s="422"/>
      <c r="F397" s="423"/>
      <c r="G397" s="417"/>
    </row>
    <row r="398" spans="1:7" ht="15">
      <c r="A398" s="421"/>
      <c r="B398" s="421"/>
      <c r="C398" s="421" t="s">
        <v>39</v>
      </c>
      <c r="D398" s="424"/>
      <c r="E398" s="422"/>
      <c r="F398" s="423"/>
      <c r="G398" s="417"/>
    </row>
    <row r="399" spans="1:7" ht="15">
      <c r="A399" s="414"/>
      <c r="B399" s="414"/>
      <c r="C399" s="414"/>
      <c r="D399" s="80"/>
      <c r="E399" s="415"/>
      <c r="F399" s="416"/>
      <c r="G399" s="417"/>
    </row>
    <row r="400" spans="1:7" ht="62.5">
      <c r="A400" s="421" t="s">
        <v>1054</v>
      </c>
      <c r="B400" s="421"/>
      <c r="C400" s="421"/>
      <c r="D400" s="421" t="s">
        <v>1055</v>
      </c>
      <c r="E400" s="422"/>
      <c r="F400" s="423"/>
      <c r="G400" s="417"/>
    </row>
    <row r="401" spans="1:7" ht="25" customHeight="1">
      <c r="A401" s="421"/>
      <c r="B401" s="421"/>
      <c r="C401" s="421" t="s">
        <v>19</v>
      </c>
      <c r="D401" s="424"/>
      <c r="E401" s="422"/>
      <c r="F401" s="423"/>
      <c r="G401" s="417"/>
    </row>
    <row r="402" spans="1:7" ht="87.75" customHeight="1">
      <c r="A402" s="421"/>
      <c r="B402" s="421"/>
      <c r="C402" s="865" t="str">
        <f>C$41</f>
        <v>S1</v>
      </c>
      <c r="D402" s="438" t="s">
        <v>1056</v>
      </c>
      <c r="E402" s="879" t="s">
        <v>842</v>
      </c>
      <c r="F402" s="867" t="s">
        <v>1057</v>
      </c>
      <c r="G402" s="417"/>
    </row>
    <row r="403" spans="1:7" ht="14.25" customHeight="1">
      <c r="A403" s="421"/>
      <c r="B403" s="421"/>
      <c r="C403" s="866"/>
      <c r="D403" s="439" t="s">
        <v>1058</v>
      </c>
      <c r="E403" s="880"/>
      <c r="F403" s="868"/>
      <c r="G403" s="417"/>
    </row>
    <row r="404" spans="1:7" ht="14.25" customHeight="1">
      <c r="A404" s="421"/>
      <c r="B404" s="421"/>
      <c r="C404" s="866"/>
      <c r="D404" s="439" t="s">
        <v>1059</v>
      </c>
      <c r="E404" s="880"/>
      <c r="F404" s="868"/>
      <c r="G404" s="417"/>
    </row>
    <row r="405" spans="1:7" ht="25">
      <c r="A405" s="421"/>
      <c r="B405" s="421"/>
      <c r="C405" s="878"/>
      <c r="D405" s="439" t="s">
        <v>1060</v>
      </c>
      <c r="E405" s="881"/>
      <c r="F405" s="882"/>
      <c r="G405" s="417"/>
    </row>
    <row r="406" spans="1:7" ht="15">
      <c r="A406" s="421"/>
      <c r="B406" s="421"/>
      <c r="C406" s="421" t="s">
        <v>26</v>
      </c>
      <c r="D406" s="424" t="s">
        <v>1061</v>
      </c>
      <c r="E406" s="422" t="s">
        <v>834</v>
      </c>
      <c r="F406" s="423"/>
      <c r="G406" s="417"/>
    </row>
    <row r="407" spans="1:7" ht="25">
      <c r="A407" s="421"/>
      <c r="B407" s="421"/>
      <c r="C407" s="421" t="s">
        <v>31</v>
      </c>
      <c r="D407" s="424" t="s">
        <v>1062</v>
      </c>
      <c r="E407" s="422" t="s">
        <v>834</v>
      </c>
      <c r="F407" s="423"/>
      <c r="G407" s="417"/>
    </row>
    <row r="408" spans="1:7" ht="15">
      <c r="A408" s="421"/>
      <c r="B408" s="421"/>
      <c r="C408" s="421" t="s">
        <v>35</v>
      </c>
      <c r="D408" s="424"/>
      <c r="E408" s="422"/>
      <c r="F408" s="423"/>
      <c r="G408" s="417"/>
    </row>
    <row r="409" spans="1:7" ht="15">
      <c r="A409" s="421"/>
      <c r="B409" s="421"/>
      <c r="C409" s="421" t="s">
        <v>39</v>
      </c>
      <c r="D409" s="424"/>
      <c r="E409" s="422"/>
      <c r="F409" s="423"/>
      <c r="G409" s="417"/>
    </row>
    <row r="410" spans="1:7" ht="15">
      <c r="A410" s="414"/>
      <c r="B410" s="414"/>
      <c r="C410" s="414"/>
      <c r="D410" s="80"/>
      <c r="E410" s="415"/>
      <c r="F410" s="416"/>
      <c r="G410" s="417"/>
    </row>
    <row r="411" spans="1:7" ht="150">
      <c r="A411" s="421" t="s">
        <v>1063</v>
      </c>
      <c r="B411" s="421"/>
      <c r="C411" s="421"/>
      <c r="D411" s="421" t="s">
        <v>1064</v>
      </c>
      <c r="E411" s="422"/>
      <c r="F411" s="423"/>
      <c r="G411" s="417"/>
    </row>
    <row r="412" spans="1:7" ht="14.25" customHeight="1">
      <c r="A412" s="421"/>
      <c r="B412" s="421"/>
      <c r="C412" s="421" t="s">
        <v>19</v>
      </c>
      <c r="D412" s="424"/>
      <c r="E412" s="422"/>
      <c r="F412" s="423"/>
      <c r="G412" s="417"/>
    </row>
    <row r="413" spans="1:7" ht="14.25" customHeight="1">
      <c r="A413" s="421"/>
      <c r="B413" s="421"/>
      <c r="C413" s="853" t="str">
        <f>C$41</f>
        <v>S1</v>
      </c>
      <c r="D413" s="426" t="s">
        <v>1065</v>
      </c>
      <c r="E413" s="856" t="s">
        <v>834</v>
      </c>
      <c r="F413" s="423"/>
      <c r="G413" s="417"/>
    </row>
    <row r="414" spans="1:7" ht="14.25" customHeight="1">
      <c r="A414" s="421"/>
      <c r="B414" s="421"/>
      <c r="C414" s="854"/>
      <c r="D414" s="424" t="s">
        <v>1066</v>
      </c>
      <c r="E414" s="857"/>
      <c r="F414" s="423"/>
      <c r="G414" s="417"/>
    </row>
    <row r="415" spans="1:7" ht="14.25" customHeight="1">
      <c r="A415" s="421"/>
      <c r="B415" s="421"/>
      <c r="C415" s="854"/>
      <c r="D415" s="424" t="s">
        <v>1067</v>
      </c>
      <c r="E415" s="857"/>
      <c r="F415" s="423"/>
      <c r="G415" s="417"/>
    </row>
    <row r="416" spans="1:7">
      <c r="A416" s="421"/>
      <c r="B416" s="421"/>
      <c r="C416" s="855"/>
      <c r="D416" s="424" t="s">
        <v>1068</v>
      </c>
      <c r="E416" s="858"/>
      <c r="F416" s="423"/>
      <c r="G416" s="417"/>
    </row>
    <row r="417" spans="1:7" ht="15">
      <c r="A417" s="421"/>
      <c r="B417" s="421"/>
      <c r="C417" s="421" t="s">
        <v>26</v>
      </c>
      <c r="D417" s="424"/>
      <c r="E417" s="422"/>
      <c r="F417" s="423"/>
      <c r="G417" s="417"/>
    </row>
    <row r="418" spans="1:7" ht="15">
      <c r="A418" s="421"/>
      <c r="B418" s="421"/>
      <c r="C418" s="421" t="s">
        <v>31</v>
      </c>
      <c r="D418" s="424" t="s">
        <v>1069</v>
      </c>
      <c r="E418" s="422" t="s">
        <v>834</v>
      </c>
      <c r="F418" s="423"/>
      <c r="G418" s="417"/>
    </row>
    <row r="419" spans="1:7" ht="15">
      <c r="A419" s="421"/>
      <c r="B419" s="421"/>
      <c r="C419" s="421" t="s">
        <v>35</v>
      </c>
      <c r="D419" s="424"/>
      <c r="E419" s="422"/>
      <c r="F419" s="423"/>
      <c r="G419" s="417"/>
    </row>
    <row r="420" spans="1:7" ht="15">
      <c r="A420" s="421"/>
      <c r="B420" s="421"/>
      <c r="C420" s="421" t="s">
        <v>39</v>
      </c>
      <c r="D420" s="424"/>
      <c r="E420" s="422"/>
      <c r="F420" s="423"/>
      <c r="G420" s="417"/>
    </row>
    <row r="421" spans="1:7" ht="15">
      <c r="A421" s="414"/>
      <c r="B421" s="414"/>
      <c r="C421" s="414"/>
      <c r="D421" s="80"/>
      <c r="E421" s="415"/>
      <c r="F421" s="416"/>
      <c r="G421" s="417"/>
    </row>
    <row r="422" spans="1:7" ht="175">
      <c r="A422" s="421" t="s">
        <v>1070</v>
      </c>
      <c r="B422" s="421"/>
      <c r="C422" s="421"/>
      <c r="D422" s="421" t="s">
        <v>1071</v>
      </c>
      <c r="E422" s="422"/>
      <c r="F422" s="423"/>
      <c r="G422" s="417"/>
    </row>
    <row r="423" spans="1:7" ht="14.25" customHeight="1">
      <c r="A423" s="421"/>
      <c r="B423" s="421"/>
      <c r="C423" s="421" t="s">
        <v>19</v>
      </c>
      <c r="D423" s="424"/>
      <c r="E423" s="422"/>
      <c r="F423" s="423"/>
      <c r="G423" s="417"/>
    </row>
    <row r="424" spans="1:7" ht="14.25" customHeight="1">
      <c r="A424" s="421"/>
      <c r="B424" s="421"/>
      <c r="C424" s="853" t="str">
        <f>C$41</f>
        <v>S1</v>
      </c>
      <c r="D424" s="426" t="s">
        <v>1072</v>
      </c>
      <c r="E424" s="856" t="s">
        <v>834</v>
      </c>
      <c r="F424" s="423"/>
      <c r="G424" s="417"/>
    </row>
    <row r="425" spans="1:7" ht="14.25" customHeight="1">
      <c r="A425" s="421"/>
      <c r="B425" s="421"/>
      <c r="C425" s="854"/>
      <c r="D425" s="424" t="s">
        <v>1073</v>
      </c>
      <c r="E425" s="857"/>
      <c r="F425" s="423"/>
      <c r="G425" s="417"/>
    </row>
    <row r="426" spans="1:7" ht="14.25" customHeight="1">
      <c r="A426" s="421"/>
      <c r="B426" s="421"/>
      <c r="C426" s="854"/>
      <c r="D426" s="424" t="s">
        <v>1074</v>
      </c>
      <c r="E426" s="857"/>
      <c r="F426" s="423"/>
      <c r="G426" s="417"/>
    </row>
    <row r="427" spans="1:7" ht="37.5">
      <c r="A427" s="421"/>
      <c r="B427" s="421"/>
      <c r="C427" s="855"/>
      <c r="D427" s="424" t="s">
        <v>1075</v>
      </c>
      <c r="E427" s="858"/>
      <c r="F427" s="423"/>
      <c r="G427" s="417"/>
    </row>
    <row r="428" spans="1:7" ht="15">
      <c r="A428" s="421"/>
      <c r="B428" s="421"/>
      <c r="C428" s="421" t="s">
        <v>26</v>
      </c>
      <c r="D428" s="424"/>
      <c r="E428" s="422"/>
      <c r="F428" s="423"/>
      <c r="G428" s="417"/>
    </row>
    <row r="429" spans="1:7" ht="50">
      <c r="A429" s="421"/>
      <c r="B429" s="440"/>
      <c r="C429" s="440" t="s">
        <v>31</v>
      </c>
      <c r="D429" s="441" t="s">
        <v>1076</v>
      </c>
      <c r="E429" s="442" t="s">
        <v>842</v>
      </c>
      <c r="F429" s="443" t="s">
        <v>1077</v>
      </c>
      <c r="G429" s="417"/>
    </row>
    <row r="430" spans="1:7" ht="50">
      <c r="A430" s="421"/>
      <c r="B430" s="421"/>
      <c r="C430" s="421" t="s">
        <v>35</v>
      </c>
      <c r="D430" s="424" t="s">
        <v>1078</v>
      </c>
      <c r="E430" s="422" t="s">
        <v>834</v>
      </c>
      <c r="F430" s="443" t="s">
        <v>1079</v>
      </c>
      <c r="G430" s="417"/>
    </row>
    <row r="431" spans="1:7" ht="15">
      <c r="A431" s="421"/>
      <c r="B431" s="421"/>
      <c r="C431" s="421" t="s">
        <v>39</v>
      </c>
      <c r="D431" s="424"/>
      <c r="E431" s="422"/>
      <c r="F431" s="423"/>
      <c r="G431" s="417"/>
    </row>
    <row r="432" spans="1:7" ht="15">
      <c r="A432" s="414"/>
      <c r="B432" s="414"/>
      <c r="C432" s="414"/>
      <c r="D432" s="80"/>
      <c r="E432" s="415"/>
      <c r="F432" s="416"/>
      <c r="G432" s="417"/>
    </row>
    <row r="433" spans="1:7" ht="15">
      <c r="A433" s="413">
        <v>2.2999999999999998</v>
      </c>
      <c r="B433" s="413"/>
      <c r="C433" s="413"/>
      <c r="D433" s="413" t="s">
        <v>1080</v>
      </c>
      <c r="E433" s="418"/>
      <c r="F433" s="420"/>
      <c r="G433" s="417"/>
    </row>
    <row r="434" spans="1:7" ht="187.5">
      <c r="A434" s="421" t="s">
        <v>1081</v>
      </c>
      <c r="B434" s="421"/>
      <c r="C434" s="421"/>
      <c r="D434" s="421" t="s">
        <v>1082</v>
      </c>
      <c r="E434" s="422"/>
      <c r="F434" s="423"/>
      <c r="G434" s="417"/>
    </row>
    <row r="435" spans="1:7" ht="14.25" customHeight="1">
      <c r="A435" s="421"/>
      <c r="B435" s="421"/>
      <c r="C435" s="421" t="s">
        <v>19</v>
      </c>
      <c r="D435" s="424"/>
      <c r="E435" s="422"/>
      <c r="F435" s="423"/>
      <c r="G435" s="417"/>
    </row>
    <row r="436" spans="1:7" ht="14.25" customHeight="1">
      <c r="A436" s="421"/>
      <c r="B436" s="421"/>
      <c r="C436" s="853" t="str">
        <f>C$41</f>
        <v>S1</v>
      </c>
      <c r="D436" s="426" t="s">
        <v>1083</v>
      </c>
      <c r="E436" s="856" t="s">
        <v>834</v>
      </c>
      <c r="F436" s="423"/>
      <c r="G436" s="417"/>
    </row>
    <row r="437" spans="1:7" ht="14.25" customHeight="1">
      <c r="A437" s="421"/>
      <c r="B437" s="421"/>
      <c r="C437" s="854"/>
      <c r="D437" s="424" t="s">
        <v>1084</v>
      </c>
      <c r="E437" s="857"/>
      <c r="F437" s="423"/>
      <c r="G437" s="417"/>
    </row>
    <row r="438" spans="1:7" ht="14.25" customHeight="1">
      <c r="A438" s="421"/>
      <c r="B438" s="421"/>
      <c r="C438" s="854"/>
      <c r="D438" s="424" t="s">
        <v>1085</v>
      </c>
      <c r="E438" s="857"/>
      <c r="F438" s="423"/>
      <c r="G438" s="417"/>
    </row>
    <row r="439" spans="1:7" ht="25">
      <c r="A439" s="421"/>
      <c r="B439" s="421"/>
      <c r="C439" s="855"/>
      <c r="D439" s="424" t="s">
        <v>1086</v>
      </c>
      <c r="E439" s="858"/>
      <c r="F439" s="423"/>
      <c r="G439" s="417"/>
    </row>
    <row r="440" spans="1:7" ht="15">
      <c r="A440" s="421"/>
      <c r="B440" s="421"/>
      <c r="C440" s="421" t="s">
        <v>26</v>
      </c>
      <c r="D440" s="424"/>
      <c r="E440" s="422"/>
      <c r="F440" s="423"/>
      <c r="G440" s="417"/>
    </row>
    <row r="441" spans="1:7" ht="62.5">
      <c r="A441" s="421"/>
      <c r="B441" s="421"/>
      <c r="C441" s="421" t="s">
        <v>31</v>
      </c>
      <c r="D441" s="426" t="s">
        <v>1087</v>
      </c>
      <c r="E441" s="422" t="s">
        <v>834</v>
      </c>
      <c r="F441" s="423"/>
      <c r="G441" s="417"/>
    </row>
    <row r="442" spans="1:7" ht="15">
      <c r="A442" s="421"/>
      <c r="B442" s="421"/>
      <c r="C442" s="421" t="s">
        <v>35</v>
      </c>
      <c r="D442" s="424"/>
      <c r="E442" s="422"/>
      <c r="F442" s="423"/>
      <c r="G442" s="417"/>
    </row>
    <row r="443" spans="1:7" ht="15">
      <c r="A443" s="421"/>
      <c r="B443" s="421"/>
      <c r="C443" s="421" t="s">
        <v>39</v>
      </c>
      <c r="D443" s="424"/>
      <c r="E443" s="422"/>
      <c r="F443" s="423"/>
      <c r="G443" s="417"/>
    </row>
    <row r="444" spans="1:7" ht="15">
      <c r="A444" s="414"/>
      <c r="B444" s="414"/>
      <c r="C444" s="414"/>
      <c r="D444" s="80"/>
      <c r="E444" s="415"/>
      <c r="F444" s="416"/>
      <c r="G444" s="417"/>
    </row>
    <row r="445" spans="1:7" ht="137.5">
      <c r="A445" s="421" t="s">
        <v>1088</v>
      </c>
      <c r="B445" s="421"/>
      <c r="C445" s="421"/>
      <c r="D445" s="421" t="s">
        <v>1089</v>
      </c>
      <c r="E445" s="422"/>
      <c r="F445" s="423"/>
      <c r="G445" s="417"/>
    </row>
    <row r="446" spans="1:7" ht="14.25" customHeight="1">
      <c r="A446" s="421"/>
      <c r="B446" s="421"/>
      <c r="C446" s="421" t="s">
        <v>19</v>
      </c>
      <c r="D446" s="424"/>
      <c r="E446" s="422"/>
      <c r="F446" s="423"/>
      <c r="G446" s="417"/>
    </row>
    <row r="447" spans="1:7" ht="14.25" customHeight="1">
      <c r="A447" s="421"/>
      <c r="B447" s="421"/>
      <c r="C447" s="853" t="str">
        <f>C$41</f>
        <v>S1</v>
      </c>
      <c r="D447" s="426" t="s">
        <v>1090</v>
      </c>
      <c r="E447" s="856" t="s">
        <v>834</v>
      </c>
      <c r="F447" s="423"/>
      <c r="G447" s="417"/>
    </row>
    <row r="448" spans="1:7" ht="14.25" customHeight="1">
      <c r="A448" s="421"/>
      <c r="B448" s="421"/>
      <c r="C448" s="854"/>
      <c r="D448" s="424" t="s">
        <v>1091</v>
      </c>
      <c r="E448" s="857"/>
      <c r="F448" s="423"/>
      <c r="G448" s="417"/>
    </row>
    <row r="449" spans="1:7" ht="14.25" customHeight="1">
      <c r="A449" s="421"/>
      <c r="B449" s="421"/>
      <c r="C449" s="854"/>
      <c r="D449" s="424" t="s">
        <v>1092</v>
      </c>
      <c r="E449" s="857"/>
      <c r="F449" s="423"/>
      <c r="G449" s="417"/>
    </row>
    <row r="450" spans="1:7">
      <c r="A450" s="421"/>
      <c r="B450" s="421"/>
      <c r="C450" s="855"/>
      <c r="D450" s="424" t="s">
        <v>1093</v>
      </c>
      <c r="E450" s="858"/>
      <c r="F450" s="423"/>
      <c r="G450" s="417"/>
    </row>
    <row r="451" spans="1:7" ht="15">
      <c r="A451" s="421"/>
      <c r="B451" s="421"/>
      <c r="C451" s="421" t="s">
        <v>26</v>
      </c>
      <c r="D451" s="424"/>
      <c r="E451" s="422"/>
      <c r="F451" s="423"/>
      <c r="G451" s="417"/>
    </row>
    <row r="452" spans="1:7" ht="25">
      <c r="A452" s="421"/>
      <c r="B452" s="421"/>
      <c r="C452" s="421" t="s">
        <v>31</v>
      </c>
      <c r="D452" s="424" t="s">
        <v>1094</v>
      </c>
      <c r="E452" s="422" t="s">
        <v>834</v>
      </c>
      <c r="F452" s="423"/>
      <c r="G452" s="417"/>
    </row>
    <row r="453" spans="1:7" ht="15">
      <c r="A453" s="421"/>
      <c r="B453" s="421"/>
      <c r="C453" s="421" t="s">
        <v>35</v>
      </c>
      <c r="D453" s="424"/>
      <c r="E453" s="422"/>
      <c r="F453" s="423"/>
      <c r="G453" s="417"/>
    </row>
    <row r="454" spans="1:7" ht="15">
      <c r="A454" s="421"/>
      <c r="B454" s="421"/>
      <c r="C454" s="421" t="s">
        <v>39</v>
      </c>
      <c r="D454" s="424"/>
      <c r="E454" s="422"/>
      <c r="F454" s="423"/>
      <c r="G454" s="417"/>
    </row>
    <row r="455" spans="1:7" ht="15">
      <c r="A455" s="414"/>
      <c r="B455" s="414"/>
      <c r="C455" s="414"/>
      <c r="D455" s="80"/>
      <c r="E455" s="415"/>
      <c r="F455" s="416"/>
      <c r="G455" s="417"/>
    </row>
    <row r="456" spans="1:7" ht="137.5">
      <c r="A456" s="421" t="s">
        <v>1095</v>
      </c>
      <c r="B456" s="421"/>
      <c r="C456" s="421"/>
      <c r="D456" s="421" t="s">
        <v>1096</v>
      </c>
      <c r="E456" s="422"/>
      <c r="F456" s="423"/>
      <c r="G456" s="417"/>
    </row>
    <row r="457" spans="1:7" ht="14.25" customHeight="1">
      <c r="A457" s="421"/>
      <c r="B457" s="421"/>
      <c r="C457" s="421" t="s">
        <v>19</v>
      </c>
      <c r="D457" s="424"/>
      <c r="E457" s="422"/>
      <c r="F457" s="423"/>
      <c r="G457" s="417"/>
    </row>
    <row r="458" spans="1:7" ht="14.25" customHeight="1">
      <c r="A458" s="421"/>
      <c r="B458" s="421"/>
      <c r="C458" s="853" t="str">
        <f>C$41</f>
        <v>S1</v>
      </c>
      <c r="D458" s="426"/>
      <c r="E458" s="856" t="s">
        <v>834</v>
      </c>
      <c r="F458" s="423"/>
      <c r="G458" s="417"/>
    </row>
    <row r="459" spans="1:7" ht="14.25" customHeight="1">
      <c r="A459" s="421"/>
      <c r="B459" s="421"/>
      <c r="C459" s="854"/>
      <c r="D459" s="424" t="s">
        <v>1097</v>
      </c>
      <c r="E459" s="857"/>
      <c r="F459" s="423"/>
      <c r="G459" s="417"/>
    </row>
    <row r="460" spans="1:7" ht="14.25" customHeight="1">
      <c r="A460" s="421"/>
      <c r="B460" s="421"/>
      <c r="C460" s="854"/>
      <c r="D460" s="424" t="s">
        <v>1098</v>
      </c>
      <c r="E460" s="857"/>
      <c r="F460" s="423"/>
      <c r="G460" s="417"/>
    </row>
    <row r="461" spans="1:7">
      <c r="A461" s="421"/>
      <c r="B461" s="421"/>
      <c r="C461" s="855"/>
      <c r="D461" s="424" t="s">
        <v>1099</v>
      </c>
      <c r="E461" s="858"/>
      <c r="F461" s="423"/>
      <c r="G461" s="417"/>
    </row>
    <row r="462" spans="1:7" ht="37.5">
      <c r="A462" s="421"/>
      <c r="B462" s="421"/>
      <c r="C462" s="421" t="s">
        <v>26</v>
      </c>
      <c r="D462" s="424" t="s">
        <v>1100</v>
      </c>
      <c r="E462" s="422" t="s">
        <v>834</v>
      </c>
      <c r="F462" s="423"/>
      <c r="G462" s="417"/>
    </row>
    <row r="463" spans="1:7" ht="50">
      <c r="A463" s="421"/>
      <c r="B463" s="421"/>
      <c r="C463" s="421" t="s">
        <v>31</v>
      </c>
      <c r="D463" s="424" t="s">
        <v>1101</v>
      </c>
      <c r="E463" s="422" t="s">
        <v>834</v>
      </c>
      <c r="F463" s="423"/>
      <c r="G463" s="417"/>
    </row>
    <row r="464" spans="1:7" ht="37.5">
      <c r="A464" s="421"/>
      <c r="B464" s="421"/>
      <c r="C464" s="421" t="s">
        <v>35</v>
      </c>
      <c r="D464" s="798" t="s">
        <v>1102</v>
      </c>
      <c r="E464" s="422" t="s">
        <v>834</v>
      </c>
      <c r="F464" s="423"/>
      <c r="G464" s="417"/>
    </row>
    <row r="465" spans="1:7" ht="15">
      <c r="A465" s="421"/>
      <c r="B465" s="421"/>
      <c r="C465" s="421" t="s">
        <v>39</v>
      </c>
      <c r="D465" s="424"/>
      <c r="E465" s="422"/>
      <c r="F465" s="423"/>
      <c r="G465" s="417"/>
    </row>
    <row r="466" spans="1:7" ht="15">
      <c r="A466" s="414"/>
      <c r="B466" s="414"/>
      <c r="C466" s="414"/>
      <c r="D466" s="80"/>
      <c r="E466" s="415"/>
      <c r="F466" s="416"/>
      <c r="G466" s="417"/>
    </row>
    <row r="467" spans="1:7" ht="150">
      <c r="A467" s="421" t="s">
        <v>1103</v>
      </c>
      <c r="B467" s="421"/>
      <c r="C467" s="421"/>
      <c r="D467" s="421" t="s">
        <v>1104</v>
      </c>
      <c r="E467" s="422"/>
      <c r="F467" s="423"/>
      <c r="G467" s="417"/>
    </row>
    <row r="468" spans="1:7" ht="14.25" customHeight="1">
      <c r="A468" s="421"/>
      <c r="B468" s="421"/>
      <c r="C468" s="421" t="s">
        <v>19</v>
      </c>
      <c r="D468" s="424"/>
      <c r="E468" s="422"/>
      <c r="F468" s="423"/>
      <c r="G468" s="417"/>
    </row>
    <row r="469" spans="1:7" ht="14.25" customHeight="1">
      <c r="A469" s="421"/>
      <c r="B469" s="421"/>
      <c r="C469" s="853" t="str">
        <f>C$41</f>
        <v>S1</v>
      </c>
      <c r="D469" s="426" t="s">
        <v>1105</v>
      </c>
      <c r="E469" s="856" t="s">
        <v>834</v>
      </c>
      <c r="F469" s="423"/>
      <c r="G469" s="417"/>
    </row>
    <row r="470" spans="1:7" ht="14.25" customHeight="1">
      <c r="A470" s="421"/>
      <c r="B470" s="421"/>
      <c r="C470" s="854"/>
      <c r="D470" s="424" t="s">
        <v>1106</v>
      </c>
      <c r="E470" s="857"/>
      <c r="F470" s="423"/>
      <c r="G470" s="417"/>
    </row>
    <row r="471" spans="1:7" ht="14.25" customHeight="1">
      <c r="A471" s="421"/>
      <c r="B471" s="421"/>
      <c r="C471" s="854"/>
      <c r="D471" s="424" t="s">
        <v>1107</v>
      </c>
      <c r="E471" s="857"/>
      <c r="F471" s="423"/>
      <c r="G471" s="417"/>
    </row>
    <row r="472" spans="1:7" ht="25">
      <c r="A472" s="421"/>
      <c r="B472" s="421"/>
      <c r="C472" s="855"/>
      <c r="D472" s="424" t="s">
        <v>1108</v>
      </c>
      <c r="E472" s="858"/>
      <c r="F472" s="423"/>
      <c r="G472" s="417"/>
    </row>
    <row r="473" spans="1:7" ht="15">
      <c r="A473" s="421"/>
      <c r="B473" s="421"/>
      <c r="C473" s="421" t="s">
        <v>26</v>
      </c>
      <c r="D473" s="424"/>
      <c r="E473" s="422"/>
      <c r="F473" s="423"/>
      <c r="G473" s="417"/>
    </row>
    <row r="474" spans="1:7" ht="50">
      <c r="A474" s="421"/>
      <c r="B474" s="421"/>
      <c r="C474" s="421" t="s">
        <v>31</v>
      </c>
      <c r="D474" s="426" t="s">
        <v>1109</v>
      </c>
      <c r="E474" s="422" t="s">
        <v>834</v>
      </c>
      <c r="F474" s="423"/>
      <c r="G474" s="417"/>
    </row>
    <row r="475" spans="1:7" ht="15">
      <c r="A475" s="421"/>
      <c r="B475" s="421"/>
      <c r="C475" s="421" t="s">
        <v>35</v>
      </c>
      <c r="D475" s="424"/>
      <c r="E475" s="422"/>
      <c r="F475" s="423"/>
      <c r="G475" s="417"/>
    </row>
    <row r="476" spans="1:7" ht="15">
      <c r="A476" s="421"/>
      <c r="B476" s="421"/>
      <c r="C476" s="421" t="s">
        <v>39</v>
      </c>
      <c r="D476" s="424"/>
      <c r="E476" s="422"/>
      <c r="F476" s="423"/>
      <c r="G476" s="417"/>
    </row>
    <row r="477" spans="1:7" ht="15">
      <c r="A477" s="414"/>
      <c r="B477" s="414"/>
      <c r="C477" s="414"/>
      <c r="D477" s="80"/>
      <c r="E477" s="415"/>
      <c r="F477" s="416"/>
      <c r="G477" s="417"/>
    </row>
    <row r="478" spans="1:7" ht="137.5">
      <c r="A478" s="421" t="s">
        <v>1110</v>
      </c>
      <c r="B478" s="421"/>
      <c r="C478" s="421"/>
      <c r="D478" s="421" t="s">
        <v>1111</v>
      </c>
      <c r="E478" s="422"/>
      <c r="F478" s="423"/>
      <c r="G478" s="417"/>
    </row>
    <row r="479" spans="1:7" ht="14.25" customHeight="1">
      <c r="A479" s="421"/>
      <c r="B479" s="421"/>
      <c r="C479" s="421" t="s">
        <v>19</v>
      </c>
      <c r="D479" s="424"/>
      <c r="E479" s="422"/>
      <c r="F479" s="423"/>
      <c r="G479" s="417"/>
    </row>
    <row r="480" spans="1:7" ht="14.25" customHeight="1">
      <c r="A480" s="421"/>
      <c r="B480" s="421"/>
      <c r="C480" s="853" t="str">
        <f>C$41</f>
        <v>S1</v>
      </c>
      <c r="D480" s="426" t="s">
        <v>1112</v>
      </c>
      <c r="E480" s="856" t="s">
        <v>834</v>
      </c>
      <c r="F480" s="423"/>
      <c r="G480" s="417"/>
    </row>
    <row r="481" spans="1:7" ht="14.25" customHeight="1">
      <c r="A481" s="421"/>
      <c r="B481" s="421"/>
      <c r="C481" s="854"/>
      <c r="D481" s="424" t="s">
        <v>1113</v>
      </c>
      <c r="E481" s="857"/>
      <c r="F481" s="423"/>
      <c r="G481" s="417"/>
    </row>
    <row r="482" spans="1:7" ht="14.25" customHeight="1">
      <c r="A482" s="421"/>
      <c r="B482" s="421"/>
      <c r="C482" s="854"/>
      <c r="D482" s="424" t="s">
        <v>1114</v>
      </c>
      <c r="E482" s="857"/>
      <c r="F482" s="423"/>
      <c r="G482" s="417"/>
    </row>
    <row r="483" spans="1:7" ht="37.5">
      <c r="A483" s="421"/>
      <c r="B483" s="421"/>
      <c r="C483" s="855"/>
      <c r="D483" s="424" t="s">
        <v>1115</v>
      </c>
      <c r="E483" s="858"/>
      <c r="F483" s="423"/>
      <c r="G483" s="417"/>
    </row>
    <row r="484" spans="1:7" ht="15">
      <c r="A484" s="421"/>
      <c r="B484" s="421"/>
      <c r="C484" s="421" t="s">
        <v>26</v>
      </c>
      <c r="D484" s="424"/>
      <c r="E484" s="422"/>
      <c r="F484" s="423"/>
      <c r="G484" s="417"/>
    </row>
    <row r="485" spans="1:7" ht="50">
      <c r="A485" s="421"/>
      <c r="B485" s="421"/>
      <c r="C485" s="421" t="s">
        <v>31</v>
      </c>
      <c r="D485" s="426" t="s">
        <v>1116</v>
      </c>
      <c r="E485" s="422" t="s">
        <v>834</v>
      </c>
      <c r="F485" s="423"/>
      <c r="G485" s="417"/>
    </row>
    <row r="486" spans="1:7" ht="15">
      <c r="A486" s="421"/>
      <c r="B486" s="421"/>
      <c r="C486" s="421" t="s">
        <v>35</v>
      </c>
      <c r="D486" s="424"/>
      <c r="E486" s="422"/>
      <c r="F486" s="423"/>
      <c r="G486" s="417"/>
    </row>
    <row r="487" spans="1:7" ht="15">
      <c r="A487" s="421"/>
      <c r="B487" s="421"/>
      <c r="C487" s="421" t="s">
        <v>39</v>
      </c>
      <c r="D487" s="424"/>
      <c r="E487" s="422"/>
      <c r="F487" s="423"/>
      <c r="G487" s="417"/>
    </row>
    <row r="488" spans="1:7" ht="15">
      <c r="A488" s="414"/>
      <c r="B488" s="414"/>
      <c r="C488" s="414"/>
      <c r="D488" s="80"/>
      <c r="E488" s="415"/>
      <c r="F488" s="416"/>
      <c r="G488" s="417"/>
    </row>
    <row r="489" spans="1:7" ht="112.5">
      <c r="A489" s="421" t="s">
        <v>1117</v>
      </c>
      <c r="B489" s="421"/>
      <c r="C489" s="421"/>
      <c r="D489" s="421" t="s">
        <v>1118</v>
      </c>
      <c r="E489" s="422"/>
      <c r="F489" s="423"/>
      <c r="G489" s="417"/>
    </row>
    <row r="490" spans="1:7" ht="14.25" customHeight="1">
      <c r="A490" s="421"/>
      <c r="B490" s="421"/>
      <c r="C490" s="421" t="s">
        <v>19</v>
      </c>
      <c r="D490" s="424"/>
      <c r="E490" s="422"/>
      <c r="F490" s="423"/>
      <c r="G490" s="417"/>
    </row>
    <row r="491" spans="1:7" ht="14.25" customHeight="1">
      <c r="A491" s="421"/>
      <c r="B491" s="421"/>
      <c r="C491" s="853" t="str">
        <f>C$41</f>
        <v>S1</v>
      </c>
      <c r="D491" s="100" t="s">
        <v>1119</v>
      </c>
      <c r="E491" s="856" t="s">
        <v>834</v>
      </c>
      <c r="F491" s="423"/>
      <c r="G491" s="417"/>
    </row>
    <row r="492" spans="1:7" ht="14.25" customHeight="1">
      <c r="A492" s="421"/>
      <c r="B492" s="421"/>
      <c r="C492" s="854"/>
      <c r="D492" s="424" t="s">
        <v>1120</v>
      </c>
      <c r="E492" s="857"/>
      <c r="F492" s="423"/>
      <c r="G492" s="417"/>
    </row>
    <row r="493" spans="1:7" ht="14.25" customHeight="1">
      <c r="A493" s="421"/>
      <c r="B493" s="421"/>
      <c r="C493" s="854"/>
      <c r="D493" s="424" t="s">
        <v>1121</v>
      </c>
      <c r="E493" s="857"/>
      <c r="F493" s="423"/>
      <c r="G493" s="417"/>
    </row>
    <row r="494" spans="1:7">
      <c r="A494" s="421"/>
      <c r="B494" s="421"/>
      <c r="C494" s="855"/>
      <c r="D494" s="424" t="s">
        <v>1122</v>
      </c>
      <c r="E494" s="858"/>
      <c r="F494" s="423"/>
      <c r="G494" s="417"/>
    </row>
    <row r="495" spans="1:7" ht="15">
      <c r="A495" s="421"/>
      <c r="B495" s="421"/>
      <c r="C495" s="421" t="s">
        <v>26</v>
      </c>
      <c r="D495" s="424"/>
      <c r="E495" s="422"/>
      <c r="F495" s="423"/>
      <c r="G495" s="417"/>
    </row>
    <row r="496" spans="1:7" ht="25">
      <c r="A496" s="421"/>
      <c r="B496" s="421"/>
      <c r="C496" s="421" t="s">
        <v>31</v>
      </c>
      <c r="D496" s="426" t="s">
        <v>1123</v>
      </c>
      <c r="E496" s="422" t="s">
        <v>834</v>
      </c>
      <c r="F496" s="423"/>
      <c r="G496" s="417"/>
    </row>
    <row r="497" spans="1:7" ht="15">
      <c r="A497" s="421"/>
      <c r="B497" s="421"/>
      <c r="C497" s="421" t="s">
        <v>35</v>
      </c>
      <c r="D497" s="424"/>
      <c r="E497" s="422"/>
      <c r="F497" s="423"/>
      <c r="G497" s="417"/>
    </row>
    <row r="498" spans="1:7" ht="15">
      <c r="A498" s="421"/>
      <c r="B498" s="421"/>
      <c r="C498" s="421" t="s">
        <v>39</v>
      </c>
      <c r="D498" s="424"/>
      <c r="E498" s="422"/>
      <c r="F498" s="423"/>
      <c r="G498" s="417"/>
    </row>
    <row r="499" spans="1:7" ht="15">
      <c r="A499" s="414"/>
      <c r="B499" s="414"/>
      <c r="C499" s="414"/>
      <c r="D499" s="80"/>
      <c r="E499" s="415"/>
      <c r="F499" s="416"/>
      <c r="G499" s="417"/>
    </row>
    <row r="500" spans="1:7" ht="137.5">
      <c r="A500" s="421" t="s">
        <v>1124</v>
      </c>
      <c r="B500" s="421"/>
      <c r="C500" s="421"/>
      <c r="D500" s="421" t="s">
        <v>1125</v>
      </c>
      <c r="E500" s="422"/>
      <c r="F500" s="423"/>
      <c r="G500" s="417"/>
    </row>
    <row r="501" spans="1:7" ht="14.25" customHeight="1">
      <c r="A501" s="421"/>
      <c r="B501" s="421"/>
      <c r="C501" s="421" t="s">
        <v>19</v>
      </c>
      <c r="D501" s="424"/>
      <c r="E501" s="422"/>
      <c r="F501" s="423"/>
      <c r="G501" s="417"/>
    </row>
    <row r="502" spans="1:7" ht="14.25" customHeight="1">
      <c r="A502" s="421"/>
      <c r="B502" s="421"/>
      <c r="C502" s="853" t="str">
        <f>C$41</f>
        <v>S1</v>
      </c>
      <c r="D502" s="426" t="s">
        <v>1126</v>
      </c>
      <c r="E502" s="856" t="s">
        <v>834</v>
      </c>
      <c r="F502" s="423"/>
      <c r="G502" s="417"/>
    </row>
    <row r="503" spans="1:7" ht="14.25" customHeight="1">
      <c r="A503" s="421"/>
      <c r="B503" s="421"/>
      <c r="C503" s="854"/>
      <c r="D503" s="424" t="s">
        <v>1127</v>
      </c>
      <c r="E503" s="857"/>
      <c r="F503" s="423"/>
      <c r="G503" s="417"/>
    </row>
    <row r="504" spans="1:7" ht="14.25" customHeight="1">
      <c r="A504" s="421"/>
      <c r="B504" s="421"/>
      <c r="C504" s="854"/>
      <c r="D504" s="424" t="s">
        <v>1128</v>
      </c>
      <c r="E504" s="857"/>
      <c r="F504" s="423"/>
      <c r="G504" s="417"/>
    </row>
    <row r="505" spans="1:7" ht="37.5">
      <c r="A505" s="421"/>
      <c r="B505" s="421"/>
      <c r="C505" s="855"/>
      <c r="D505" s="424" t="s">
        <v>1129</v>
      </c>
      <c r="E505" s="858"/>
      <c r="F505" s="423"/>
      <c r="G505" s="417"/>
    </row>
    <row r="506" spans="1:7" ht="15">
      <c r="A506" s="421"/>
      <c r="B506" s="421"/>
      <c r="C506" s="421" t="s">
        <v>26</v>
      </c>
      <c r="D506" s="424"/>
      <c r="E506" s="422"/>
      <c r="F506" s="423"/>
      <c r="G506" s="417"/>
    </row>
    <row r="507" spans="1:7" ht="25">
      <c r="A507" s="421"/>
      <c r="B507" s="421"/>
      <c r="C507" s="421" t="s">
        <v>31</v>
      </c>
      <c r="D507" s="426" t="s">
        <v>1130</v>
      </c>
      <c r="E507" s="422" t="s">
        <v>834</v>
      </c>
      <c r="F507" s="423"/>
      <c r="G507" s="417"/>
    </row>
    <row r="508" spans="1:7" ht="15">
      <c r="A508" s="421"/>
      <c r="B508" s="421"/>
      <c r="C508" s="421" t="s">
        <v>35</v>
      </c>
      <c r="D508" s="424"/>
      <c r="E508" s="422"/>
      <c r="F508" s="423"/>
      <c r="G508" s="417"/>
    </row>
    <row r="509" spans="1:7" ht="15">
      <c r="A509" s="421"/>
      <c r="B509" s="421"/>
      <c r="C509" s="421" t="s">
        <v>39</v>
      </c>
      <c r="D509" s="424"/>
      <c r="E509" s="422"/>
      <c r="F509" s="423"/>
      <c r="G509" s="417"/>
    </row>
    <row r="510" spans="1:7" ht="15">
      <c r="A510" s="414"/>
      <c r="B510" s="414"/>
      <c r="C510" s="414"/>
      <c r="D510" s="80"/>
      <c r="E510" s="415"/>
      <c r="F510" s="416"/>
      <c r="G510" s="417"/>
    </row>
    <row r="511" spans="1:7" ht="125">
      <c r="A511" s="421" t="s">
        <v>1131</v>
      </c>
      <c r="B511" s="421"/>
      <c r="C511" s="421"/>
      <c r="D511" s="421" t="s">
        <v>1132</v>
      </c>
      <c r="E511" s="422"/>
      <c r="F511" s="423"/>
      <c r="G511" s="417"/>
    </row>
    <row r="512" spans="1:7" ht="14.25" customHeight="1">
      <c r="A512" s="421"/>
      <c r="B512" s="421"/>
      <c r="C512" s="421" t="s">
        <v>19</v>
      </c>
      <c r="D512" s="424"/>
      <c r="E512" s="422"/>
      <c r="F512" s="423"/>
      <c r="G512" s="417"/>
    </row>
    <row r="513" spans="1:7" ht="14.25" customHeight="1">
      <c r="A513" s="421"/>
      <c r="B513" s="421"/>
      <c r="C513" s="853" t="str">
        <f>C$41</f>
        <v>S1</v>
      </c>
      <c r="D513" s="426" t="s">
        <v>1133</v>
      </c>
      <c r="E513" s="856" t="s">
        <v>834</v>
      </c>
      <c r="F513" s="423"/>
      <c r="G513" s="417"/>
    </row>
    <row r="514" spans="1:7" ht="14.25" customHeight="1">
      <c r="A514" s="421"/>
      <c r="B514" s="421"/>
      <c r="C514" s="854"/>
      <c r="D514" s="424" t="s">
        <v>1134</v>
      </c>
      <c r="E514" s="857"/>
      <c r="F514" s="423"/>
      <c r="G514" s="417"/>
    </row>
    <row r="515" spans="1:7" ht="14.25" customHeight="1">
      <c r="A515" s="421"/>
      <c r="B515" s="421"/>
      <c r="C515" s="854"/>
      <c r="D515" s="424" t="s">
        <v>1135</v>
      </c>
      <c r="E515" s="857"/>
      <c r="F515" s="423"/>
      <c r="G515" s="417"/>
    </row>
    <row r="516" spans="1:7" ht="25">
      <c r="A516" s="421"/>
      <c r="B516" s="421"/>
      <c r="C516" s="855"/>
      <c r="D516" s="424" t="s">
        <v>1136</v>
      </c>
      <c r="E516" s="858"/>
      <c r="F516" s="423"/>
      <c r="G516" s="417"/>
    </row>
    <row r="517" spans="1:7" ht="50">
      <c r="A517" s="421"/>
      <c r="B517" s="421"/>
      <c r="C517" s="421" t="s">
        <v>26</v>
      </c>
      <c r="D517" s="426" t="s">
        <v>1137</v>
      </c>
      <c r="E517" s="422" t="s">
        <v>834</v>
      </c>
      <c r="F517" s="423"/>
      <c r="G517" s="417"/>
    </row>
    <row r="518" spans="1:7" ht="50">
      <c r="A518" s="421"/>
      <c r="B518" s="421"/>
      <c r="C518" s="421" t="s">
        <v>31</v>
      </c>
      <c r="D518" s="426" t="s">
        <v>1138</v>
      </c>
      <c r="E518" s="422" t="s">
        <v>834</v>
      </c>
      <c r="F518" s="423"/>
      <c r="G518" s="417"/>
    </row>
    <row r="519" spans="1:7" ht="50">
      <c r="A519" s="421"/>
      <c r="B519" s="421"/>
      <c r="C519" s="421" t="s">
        <v>35</v>
      </c>
      <c r="D519" s="424" t="s">
        <v>1139</v>
      </c>
      <c r="E519" s="422" t="s">
        <v>834</v>
      </c>
      <c r="F519" s="423"/>
      <c r="G519" s="417"/>
    </row>
    <row r="520" spans="1:7" ht="15">
      <c r="A520" s="421"/>
      <c r="B520" s="421"/>
      <c r="C520" s="421" t="s">
        <v>39</v>
      </c>
      <c r="D520" s="424"/>
      <c r="E520" s="422"/>
      <c r="F520" s="423"/>
      <c r="G520" s="417"/>
    </row>
    <row r="521" spans="1:7" ht="15">
      <c r="A521" s="414"/>
      <c r="B521" s="414"/>
      <c r="C521" s="414"/>
      <c r="D521" s="80"/>
      <c r="E521" s="415"/>
      <c r="F521" s="416"/>
      <c r="G521" s="417"/>
    </row>
    <row r="522" spans="1:7" ht="112.5">
      <c r="A522" s="421" t="s">
        <v>1140</v>
      </c>
      <c r="B522" s="421"/>
      <c r="C522" s="421"/>
      <c r="D522" s="421" t="s">
        <v>1141</v>
      </c>
      <c r="E522" s="422"/>
      <c r="F522" s="423"/>
      <c r="G522" s="417"/>
    </row>
    <row r="523" spans="1:7" ht="14.25" customHeight="1">
      <c r="A523" s="421"/>
      <c r="B523" s="421"/>
      <c r="C523" s="421" t="s">
        <v>19</v>
      </c>
      <c r="D523" s="424"/>
      <c r="E523" s="422"/>
      <c r="F523" s="423"/>
      <c r="G523" s="417"/>
    </row>
    <row r="524" spans="1:7" ht="14.25" customHeight="1">
      <c r="A524" s="421"/>
      <c r="B524" s="421"/>
      <c r="C524" s="853" t="str">
        <f>C$41</f>
        <v>S1</v>
      </c>
      <c r="D524" s="426" t="s">
        <v>1142</v>
      </c>
      <c r="E524" s="856" t="s">
        <v>834</v>
      </c>
      <c r="F524" s="423"/>
      <c r="G524" s="417"/>
    </row>
    <row r="525" spans="1:7" ht="14.25" customHeight="1">
      <c r="A525" s="421"/>
      <c r="B525" s="421"/>
      <c r="C525" s="854"/>
      <c r="D525" s="424" t="s">
        <v>1143</v>
      </c>
      <c r="E525" s="857"/>
      <c r="F525" s="423"/>
      <c r="G525" s="417"/>
    </row>
    <row r="526" spans="1:7" ht="14.25" customHeight="1">
      <c r="A526" s="421"/>
      <c r="B526" s="421"/>
      <c r="C526" s="854"/>
      <c r="D526" s="424" t="s">
        <v>1144</v>
      </c>
      <c r="E526" s="857"/>
      <c r="F526" s="423"/>
      <c r="G526" s="417"/>
    </row>
    <row r="527" spans="1:7" ht="25">
      <c r="A527" s="421"/>
      <c r="B527" s="421"/>
      <c r="C527" s="855"/>
      <c r="D527" s="424" t="s">
        <v>1145</v>
      </c>
      <c r="E527" s="858"/>
      <c r="F527" s="423"/>
      <c r="G527" s="417"/>
    </row>
    <row r="528" spans="1:7" ht="15">
      <c r="A528" s="421"/>
      <c r="B528" s="421"/>
      <c r="C528" s="421" t="s">
        <v>26</v>
      </c>
      <c r="D528" s="426" t="s">
        <v>1146</v>
      </c>
      <c r="E528" s="422" t="s">
        <v>834</v>
      </c>
      <c r="F528" s="423"/>
      <c r="G528" s="417"/>
    </row>
    <row r="529" spans="1:7" ht="25">
      <c r="A529" s="421"/>
      <c r="B529" s="421"/>
      <c r="C529" s="421" t="s">
        <v>31</v>
      </c>
      <c r="D529" s="424" t="s">
        <v>1147</v>
      </c>
      <c r="E529" s="422"/>
      <c r="F529" s="423"/>
      <c r="G529" s="417"/>
    </row>
    <row r="530" spans="1:7" ht="25">
      <c r="A530" s="421"/>
      <c r="B530" s="421"/>
      <c r="C530" s="421" t="s">
        <v>35</v>
      </c>
      <c r="D530" s="798" t="s">
        <v>1148</v>
      </c>
      <c r="E530" s="422" t="s">
        <v>834</v>
      </c>
      <c r="F530" s="423"/>
      <c r="G530" s="417"/>
    </row>
    <row r="531" spans="1:7" ht="15">
      <c r="A531" s="421"/>
      <c r="B531" s="421"/>
      <c r="C531" s="421" t="s">
        <v>39</v>
      </c>
      <c r="D531" s="424"/>
      <c r="E531" s="422"/>
      <c r="F531" s="423"/>
      <c r="G531" s="417"/>
    </row>
    <row r="532" spans="1:7" ht="15">
      <c r="A532" s="414"/>
      <c r="B532" s="414"/>
      <c r="C532" s="414"/>
      <c r="D532" s="80"/>
      <c r="E532" s="415"/>
      <c r="F532" s="416"/>
      <c r="G532" s="417"/>
    </row>
    <row r="533" spans="1:7" ht="15">
      <c r="A533" s="413">
        <v>2.4</v>
      </c>
      <c r="B533" s="413"/>
      <c r="C533" s="413"/>
      <c r="D533" s="413" t="s">
        <v>1149</v>
      </c>
      <c r="E533" s="418"/>
      <c r="F533" s="419"/>
      <c r="G533" s="417"/>
    </row>
    <row r="534" spans="1:7" ht="75">
      <c r="A534" s="421" t="s">
        <v>1150</v>
      </c>
      <c r="B534" s="421"/>
      <c r="C534" s="421"/>
      <c r="D534" s="421" t="s">
        <v>1151</v>
      </c>
      <c r="E534" s="422"/>
      <c r="F534" s="423"/>
      <c r="G534" s="417"/>
    </row>
    <row r="535" spans="1:7" ht="14.25" customHeight="1">
      <c r="A535" s="421"/>
      <c r="B535" s="421"/>
      <c r="C535" s="421" t="s">
        <v>19</v>
      </c>
      <c r="D535" s="424"/>
      <c r="E535" s="422"/>
      <c r="F535" s="423"/>
      <c r="G535" s="417"/>
    </row>
    <row r="536" spans="1:7" ht="50.25" customHeight="1">
      <c r="A536" s="421"/>
      <c r="B536" s="444"/>
      <c r="C536" s="865" t="str">
        <f>C$41</f>
        <v>S1</v>
      </c>
      <c r="D536" s="439" t="s">
        <v>1152</v>
      </c>
      <c r="E536" s="879" t="s">
        <v>842</v>
      </c>
      <c r="F536" s="867" t="s">
        <v>1153</v>
      </c>
      <c r="G536" s="417"/>
    </row>
    <row r="537" spans="1:7" ht="14.25" customHeight="1">
      <c r="A537" s="421"/>
      <c r="B537" s="444"/>
      <c r="C537" s="866"/>
      <c r="D537" s="439" t="s">
        <v>1154</v>
      </c>
      <c r="E537" s="880"/>
      <c r="F537" s="868"/>
      <c r="G537" s="417"/>
    </row>
    <row r="538" spans="1:7" ht="14.25" customHeight="1">
      <c r="A538" s="421"/>
      <c r="B538" s="444"/>
      <c r="C538" s="866"/>
      <c r="D538" s="439" t="s">
        <v>1155</v>
      </c>
      <c r="E538" s="880"/>
      <c r="F538" s="868"/>
      <c r="G538" s="417"/>
    </row>
    <row r="539" spans="1:7" ht="37.5">
      <c r="A539" s="421"/>
      <c r="B539" s="444"/>
      <c r="C539" s="878"/>
      <c r="D539" s="439" t="s">
        <v>1156</v>
      </c>
      <c r="E539" s="881"/>
      <c r="F539" s="882"/>
      <c r="G539" s="417"/>
    </row>
    <row r="540" spans="1:7" ht="37.5">
      <c r="A540" s="421"/>
      <c r="B540" s="421"/>
      <c r="C540" s="421" t="s">
        <v>26</v>
      </c>
      <c r="D540" s="424" t="s">
        <v>1157</v>
      </c>
      <c r="E540" s="422" t="s">
        <v>834</v>
      </c>
      <c r="F540" s="423"/>
      <c r="G540" s="417"/>
    </row>
    <row r="541" spans="1:7" ht="62.5">
      <c r="A541" s="421"/>
      <c r="B541" s="445"/>
      <c r="C541" s="445" t="s">
        <v>31</v>
      </c>
      <c r="D541" s="446" t="s">
        <v>1158</v>
      </c>
      <c r="E541" s="447" t="s">
        <v>842</v>
      </c>
      <c r="F541" s="448" t="s">
        <v>1159</v>
      </c>
      <c r="G541" s="417"/>
    </row>
    <row r="542" spans="1:7" ht="37.5">
      <c r="A542" s="421"/>
      <c r="B542" s="421"/>
      <c r="C542" s="421" t="s">
        <v>35</v>
      </c>
      <c r="D542" s="798" t="s">
        <v>1160</v>
      </c>
      <c r="E542" s="422" t="s">
        <v>834</v>
      </c>
      <c r="F542" s="423"/>
      <c r="G542" s="417"/>
    </row>
    <row r="543" spans="1:7" ht="15">
      <c r="A543" s="421"/>
      <c r="B543" s="421"/>
      <c r="C543" s="421" t="s">
        <v>39</v>
      </c>
      <c r="D543" s="424"/>
      <c r="E543" s="422"/>
      <c r="F543" s="423"/>
      <c r="G543" s="417"/>
    </row>
    <row r="544" spans="1:7" ht="137.5" customHeight="1">
      <c r="A544" s="414"/>
      <c r="B544" s="414"/>
      <c r="C544" s="414"/>
      <c r="D544" s="80"/>
      <c r="E544" s="415"/>
      <c r="F544" s="416"/>
      <c r="G544" s="417"/>
    </row>
    <row r="545" spans="1:7" ht="125">
      <c r="A545" s="421" t="s">
        <v>1161</v>
      </c>
      <c r="B545" s="421"/>
      <c r="C545" s="421"/>
      <c r="D545" s="421" t="s">
        <v>1162</v>
      </c>
      <c r="E545" s="422"/>
      <c r="F545" s="423"/>
      <c r="G545" s="417"/>
    </row>
    <row r="546" spans="1:7" ht="14.25" customHeight="1">
      <c r="A546" s="421"/>
      <c r="B546" s="421"/>
      <c r="C546" s="421" t="s">
        <v>19</v>
      </c>
      <c r="D546" s="424"/>
      <c r="E546" s="422"/>
      <c r="F546" s="423"/>
      <c r="G546" s="417"/>
    </row>
    <row r="547" spans="1:7" ht="14.25" customHeight="1">
      <c r="A547" s="421"/>
      <c r="B547" s="421"/>
      <c r="C547" s="886" t="str">
        <f>C$41</f>
        <v>S1</v>
      </c>
      <c r="D547" s="424" t="s">
        <v>1163</v>
      </c>
      <c r="E547" s="889" t="s">
        <v>834</v>
      </c>
      <c r="F547" s="423"/>
      <c r="G547" s="417"/>
    </row>
    <row r="548" spans="1:7" ht="14.25" customHeight="1">
      <c r="A548" s="421"/>
      <c r="B548" s="421"/>
      <c r="C548" s="887"/>
      <c r="D548" s="424" t="s">
        <v>1164</v>
      </c>
      <c r="E548" s="890"/>
      <c r="F548" s="423"/>
      <c r="G548" s="417"/>
    </row>
    <row r="549" spans="1:7" ht="14.25" customHeight="1">
      <c r="A549" s="421"/>
      <c r="B549" s="421"/>
      <c r="C549" s="887"/>
      <c r="D549" s="424" t="s">
        <v>1165</v>
      </c>
      <c r="E549" s="890"/>
      <c r="F549" s="423"/>
      <c r="G549" s="417"/>
    </row>
    <row r="550" spans="1:7" ht="25">
      <c r="A550" s="421"/>
      <c r="B550" s="421"/>
      <c r="C550" s="888"/>
      <c r="D550" s="424" t="s">
        <v>1166</v>
      </c>
      <c r="E550" s="891"/>
      <c r="F550" s="423"/>
      <c r="G550" s="417"/>
    </row>
    <row r="551" spans="1:7" ht="15">
      <c r="A551" s="421"/>
      <c r="B551" s="421"/>
      <c r="C551" s="421" t="s">
        <v>26</v>
      </c>
      <c r="D551" s="424"/>
      <c r="E551" s="422"/>
      <c r="F551" s="423"/>
      <c r="G551" s="417"/>
    </row>
    <row r="552" spans="1:7" ht="25">
      <c r="A552" s="421"/>
      <c r="B552" s="421"/>
      <c r="C552" s="421" t="s">
        <v>31</v>
      </c>
      <c r="D552" s="424" t="s">
        <v>1167</v>
      </c>
      <c r="E552" s="422" t="s">
        <v>834</v>
      </c>
      <c r="F552" s="423"/>
      <c r="G552" s="417"/>
    </row>
    <row r="553" spans="1:7" ht="15">
      <c r="A553" s="421"/>
      <c r="B553" s="421"/>
      <c r="C553" s="421" t="s">
        <v>35</v>
      </c>
      <c r="D553" s="424"/>
      <c r="E553" s="422"/>
      <c r="F553" s="423"/>
      <c r="G553" s="417"/>
    </row>
    <row r="554" spans="1:7" ht="15">
      <c r="A554" s="421"/>
      <c r="B554" s="421"/>
      <c r="C554" s="421" t="s">
        <v>39</v>
      </c>
      <c r="D554" s="424"/>
      <c r="E554" s="422"/>
      <c r="F554" s="423"/>
      <c r="G554" s="417"/>
    </row>
    <row r="555" spans="1:7" ht="15">
      <c r="A555" s="414"/>
      <c r="B555" s="414"/>
      <c r="C555" s="414"/>
      <c r="D555" s="80"/>
      <c r="E555" s="415"/>
      <c r="F555" s="416"/>
      <c r="G555" s="417"/>
    </row>
    <row r="556" spans="1:7" ht="112.5">
      <c r="A556" s="421" t="s">
        <v>1168</v>
      </c>
      <c r="B556" s="421"/>
      <c r="C556" s="421"/>
      <c r="D556" s="421" t="s">
        <v>1169</v>
      </c>
      <c r="E556" s="422"/>
      <c r="F556" s="423"/>
      <c r="G556" s="417"/>
    </row>
    <row r="557" spans="1:7" ht="14.25" customHeight="1">
      <c r="A557" s="421"/>
      <c r="B557" s="421"/>
      <c r="C557" s="421" t="s">
        <v>19</v>
      </c>
      <c r="D557" s="424"/>
      <c r="E557" s="422"/>
      <c r="F557" s="423"/>
      <c r="G557" s="417"/>
    </row>
    <row r="558" spans="1:7" ht="14.25" customHeight="1">
      <c r="A558" s="421"/>
      <c r="B558" s="421"/>
      <c r="C558" s="421" t="str">
        <f>C$41</f>
        <v>S1</v>
      </c>
      <c r="D558" s="424" t="s">
        <v>1163</v>
      </c>
      <c r="E558" s="856" t="s">
        <v>834</v>
      </c>
      <c r="F558" s="423"/>
      <c r="G558" s="417"/>
    </row>
    <row r="559" spans="1:7" ht="14.25" customHeight="1">
      <c r="A559" s="421"/>
      <c r="B559" s="421"/>
      <c r="C559" s="421"/>
      <c r="D559" s="424" t="s">
        <v>1170</v>
      </c>
      <c r="E559" s="857"/>
      <c r="F559" s="423"/>
      <c r="G559" s="417"/>
    </row>
    <row r="560" spans="1:7" ht="14.25" customHeight="1">
      <c r="A560" s="421"/>
      <c r="B560" s="421"/>
      <c r="C560" s="421"/>
      <c r="D560" s="424" t="s">
        <v>1171</v>
      </c>
      <c r="E560" s="857"/>
      <c r="F560" s="423"/>
      <c r="G560" s="417"/>
    </row>
    <row r="561" spans="1:7">
      <c r="A561" s="421"/>
      <c r="B561" s="421"/>
      <c r="C561" s="421"/>
      <c r="D561" s="424" t="s">
        <v>1172</v>
      </c>
      <c r="E561" s="858"/>
      <c r="F561" s="423"/>
      <c r="G561" s="417"/>
    </row>
    <row r="562" spans="1:7" ht="15">
      <c r="A562" s="421"/>
      <c r="B562" s="421"/>
      <c r="C562" s="421" t="s">
        <v>26</v>
      </c>
      <c r="D562" s="424"/>
      <c r="E562" s="422"/>
      <c r="F562" s="423"/>
      <c r="G562" s="417"/>
    </row>
    <row r="563" spans="1:7" ht="25">
      <c r="A563" s="421"/>
      <c r="B563" s="421"/>
      <c r="C563" s="421" t="s">
        <v>31</v>
      </c>
      <c r="D563" s="424" t="s">
        <v>1173</v>
      </c>
      <c r="E563" s="422" t="s">
        <v>834</v>
      </c>
      <c r="F563" s="423"/>
      <c r="G563" s="417"/>
    </row>
    <row r="564" spans="1:7" ht="15">
      <c r="A564" s="421"/>
      <c r="B564" s="421"/>
      <c r="C564" s="421" t="s">
        <v>35</v>
      </c>
      <c r="D564" s="424"/>
      <c r="E564" s="422"/>
      <c r="F564" s="423"/>
      <c r="G564" s="417"/>
    </row>
    <row r="565" spans="1:7" ht="15">
      <c r="A565" s="421"/>
      <c r="B565" s="421"/>
      <c r="C565" s="421" t="s">
        <v>39</v>
      </c>
      <c r="D565" s="424"/>
      <c r="E565" s="422"/>
      <c r="F565" s="423"/>
      <c r="G565" s="417"/>
    </row>
    <row r="566" spans="1:7" ht="15">
      <c r="A566" s="414"/>
      <c r="B566" s="414"/>
      <c r="C566" s="414"/>
      <c r="D566" s="80"/>
      <c r="E566" s="415"/>
      <c r="F566" s="416"/>
      <c r="G566" s="417"/>
    </row>
    <row r="567" spans="1:7" ht="75">
      <c r="A567" s="421" t="s">
        <v>1174</v>
      </c>
      <c r="B567" s="421"/>
      <c r="C567" s="421"/>
      <c r="D567" s="421" t="s">
        <v>1175</v>
      </c>
      <c r="E567" s="422"/>
      <c r="F567" s="423"/>
      <c r="G567" s="417"/>
    </row>
    <row r="568" spans="1:7" ht="14.25" customHeight="1">
      <c r="A568" s="421"/>
      <c r="B568" s="421"/>
      <c r="C568" s="421" t="s">
        <v>19</v>
      </c>
      <c r="D568" s="424"/>
      <c r="E568" s="422"/>
      <c r="F568" s="423"/>
      <c r="G568" s="417"/>
    </row>
    <row r="569" spans="1:7" ht="14.25" customHeight="1">
      <c r="A569" s="421"/>
      <c r="B569" s="421"/>
      <c r="C569" s="853" t="str">
        <f>C$41</f>
        <v>S1</v>
      </c>
      <c r="D569" s="424" t="s">
        <v>1163</v>
      </c>
      <c r="E569" s="856" t="s">
        <v>834</v>
      </c>
      <c r="F569" s="423"/>
      <c r="G569" s="417"/>
    </row>
    <row r="570" spans="1:7" ht="14.25" customHeight="1">
      <c r="A570" s="421"/>
      <c r="B570" s="421"/>
      <c r="C570" s="854"/>
      <c r="D570" s="424" t="s">
        <v>1030</v>
      </c>
      <c r="E570" s="857"/>
      <c r="F570" s="423"/>
      <c r="G570" s="417"/>
    </row>
    <row r="571" spans="1:7" ht="14.25" customHeight="1">
      <c r="A571" s="421"/>
      <c r="B571" s="421"/>
      <c r="C571" s="854"/>
      <c r="D571" s="424" t="s">
        <v>1031</v>
      </c>
      <c r="E571" s="857"/>
      <c r="F571" s="423"/>
      <c r="G571" s="417"/>
    </row>
    <row r="572" spans="1:7">
      <c r="A572" s="421"/>
      <c r="B572" s="421"/>
      <c r="C572" s="855"/>
      <c r="D572" s="424" t="s">
        <v>1032</v>
      </c>
      <c r="E572" s="858"/>
      <c r="F572" s="423"/>
      <c r="G572" s="417"/>
    </row>
    <row r="573" spans="1:7" ht="15">
      <c r="A573" s="421"/>
      <c r="B573" s="421"/>
      <c r="C573" s="421" t="s">
        <v>26</v>
      </c>
      <c r="D573" s="424"/>
      <c r="E573" s="422"/>
      <c r="F573" s="423"/>
      <c r="G573" s="417"/>
    </row>
    <row r="574" spans="1:7" ht="15">
      <c r="A574" s="421"/>
      <c r="B574" s="421"/>
      <c r="C574" s="421" t="s">
        <v>31</v>
      </c>
      <c r="D574" s="426" t="s">
        <v>1176</v>
      </c>
      <c r="E574" s="422" t="s">
        <v>834</v>
      </c>
      <c r="F574" s="423"/>
      <c r="G574" s="417"/>
    </row>
    <row r="575" spans="1:7" ht="15">
      <c r="A575" s="421"/>
      <c r="B575" s="421"/>
      <c r="C575" s="421" t="s">
        <v>35</v>
      </c>
      <c r="D575" s="424"/>
      <c r="E575" s="422"/>
      <c r="F575" s="423"/>
      <c r="G575" s="417"/>
    </row>
    <row r="576" spans="1:7" ht="15">
      <c r="A576" s="421"/>
      <c r="B576" s="421"/>
      <c r="C576" s="421" t="s">
        <v>39</v>
      </c>
      <c r="D576" s="424"/>
      <c r="E576" s="422"/>
      <c r="F576" s="423"/>
      <c r="G576" s="417"/>
    </row>
    <row r="577" spans="1:7" ht="15">
      <c r="A577" s="414"/>
      <c r="B577" s="414"/>
      <c r="C577" s="414"/>
      <c r="D577" s="80"/>
      <c r="E577" s="415"/>
      <c r="F577" s="416"/>
      <c r="G577" s="417"/>
    </row>
    <row r="578" spans="1:7" ht="100">
      <c r="A578" s="421" t="s">
        <v>1177</v>
      </c>
      <c r="B578" s="421"/>
      <c r="C578" s="421"/>
      <c r="D578" s="421" t="s">
        <v>1178</v>
      </c>
      <c r="E578" s="422"/>
      <c r="F578" s="423"/>
      <c r="G578" s="417"/>
    </row>
    <row r="579" spans="1:7" ht="14.25" customHeight="1">
      <c r="A579" s="421"/>
      <c r="B579" s="421"/>
      <c r="C579" s="421" t="s">
        <v>19</v>
      </c>
      <c r="D579" s="424"/>
      <c r="E579" s="422"/>
      <c r="F579" s="423"/>
      <c r="G579" s="417"/>
    </row>
    <row r="580" spans="1:7" ht="14.25" customHeight="1">
      <c r="A580" s="421"/>
      <c r="B580" s="421"/>
      <c r="C580" s="886" t="str">
        <f>C$41</f>
        <v>S1</v>
      </c>
      <c r="D580" s="424" t="s">
        <v>1179</v>
      </c>
      <c r="E580" s="889" t="s">
        <v>834</v>
      </c>
      <c r="F580" s="423"/>
      <c r="G580" s="417"/>
    </row>
    <row r="581" spans="1:7" ht="14.25" customHeight="1">
      <c r="A581" s="421"/>
      <c r="B581" s="421"/>
      <c r="C581" s="887"/>
      <c r="D581" s="424" t="s">
        <v>1180</v>
      </c>
      <c r="E581" s="890"/>
      <c r="F581" s="423"/>
      <c r="G581" s="417"/>
    </row>
    <row r="582" spans="1:7" ht="14.25" customHeight="1">
      <c r="A582" s="421"/>
      <c r="B582" s="421"/>
      <c r="C582" s="887"/>
      <c r="D582" s="424" t="s">
        <v>1181</v>
      </c>
      <c r="E582" s="890"/>
      <c r="F582" s="423"/>
      <c r="G582" s="417"/>
    </row>
    <row r="583" spans="1:7">
      <c r="A583" s="421"/>
      <c r="B583" s="421"/>
      <c r="C583" s="888"/>
      <c r="D583" s="424" t="s">
        <v>1182</v>
      </c>
      <c r="E583" s="891"/>
      <c r="F583" s="423"/>
      <c r="G583" s="417"/>
    </row>
    <row r="584" spans="1:7" ht="15">
      <c r="A584" s="421"/>
      <c r="B584" s="421"/>
      <c r="C584" s="421" t="s">
        <v>26</v>
      </c>
      <c r="D584" s="424"/>
      <c r="E584" s="422"/>
      <c r="F584" s="423"/>
      <c r="G584" s="417"/>
    </row>
    <row r="585" spans="1:7" ht="15">
      <c r="A585" s="421"/>
      <c r="B585" s="421"/>
      <c r="C585" s="421" t="s">
        <v>31</v>
      </c>
      <c r="D585" s="426" t="s">
        <v>1183</v>
      </c>
      <c r="E585" s="422" t="s">
        <v>834</v>
      </c>
      <c r="F585" s="423"/>
      <c r="G585" s="417"/>
    </row>
    <row r="586" spans="1:7" ht="15">
      <c r="A586" s="421"/>
      <c r="B586" s="421"/>
      <c r="C586" s="421" t="s">
        <v>35</v>
      </c>
      <c r="D586" s="424"/>
      <c r="E586" s="422"/>
      <c r="F586" s="423"/>
      <c r="G586" s="417"/>
    </row>
    <row r="587" spans="1:7" ht="15">
      <c r="A587" s="421"/>
      <c r="B587" s="421"/>
      <c r="C587" s="421" t="s">
        <v>39</v>
      </c>
      <c r="D587" s="424"/>
      <c r="E587" s="422"/>
      <c r="F587" s="423"/>
      <c r="G587" s="417"/>
    </row>
    <row r="588" spans="1:7" ht="15">
      <c r="A588" s="449"/>
      <c r="B588" s="449"/>
      <c r="C588" s="449"/>
      <c r="D588" s="449"/>
      <c r="E588" s="450"/>
      <c r="F588" s="416"/>
      <c r="G588" s="417"/>
    </row>
    <row r="589" spans="1:7" ht="15">
      <c r="A589" s="413">
        <v>2.5</v>
      </c>
      <c r="B589" s="413"/>
      <c r="C589" s="413"/>
      <c r="D589" s="413" t="s">
        <v>1184</v>
      </c>
      <c r="E589" s="418"/>
      <c r="F589" s="419"/>
      <c r="G589" s="417"/>
    </row>
    <row r="590" spans="1:7" ht="125">
      <c r="A590" s="421" t="s">
        <v>1185</v>
      </c>
      <c r="B590" s="421"/>
      <c r="C590" s="421"/>
      <c r="D590" s="421" t="s">
        <v>1186</v>
      </c>
      <c r="E590" s="422"/>
      <c r="F590" s="423"/>
      <c r="G590" s="417"/>
    </row>
    <row r="591" spans="1:7" ht="14.25" customHeight="1">
      <c r="A591" s="421"/>
      <c r="B591" s="421"/>
      <c r="C591" s="421" t="s">
        <v>19</v>
      </c>
      <c r="D591" s="424"/>
      <c r="E591" s="422"/>
      <c r="F591" s="423"/>
      <c r="G591" s="417"/>
    </row>
    <row r="592" spans="1:7" ht="14.25" customHeight="1">
      <c r="A592" s="421"/>
      <c r="B592" s="421"/>
      <c r="C592" s="853" t="str">
        <f>C$41</f>
        <v>S1</v>
      </c>
      <c r="D592" s="426" t="s">
        <v>1187</v>
      </c>
      <c r="E592" s="856" t="s">
        <v>834</v>
      </c>
      <c r="F592" s="423"/>
      <c r="G592" s="417"/>
    </row>
    <row r="593" spans="1:7" ht="14.25" customHeight="1">
      <c r="A593" s="421"/>
      <c r="B593" s="421"/>
      <c r="C593" s="854"/>
      <c r="D593" s="424" t="s">
        <v>1188</v>
      </c>
      <c r="E593" s="857"/>
      <c r="F593" s="423"/>
      <c r="G593" s="417"/>
    </row>
    <row r="594" spans="1:7" ht="14.25" customHeight="1">
      <c r="A594" s="421"/>
      <c r="B594" s="421"/>
      <c r="C594" s="854"/>
      <c r="D594" s="424" t="s">
        <v>1189</v>
      </c>
      <c r="E594" s="857"/>
      <c r="F594" s="423"/>
      <c r="G594" s="417"/>
    </row>
    <row r="595" spans="1:7">
      <c r="A595" s="421"/>
      <c r="B595" s="421"/>
      <c r="C595" s="855"/>
      <c r="D595" s="424" t="s">
        <v>1190</v>
      </c>
      <c r="E595" s="858"/>
      <c r="F595" s="423"/>
      <c r="G595" s="417"/>
    </row>
    <row r="596" spans="1:7" ht="15">
      <c r="A596" s="421"/>
      <c r="B596" s="421"/>
      <c r="C596" s="421" t="s">
        <v>26</v>
      </c>
      <c r="D596" s="424"/>
      <c r="E596" s="422"/>
      <c r="F596" s="423"/>
      <c r="G596" s="417"/>
    </row>
    <row r="597" spans="1:7" ht="62.5">
      <c r="A597" s="421"/>
      <c r="B597" s="421"/>
      <c r="C597" s="421" t="s">
        <v>31</v>
      </c>
      <c r="D597" s="426" t="s">
        <v>1191</v>
      </c>
      <c r="E597" s="422" t="s">
        <v>834</v>
      </c>
      <c r="F597" s="423"/>
      <c r="G597" s="417"/>
    </row>
    <row r="598" spans="1:7" ht="15">
      <c r="A598" s="421"/>
      <c r="B598" s="421"/>
      <c r="C598" s="421" t="s">
        <v>35</v>
      </c>
      <c r="D598" s="424"/>
      <c r="E598" s="422"/>
      <c r="F598" s="423"/>
      <c r="G598" s="417"/>
    </row>
    <row r="599" spans="1:7" ht="15">
      <c r="A599" s="421"/>
      <c r="B599" s="421"/>
      <c r="C599" s="421" t="s">
        <v>39</v>
      </c>
      <c r="D599" s="424"/>
      <c r="E599" s="422"/>
      <c r="F599" s="423"/>
      <c r="G599" s="417"/>
    </row>
    <row r="600" spans="1:7" ht="15">
      <c r="A600" s="449"/>
      <c r="B600" s="449"/>
      <c r="C600" s="449"/>
      <c r="D600" s="449"/>
      <c r="E600" s="450"/>
      <c r="F600" s="416"/>
      <c r="G600" s="417"/>
    </row>
    <row r="601" spans="1:7" ht="125">
      <c r="A601" s="421" t="s">
        <v>1192</v>
      </c>
      <c r="B601" s="421"/>
      <c r="C601" s="421"/>
      <c r="D601" s="421" t="s">
        <v>1193</v>
      </c>
      <c r="E601" s="422"/>
      <c r="F601" s="423"/>
      <c r="G601" s="417"/>
    </row>
    <row r="602" spans="1:7" ht="14.25" customHeight="1">
      <c r="A602" s="421"/>
      <c r="B602" s="421"/>
      <c r="C602" s="421" t="s">
        <v>19</v>
      </c>
      <c r="D602" s="424"/>
      <c r="E602" s="422"/>
      <c r="F602" s="423"/>
      <c r="G602" s="417"/>
    </row>
    <row r="603" spans="1:7" ht="14.25" customHeight="1">
      <c r="A603" s="421"/>
      <c r="B603" s="421"/>
      <c r="C603" s="853" t="str">
        <f>C$41</f>
        <v>S1</v>
      </c>
      <c r="D603" s="426" t="s">
        <v>1187</v>
      </c>
      <c r="E603" s="856" t="s">
        <v>834</v>
      </c>
      <c r="F603" s="423"/>
      <c r="G603" s="417"/>
    </row>
    <row r="604" spans="1:7" ht="14.25" customHeight="1">
      <c r="A604" s="421"/>
      <c r="B604" s="421"/>
      <c r="C604" s="854"/>
      <c r="D604" s="424" t="s">
        <v>1194</v>
      </c>
      <c r="E604" s="857"/>
      <c r="F604" s="423"/>
      <c r="G604" s="417"/>
    </row>
    <row r="605" spans="1:7" ht="14.25" customHeight="1">
      <c r="A605" s="421"/>
      <c r="B605" s="421"/>
      <c r="C605" s="854"/>
      <c r="D605" s="424" t="s">
        <v>1195</v>
      </c>
      <c r="E605" s="857"/>
      <c r="F605" s="423"/>
      <c r="G605" s="417"/>
    </row>
    <row r="606" spans="1:7" ht="25">
      <c r="A606" s="421"/>
      <c r="B606" s="421"/>
      <c r="C606" s="855"/>
      <c r="D606" s="424" t="s">
        <v>1196</v>
      </c>
      <c r="E606" s="858"/>
      <c r="F606" s="423"/>
      <c r="G606" s="417"/>
    </row>
    <row r="607" spans="1:7" ht="15">
      <c r="A607" s="421"/>
      <c r="B607" s="421"/>
      <c r="C607" s="421" t="s">
        <v>26</v>
      </c>
      <c r="D607" s="424"/>
      <c r="E607" s="422"/>
      <c r="F607" s="423"/>
      <c r="G607" s="417"/>
    </row>
    <row r="608" spans="1:7" ht="37.5">
      <c r="A608" s="421"/>
      <c r="B608" s="421"/>
      <c r="C608" s="421" t="s">
        <v>31</v>
      </c>
      <c r="D608" s="424" t="s">
        <v>1197</v>
      </c>
      <c r="E608" s="422" t="s">
        <v>834</v>
      </c>
      <c r="F608" s="423"/>
      <c r="G608" s="417"/>
    </row>
    <row r="609" spans="1:7" ht="15">
      <c r="A609" s="421"/>
      <c r="B609" s="421"/>
      <c r="C609" s="421" t="s">
        <v>35</v>
      </c>
      <c r="D609" s="424"/>
      <c r="E609" s="422"/>
      <c r="F609" s="423"/>
      <c r="G609" s="417"/>
    </row>
    <row r="610" spans="1:7" ht="15">
      <c r="A610" s="421"/>
      <c r="B610" s="421"/>
      <c r="C610" s="421" t="s">
        <v>39</v>
      </c>
      <c r="D610" s="424"/>
      <c r="E610" s="422"/>
      <c r="F610" s="423"/>
      <c r="G610" s="417"/>
    </row>
    <row r="611" spans="1:7" ht="15">
      <c r="A611" s="80"/>
      <c r="B611" s="80"/>
      <c r="C611" s="80"/>
      <c r="D611" s="80"/>
      <c r="E611" s="415"/>
      <c r="F611" s="416"/>
      <c r="G611" s="417"/>
    </row>
    <row r="612" spans="1:7" ht="112.5">
      <c r="A612" s="421" t="s">
        <v>1198</v>
      </c>
      <c r="B612" s="421"/>
      <c r="C612" s="421"/>
      <c r="D612" s="421" t="s">
        <v>1199</v>
      </c>
      <c r="E612" s="422"/>
      <c r="F612" s="423"/>
      <c r="G612" s="417"/>
    </row>
    <row r="613" spans="1:7" ht="62.5" customHeight="1">
      <c r="A613" s="421"/>
      <c r="B613" s="421"/>
      <c r="C613" s="421" t="s">
        <v>19</v>
      </c>
      <c r="D613" s="424"/>
      <c r="E613" s="422"/>
      <c r="F613" s="423"/>
      <c r="G613" s="417"/>
    </row>
    <row r="614" spans="1:7" ht="14.25" customHeight="1">
      <c r="A614" s="421"/>
      <c r="B614" s="421"/>
      <c r="C614" s="853" t="str">
        <f>C$41</f>
        <v>S1</v>
      </c>
      <c r="D614" s="426" t="s">
        <v>1200</v>
      </c>
      <c r="E614" s="856" t="s">
        <v>834</v>
      </c>
      <c r="F614" s="423"/>
      <c r="G614" s="417"/>
    </row>
    <row r="615" spans="1:7" ht="14.25" customHeight="1">
      <c r="A615" s="421"/>
      <c r="B615" s="421"/>
      <c r="C615" s="854"/>
      <c r="D615" s="424" t="s">
        <v>1201</v>
      </c>
      <c r="E615" s="857"/>
      <c r="F615" s="423"/>
      <c r="G615" s="417"/>
    </row>
    <row r="616" spans="1:7" ht="14.25" customHeight="1">
      <c r="A616" s="421"/>
      <c r="B616" s="421"/>
      <c r="C616" s="854"/>
      <c r="D616" s="424" t="s">
        <v>1202</v>
      </c>
      <c r="E616" s="857"/>
      <c r="F616" s="423"/>
      <c r="G616" s="417"/>
    </row>
    <row r="617" spans="1:7" ht="25">
      <c r="A617" s="421"/>
      <c r="B617" s="421"/>
      <c r="C617" s="855"/>
      <c r="D617" s="424" t="s">
        <v>1203</v>
      </c>
      <c r="E617" s="858"/>
      <c r="F617" s="423"/>
      <c r="G617" s="417"/>
    </row>
    <row r="618" spans="1:7" ht="15">
      <c r="A618" s="421"/>
      <c r="B618" s="421"/>
      <c r="C618" s="421" t="s">
        <v>26</v>
      </c>
      <c r="D618" s="424"/>
      <c r="E618" s="422"/>
      <c r="F618" s="423"/>
      <c r="G618" s="417"/>
    </row>
    <row r="619" spans="1:7" ht="37.5">
      <c r="A619" s="421"/>
      <c r="B619" s="421"/>
      <c r="C619" s="421" t="s">
        <v>31</v>
      </c>
      <c r="D619" s="426" t="s">
        <v>1204</v>
      </c>
      <c r="E619" s="422" t="s">
        <v>834</v>
      </c>
      <c r="F619" s="423"/>
      <c r="G619" s="417"/>
    </row>
    <row r="620" spans="1:7" ht="15">
      <c r="A620" s="421"/>
      <c r="B620" s="421"/>
      <c r="C620" s="421" t="s">
        <v>35</v>
      </c>
      <c r="D620" s="424"/>
      <c r="E620" s="422"/>
      <c r="F620" s="423"/>
      <c r="G620" s="417"/>
    </row>
    <row r="621" spans="1:7" ht="15">
      <c r="A621" s="421"/>
      <c r="B621" s="421"/>
      <c r="C621" s="421" t="s">
        <v>39</v>
      </c>
      <c r="D621" s="424"/>
      <c r="E621" s="422"/>
      <c r="F621" s="423"/>
      <c r="G621" s="417"/>
    </row>
    <row r="622" spans="1:7" ht="15">
      <c r="A622" s="414"/>
      <c r="B622" s="414"/>
      <c r="C622" s="414"/>
      <c r="D622" s="80"/>
      <c r="E622" s="415"/>
      <c r="F622" s="416"/>
      <c r="G622" s="417"/>
    </row>
    <row r="623" spans="1:7" ht="75">
      <c r="A623" s="421" t="s">
        <v>1205</v>
      </c>
      <c r="B623" s="421"/>
      <c r="C623" s="421"/>
      <c r="D623" s="421" t="s">
        <v>1206</v>
      </c>
      <c r="E623" s="422"/>
      <c r="F623" s="423"/>
      <c r="G623" s="417"/>
    </row>
    <row r="624" spans="1:7" ht="14.25" customHeight="1">
      <c r="A624" s="421"/>
      <c r="B624" s="421"/>
      <c r="C624" s="421" t="s">
        <v>19</v>
      </c>
      <c r="D624" s="451"/>
      <c r="E624" s="422"/>
      <c r="F624" s="423"/>
      <c r="G624" s="417"/>
    </row>
    <row r="625" spans="1:7" ht="14.25" customHeight="1">
      <c r="A625" s="421"/>
      <c r="B625" s="421"/>
      <c r="C625" s="886" t="str">
        <f>C$41</f>
        <v>S1</v>
      </c>
      <c r="D625" s="414" t="s">
        <v>1207</v>
      </c>
      <c r="E625" s="889" t="s">
        <v>834</v>
      </c>
      <c r="F625" s="423"/>
      <c r="G625" s="417"/>
    </row>
    <row r="626" spans="1:7" ht="14.25" customHeight="1">
      <c r="A626" s="421"/>
      <c r="B626" s="421"/>
      <c r="C626" s="887"/>
      <c r="D626" s="424" t="s">
        <v>1208</v>
      </c>
      <c r="E626" s="890"/>
      <c r="F626" s="423"/>
      <c r="G626" s="417"/>
    </row>
    <row r="627" spans="1:7" ht="14.25" customHeight="1">
      <c r="A627" s="421"/>
      <c r="B627" s="421"/>
      <c r="C627" s="887"/>
      <c r="D627" s="424" t="s">
        <v>1209</v>
      </c>
      <c r="E627" s="890"/>
      <c r="F627" s="423"/>
      <c r="G627" s="417"/>
    </row>
    <row r="628" spans="1:7" ht="62.5">
      <c r="A628" s="421"/>
      <c r="B628" s="421"/>
      <c r="C628" s="888"/>
      <c r="D628" s="424" t="s">
        <v>1210</v>
      </c>
      <c r="E628" s="891"/>
      <c r="F628" s="423"/>
      <c r="G628" s="417"/>
    </row>
    <row r="629" spans="1:7" ht="15">
      <c r="A629" s="421"/>
      <c r="B629" s="421"/>
      <c r="C629" s="421" t="s">
        <v>26</v>
      </c>
      <c r="D629" s="452"/>
      <c r="E629" s="422"/>
      <c r="F629" s="423"/>
      <c r="G629" s="417"/>
    </row>
    <row r="630" spans="1:7" ht="25">
      <c r="A630" s="421"/>
      <c r="B630" s="421"/>
      <c r="C630" s="421" t="s">
        <v>31</v>
      </c>
      <c r="D630" s="424" t="s">
        <v>1211</v>
      </c>
      <c r="E630" s="422" t="s">
        <v>834</v>
      </c>
      <c r="F630" s="423"/>
      <c r="G630" s="417"/>
    </row>
    <row r="631" spans="1:7" ht="15">
      <c r="A631" s="421"/>
      <c r="B631" s="421"/>
      <c r="C631" s="421" t="s">
        <v>35</v>
      </c>
      <c r="D631" s="424"/>
      <c r="E631" s="422"/>
      <c r="F631" s="423"/>
      <c r="G631" s="417"/>
    </row>
    <row r="632" spans="1:7" ht="15">
      <c r="A632" s="421"/>
      <c r="B632" s="421"/>
      <c r="C632" s="421" t="s">
        <v>39</v>
      </c>
      <c r="D632" s="424"/>
      <c r="E632" s="422"/>
      <c r="F632" s="423"/>
      <c r="G632" s="417"/>
    </row>
    <row r="633" spans="1:7" ht="15">
      <c r="A633" s="414"/>
      <c r="B633" s="414"/>
      <c r="C633" s="414"/>
      <c r="D633" s="80"/>
      <c r="E633" s="415"/>
      <c r="F633" s="416"/>
      <c r="G633" s="417"/>
    </row>
    <row r="634" spans="1:7" ht="62.5">
      <c r="A634" s="421" t="s">
        <v>1212</v>
      </c>
      <c r="B634" s="421"/>
      <c r="C634" s="421"/>
      <c r="D634" s="421" t="s">
        <v>1213</v>
      </c>
      <c r="E634" s="422"/>
      <c r="F634" s="423"/>
      <c r="G634" s="417"/>
    </row>
    <row r="635" spans="1:7" ht="14.25" customHeight="1">
      <c r="A635" s="421"/>
      <c r="B635" s="421"/>
      <c r="C635" s="421" t="s">
        <v>19</v>
      </c>
      <c r="D635" s="424"/>
      <c r="E635" s="422"/>
      <c r="F635" s="423"/>
      <c r="G635" s="417"/>
    </row>
    <row r="636" spans="1:7" ht="14.25" customHeight="1">
      <c r="A636" s="421"/>
      <c r="B636" s="421"/>
      <c r="C636" s="853" t="str">
        <f>C$41</f>
        <v>S1</v>
      </c>
      <c r="D636" s="426" t="s">
        <v>1214</v>
      </c>
      <c r="E636" s="856" t="s">
        <v>834</v>
      </c>
      <c r="F636" s="423"/>
      <c r="G636" s="417"/>
    </row>
    <row r="637" spans="1:7" ht="14.25" customHeight="1">
      <c r="A637" s="421"/>
      <c r="B637" s="421"/>
      <c r="C637" s="854"/>
      <c r="D637" s="424" t="s">
        <v>1215</v>
      </c>
      <c r="E637" s="857"/>
      <c r="F637" s="423"/>
      <c r="G637" s="417"/>
    </row>
    <row r="638" spans="1:7" ht="14.25" customHeight="1">
      <c r="A638" s="421"/>
      <c r="B638" s="421"/>
      <c r="C638" s="854"/>
      <c r="D638" s="424" t="s">
        <v>1216</v>
      </c>
      <c r="E638" s="857"/>
      <c r="F638" s="423"/>
      <c r="G638" s="417"/>
    </row>
    <row r="639" spans="1:7" ht="25">
      <c r="A639" s="421"/>
      <c r="B639" s="421"/>
      <c r="C639" s="855"/>
      <c r="D639" s="424" t="s">
        <v>1217</v>
      </c>
      <c r="E639" s="858"/>
      <c r="F639" s="423"/>
      <c r="G639" s="417"/>
    </row>
    <row r="640" spans="1:7" ht="15">
      <c r="A640" s="421"/>
      <c r="B640" s="421"/>
      <c r="C640" s="421" t="s">
        <v>26</v>
      </c>
      <c r="D640" s="424"/>
      <c r="E640" s="422"/>
      <c r="F640" s="423"/>
      <c r="G640" s="417"/>
    </row>
    <row r="641" spans="1:7" ht="15">
      <c r="A641" s="421"/>
      <c r="B641" s="421"/>
      <c r="C641" s="421" t="s">
        <v>31</v>
      </c>
      <c r="D641" s="426" t="s">
        <v>1218</v>
      </c>
      <c r="E641" s="422" t="s">
        <v>834</v>
      </c>
      <c r="F641" s="423"/>
      <c r="G641" s="417"/>
    </row>
    <row r="642" spans="1:7" ht="15">
      <c r="A642" s="421"/>
      <c r="B642" s="421"/>
      <c r="C642" s="421" t="s">
        <v>35</v>
      </c>
      <c r="D642" s="424"/>
      <c r="E642" s="422"/>
      <c r="F642" s="423"/>
      <c r="G642" s="417"/>
    </row>
    <row r="643" spans="1:7" ht="15">
      <c r="A643" s="421"/>
      <c r="B643" s="421"/>
      <c r="C643" s="421" t="s">
        <v>39</v>
      </c>
      <c r="D643" s="424"/>
      <c r="E643" s="422"/>
      <c r="F643" s="423"/>
      <c r="G643" s="417"/>
    </row>
    <row r="644" spans="1:7" ht="15">
      <c r="A644" s="414"/>
      <c r="B644" s="414"/>
      <c r="C644" s="414"/>
      <c r="D644" s="80"/>
      <c r="E644" s="415"/>
      <c r="F644" s="416"/>
      <c r="G644" s="417"/>
    </row>
    <row r="645" spans="1:7" ht="15">
      <c r="A645" s="413">
        <v>2.6</v>
      </c>
      <c r="B645" s="413"/>
      <c r="C645" s="413"/>
      <c r="D645" s="413" t="s">
        <v>1219</v>
      </c>
      <c r="E645" s="418"/>
      <c r="F645" s="419"/>
      <c r="G645" s="417"/>
    </row>
    <row r="646" spans="1:7" ht="175">
      <c r="A646" s="421" t="s">
        <v>1220</v>
      </c>
      <c r="B646" s="421"/>
      <c r="C646" s="421"/>
      <c r="D646" s="421" t="s">
        <v>1221</v>
      </c>
      <c r="E646" s="422"/>
      <c r="F646" s="423"/>
      <c r="G646" s="417"/>
    </row>
    <row r="647" spans="1:7" ht="14.25" customHeight="1">
      <c r="A647" s="421"/>
      <c r="B647" s="421"/>
      <c r="C647" s="421" t="s">
        <v>19</v>
      </c>
      <c r="D647" s="424"/>
      <c r="E647" s="422"/>
      <c r="F647" s="423"/>
      <c r="G647" s="417"/>
    </row>
    <row r="648" spans="1:7" ht="14.25" customHeight="1">
      <c r="A648" s="421"/>
      <c r="B648" s="421"/>
      <c r="C648" s="853" t="str">
        <f>C$41</f>
        <v>S1</v>
      </c>
      <c r="D648" s="426" t="s">
        <v>1222</v>
      </c>
      <c r="E648" s="856" t="s">
        <v>834</v>
      </c>
      <c r="F648" s="423"/>
      <c r="G648" s="417"/>
    </row>
    <row r="649" spans="1:7" ht="14.25" customHeight="1">
      <c r="A649" s="421"/>
      <c r="B649" s="421"/>
      <c r="C649" s="854"/>
      <c r="D649" s="424" t="s">
        <v>1223</v>
      </c>
      <c r="E649" s="857"/>
      <c r="F649" s="423"/>
      <c r="G649" s="417"/>
    </row>
    <row r="650" spans="1:7" ht="14.25" customHeight="1">
      <c r="A650" s="421"/>
      <c r="B650" s="421"/>
      <c r="C650" s="854"/>
      <c r="D650" s="424" t="s">
        <v>1224</v>
      </c>
      <c r="E650" s="857"/>
      <c r="F650" s="423"/>
      <c r="G650" s="417"/>
    </row>
    <row r="651" spans="1:7">
      <c r="A651" s="421"/>
      <c r="B651" s="421"/>
      <c r="C651" s="855"/>
      <c r="D651" s="424" t="s">
        <v>1225</v>
      </c>
      <c r="E651" s="858"/>
      <c r="F651" s="423"/>
      <c r="G651" s="417"/>
    </row>
    <row r="652" spans="1:7" ht="15">
      <c r="A652" s="421"/>
      <c r="B652" s="421"/>
      <c r="C652" s="421" t="s">
        <v>26</v>
      </c>
      <c r="D652" s="424"/>
      <c r="E652" s="422"/>
      <c r="F652" s="423"/>
      <c r="G652" s="417"/>
    </row>
    <row r="653" spans="1:7" ht="15">
      <c r="A653" s="421"/>
      <c r="B653" s="421"/>
      <c r="C653" s="421" t="s">
        <v>31</v>
      </c>
      <c r="D653" s="426" t="s">
        <v>1226</v>
      </c>
      <c r="E653" s="422" t="s">
        <v>834</v>
      </c>
      <c r="F653" s="423"/>
      <c r="G653" s="417"/>
    </row>
    <row r="654" spans="1:7" ht="15">
      <c r="A654" s="421"/>
      <c r="B654" s="421"/>
      <c r="C654" s="421" t="s">
        <v>35</v>
      </c>
      <c r="D654" s="424"/>
      <c r="E654" s="422"/>
      <c r="F654" s="423"/>
      <c r="G654" s="417"/>
    </row>
    <row r="655" spans="1:7" ht="15">
      <c r="A655" s="421"/>
      <c r="B655" s="421"/>
      <c r="C655" s="421" t="s">
        <v>39</v>
      </c>
      <c r="D655" s="424"/>
      <c r="E655" s="422"/>
      <c r="F655" s="423"/>
      <c r="G655" s="417"/>
    </row>
    <row r="656" spans="1:7" ht="15">
      <c r="A656" s="449"/>
      <c r="B656" s="449"/>
      <c r="C656" s="449"/>
      <c r="D656" s="449"/>
      <c r="E656" s="450"/>
      <c r="F656" s="416"/>
      <c r="G656" s="417"/>
    </row>
    <row r="657" spans="1:7" ht="15">
      <c r="A657" s="413">
        <v>2.7</v>
      </c>
      <c r="B657" s="413"/>
      <c r="C657" s="413"/>
      <c r="D657" s="413" t="s">
        <v>1227</v>
      </c>
      <c r="E657" s="418"/>
      <c r="F657" s="420"/>
      <c r="G657" s="417"/>
    </row>
    <row r="658" spans="1:7" ht="112.5">
      <c r="A658" s="453" t="s">
        <v>1228</v>
      </c>
      <c r="B658" s="421"/>
      <c r="C658" s="421"/>
      <c r="D658" s="421" t="s">
        <v>1229</v>
      </c>
      <c r="E658" s="422"/>
      <c r="F658" s="423"/>
      <c r="G658" s="417"/>
    </row>
    <row r="659" spans="1:7" ht="14.25" customHeight="1">
      <c r="A659" s="421"/>
      <c r="B659" s="421"/>
      <c r="C659" s="421" t="s">
        <v>19</v>
      </c>
      <c r="D659" s="424"/>
      <c r="E659" s="422"/>
      <c r="F659" s="423"/>
      <c r="G659" s="417"/>
    </row>
    <row r="660" spans="1:7" ht="14.25" customHeight="1">
      <c r="A660" s="421"/>
      <c r="B660" s="421"/>
      <c r="C660" s="853" t="str">
        <f>C$41</f>
        <v>S1</v>
      </c>
      <c r="D660" s="426" t="s">
        <v>1230</v>
      </c>
      <c r="E660" s="856" t="s">
        <v>834</v>
      </c>
      <c r="F660" s="423"/>
      <c r="G660" s="417"/>
    </row>
    <row r="661" spans="1:7" ht="14.25" customHeight="1">
      <c r="A661" s="421"/>
      <c r="B661" s="421"/>
      <c r="C661" s="854"/>
      <c r="D661" s="424" t="s">
        <v>1231</v>
      </c>
      <c r="E661" s="857"/>
      <c r="F661" s="423"/>
      <c r="G661" s="417"/>
    </row>
    <row r="662" spans="1:7" ht="14.25" customHeight="1">
      <c r="A662" s="421"/>
      <c r="B662" s="421"/>
      <c r="C662" s="854"/>
      <c r="D662" s="424" t="s">
        <v>1232</v>
      </c>
      <c r="E662" s="857"/>
      <c r="F662" s="423"/>
      <c r="G662" s="417"/>
    </row>
    <row r="663" spans="1:7" ht="87.5">
      <c r="A663" s="421"/>
      <c r="B663" s="421"/>
      <c r="C663" s="855"/>
      <c r="D663" s="424" t="s">
        <v>1233</v>
      </c>
      <c r="E663" s="858"/>
      <c r="F663" s="423"/>
      <c r="G663" s="417"/>
    </row>
    <row r="664" spans="1:7" ht="15">
      <c r="A664" s="421"/>
      <c r="B664" s="421"/>
      <c r="C664" s="421" t="s">
        <v>26</v>
      </c>
      <c r="D664" s="424"/>
      <c r="E664" s="422"/>
      <c r="F664" s="423"/>
      <c r="G664" s="417"/>
    </row>
    <row r="665" spans="1:7" ht="62.5">
      <c r="A665" s="421"/>
      <c r="B665" s="421"/>
      <c r="C665" s="421" t="s">
        <v>31</v>
      </c>
      <c r="D665" s="424" t="s">
        <v>1234</v>
      </c>
      <c r="E665" s="422" t="s">
        <v>834</v>
      </c>
      <c r="F665" s="423"/>
      <c r="G665" s="417"/>
    </row>
    <row r="666" spans="1:7" ht="15">
      <c r="A666" s="421"/>
      <c r="B666" s="421"/>
      <c r="C666" s="421" t="s">
        <v>35</v>
      </c>
      <c r="D666" s="424"/>
      <c r="E666" s="422"/>
      <c r="F666" s="423"/>
      <c r="G666" s="417"/>
    </row>
    <row r="667" spans="1:7" ht="15">
      <c r="A667" s="421"/>
      <c r="B667" s="421"/>
      <c r="C667" s="421" t="s">
        <v>39</v>
      </c>
      <c r="D667" s="424"/>
      <c r="E667" s="422"/>
      <c r="F667" s="423"/>
      <c r="G667" s="417"/>
    </row>
    <row r="668" spans="1:7" ht="15">
      <c r="A668" s="80"/>
      <c r="B668" s="80"/>
      <c r="C668" s="80"/>
      <c r="D668" s="80"/>
      <c r="E668" s="415"/>
      <c r="F668" s="416"/>
      <c r="G668" s="417"/>
    </row>
    <row r="669" spans="1:7" ht="15">
      <c r="A669" s="413">
        <v>2.8</v>
      </c>
      <c r="B669" s="413"/>
      <c r="C669" s="413"/>
      <c r="D669" s="413" t="s">
        <v>1235</v>
      </c>
      <c r="E669" s="418"/>
      <c r="F669" s="420"/>
      <c r="G669" s="417"/>
    </row>
    <row r="670" spans="1:7" ht="187.5">
      <c r="A670" s="421" t="s">
        <v>1236</v>
      </c>
      <c r="B670" s="421"/>
      <c r="C670" s="421"/>
      <c r="D670" s="421" t="s">
        <v>1237</v>
      </c>
      <c r="E670" s="422"/>
      <c r="F670" s="423"/>
      <c r="G670" s="417"/>
    </row>
    <row r="671" spans="1:7" ht="14.25" customHeight="1">
      <c r="A671" s="421"/>
      <c r="B671" s="421"/>
      <c r="C671" s="421" t="s">
        <v>19</v>
      </c>
      <c r="D671" s="424"/>
      <c r="E671" s="422"/>
      <c r="F671" s="423"/>
      <c r="G671" s="417"/>
    </row>
    <row r="672" spans="1:7" ht="14.25" customHeight="1">
      <c r="A672" s="421"/>
      <c r="B672" s="421"/>
      <c r="C672" s="883" t="str">
        <f>C$41</f>
        <v>S1</v>
      </c>
      <c r="D672" s="426" t="s">
        <v>1238</v>
      </c>
      <c r="E672" s="856" t="s">
        <v>834</v>
      </c>
      <c r="F672" s="423"/>
      <c r="G672" s="417"/>
    </row>
    <row r="673" spans="1:7" ht="14.25" customHeight="1">
      <c r="A673" s="421"/>
      <c r="B673" s="421"/>
      <c r="C673" s="884"/>
      <c r="D673" s="424" t="s">
        <v>1239</v>
      </c>
      <c r="E673" s="857"/>
      <c r="F673" s="423"/>
      <c r="G673" s="417"/>
    </row>
    <row r="674" spans="1:7" ht="14.25" customHeight="1">
      <c r="A674" s="421"/>
      <c r="B674" s="421"/>
      <c r="C674" s="884"/>
      <c r="D674" s="424" t="s">
        <v>1240</v>
      </c>
      <c r="E674" s="857"/>
      <c r="F674" s="423"/>
      <c r="G674" s="417"/>
    </row>
    <row r="675" spans="1:7" ht="37.5">
      <c r="A675" s="421"/>
      <c r="B675" s="421"/>
      <c r="C675" s="885"/>
      <c r="D675" s="424" t="s">
        <v>1241</v>
      </c>
      <c r="E675" s="858"/>
      <c r="F675" s="423"/>
      <c r="G675" s="417"/>
    </row>
    <row r="676" spans="1:7" ht="15">
      <c r="A676" s="421"/>
      <c r="B676" s="421"/>
      <c r="C676" s="421" t="s">
        <v>26</v>
      </c>
      <c r="D676" s="424"/>
      <c r="E676" s="422"/>
      <c r="F676" s="423"/>
      <c r="G676" s="417"/>
    </row>
    <row r="677" spans="1:7" ht="37.5">
      <c r="A677" s="421"/>
      <c r="B677" s="421"/>
      <c r="C677" s="421" t="s">
        <v>31</v>
      </c>
      <c r="D677" s="426" t="s">
        <v>1242</v>
      </c>
      <c r="E677" s="422" t="s">
        <v>834</v>
      </c>
      <c r="F677" s="423"/>
      <c r="G677" s="417"/>
    </row>
    <row r="678" spans="1:7" ht="15">
      <c r="A678" s="421"/>
      <c r="B678" s="421"/>
      <c r="C678" s="421" t="s">
        <v>35</v>
      </c>
      <c r="D678" s="424"/>
      <c r="E678" s="422"/>
      <c r="F678" s="423"/>
      <c r="G678" s="417"/>
    </row>
    <row r="679" spans="1:7" ht="15">
      <c r="A679" s="421"/>
      <c r="B679" s="421"/>
      <c r="C679" s="421" t="s">
        <v>39</v>
      </c>
      <c r="D679" s="424"/>
      <c r="E679" s="422"/>
      <c r="F679" s="423"/>
      <c r="G679" s="417"/>
    </row>
    <row r="680" spans="1:7" ht="15">
      <c r="A680" s="414"/>
      <c r="B680" s="414"/>
      <c r="C680" s="414"/>
      <c r="D680" s="80"/>
      <c r="E680" s="415"/>
      <c r="F680" s="416"/>
      <c r="G680" s="417"/>
    </row>
    <row r="681" spans="1:7" ht="112.5">
      <c r="A681" s="421" t="s">
        <v>1243</v>
      </c>
      <c r="B681" s="421"/>
      <c r="C681" s="421"/>
      <c r="D681" s="421" t="s">
        <v>1244</v>
      </c>
      <c r="E681" s="422"/>
      <c r="F681" s="423"/>
      <c r="G681" s="417"/>
    </row>
    <row r="682" spans="1:7" ht="14.25" customHeight="1">
      <c r="A682" s="421"/>
      <c r="B682" s="421"/>
      <c r="C682" s="421" t="s">
        <v>19</v>
      </c>
      <c r="D682" s="424"/>
      <c r="E682" s="422"/>
      <c r="F682" s="423"/>
      <c r="G682" s="417"/>
    </row>
    <row r="683" spans="1:7" ht="14.25" customHeight="1">
      <c r="A683" s="421"/>
      <c r="B683" s="421"/>
      <c r="C683" s="853" t="str">
        <f>C$41</f>
        <v>S1</v>
      </c>
      <c r="D683" s="426" t="s">
        <v>1245</v>
      </c>
      <c r="E683" s="856" t="s">
        <v>834</v>
      </c>
      <c r="F683" s="423"/>
      <c r="G683" s="417"/>
    </row>
    <row r="684" spans="1:7" ht="14.25" customHeight="1">
      <c r="A684" s="421"/>
      <c r="B684" s="421"/>
      <c r="C684" s="854"/>
      <c r="D684" s="424" t="s">
        <v>1246</v>
      </c>
      <c r="E684" s="857"/>
      <c r="F684" s="423"/>
      <c r="G684" s="417"/>
    </row>
    <row r="685" spans="1:7" ht="14.25" customHeight="1">
      <c r="A685" s="421"/>
      <c r="B685" s="421"/>
      <c r="C685" s="854"/>
      <c r="D685" s="424" t="s">
        <v>1247</v>
      </c>
      <c r="E685" s="857"/>
      <c r="F685" s="423"/>
      <c r="G685" s="417"/>
    </row>
    <row r="686" spans="1:7" ht="25">
      <c r="A686" s="421"/>
      <c r="B686" s="421"/>
      <c r="C686" s="855"/>
      <c r="D686" s="424" t="s">
        <v>1248</v>
      </c>
      <c r="E686" s="858"/>
      <c r="F686" s="423"/>
      <c r="G686" s="417"/>
    </row>
    <row r="687" spans="1:7" ht="15">
      <c r="A687" s="421"/>
      <c r="B687" s="421"/>
      <c r="C687" s="421" t="s">
        <v>26</v>
      </c>
      <c r="D687" s="424"/>
      <c r="E687" s="422"/>
      <c r="F687" s="423"/>
      <c r="G687" s="417"/>
    </row>
    <row r="688" spans="1:7" ht="25">
      <c r="A688" s="421"/>
      <c r="B688" s="421"/>
      <c r="C688" s="421" t="s">
        <v>31</v>
      </c>
      <c r="D688" s="426" t="s">
        <v>1249</v>
      </c>
      <c r="E688" s="422" t="s">
        <v>834</v>
      </c>
      <c r="F688" s="423"/>
      <c r="G688" s="417"/>
    </row>
    <row r="689" spans="1:7" ht="15">
      <c r="A689" s="421"/>
      <c r="B689" s="421"/>
      <c r="C689" s="421" t="s">
        <v>35</v>
      </c>
      <c r="D689" s="424"/>
      <c r="E689" s="422"/>
      <c r="F689" s="423"/>
      <c r="G689" s="417"/>
    </row>
    <row r="690" spans="1:7" ht="15">
      <c r="A690" s="421"/>
      <c r="B690" s="421"/>
      <c r="C690" s="421" t="s">
        <v>39</v>
      </c>
      <c r="D690" s="424"/>
      <c r="E690" s="422"/>
      <c r="F690" s="423"/>
      <c r="G690" s="417"/>
    </row>
    <row r="691" spans="1:7" ht="15">
      <c r="A691" s="414"/>
      <c r="B691" s="414"/>
      <c r="C691" s="414"/>
      <c r="D691" s="80"/>
      <c r="E691" s="415"/>
      <c r="F691" s="416"/>
      <c r="G691" s="417"/>
    </row>
    <row r="692" spans="1:7" ht="25">
      <c r="A692" s="421" t="s">
        <v>1250</v>
      </c>
      <c r="B692" s="421"/>
      <c r="C692" s="421"/>
      <c r="D692" s="421" t="s">
        <v>1251</v>
      </c>
      <c r="E692" s="422"/>
      <c r="F692" s="423"/>
      <c r="G692" s="417"/>
    </row>
    <row r="693" spans="1:7" ht="14.25" customHeight="1">
      <c r="A693" s="421"/>
      <c r="B693" s="421"/>
      <c r="C693" s="421" t="s">
        <v>19</v>
      </c>
      <c r="D693" s="424"/>
      <c r="E693" s="422"/>
      <c r="F693" s="423"/>
      <c r="G693" s="417"/>
    </row>
    <row r="694" spans="1:7" ht="14.25" customHeight="1">
      <c r="A694" s="421"/>
      <c r="B694" s="421"/>
      <c r="C694" s="853" t="str">
        <f>C$41</f>
        <v>S1</v>
      </c>
      <c r="D694" s="426" t="s">
        <v>1252</v>
      </c>
      <c r="E694" s="856" t="s">
        <v>834</v>
      </c>
      <c r="F694" s="423"/>
      <c r="G694" s="417"/>
    </row>
    <row r="695" spans="1:7" ht="14.25" customHeight="1">
      <c r="A695" s="421"/>
      <c r="B695" s="421"/>
      <c r="C695" s="854"/>
      <c r="D695" s="424" t="s">
        <v>1253</v>
      </c>
      <c r="E695" s="857"/>
      <c r="F695" s="423"/>
      <c r="G695" s="417"/>
    </row>
    <row r="696" spans="1:7" ht="14.25" customHeight="1">
      <c r="A696" s="421"/>
      <c r="B696" s="421"/>
      <c r="C696" s="854"/>
      <c r="D696" s="424" t="s">
        <v>1254</v>
      </c>
      <c r="E696" s="857"/>
      <c r="F696" s="423"/>
      <c r="G696" s="417"/>
    </row>
    <row r="697" spans="1:7">
      <c r="A697" s="421"/>
      <c r="B697" s="421"/>
      <c r="C697" s="855"/>
      <c r="D697" s="424" t="s">
        <v>1255</v>
      </c>
      <c r="E697" s="858"/>
      <c r="F697" s="423"/>
      <c r="G697" s="417"/>
    </row>
    <row r="698" spans="1:7" ht="15">
      <c r="A698" s="421"/>
      <c r="B698" s="421"/>
      <c r="C698" s="421" t="s">
        <v>26</v>
      </c>
      <c r="D698" s="424"/>
      <c r="E698" s="422"/>
      <c r="F698" s="423"/>
      <c r="G698" s="417"/>
    </row>
    <row r="699" spans="1:7" ht="25">
      <c r="A699" s="421"/>
      <c r="B699" s="421"/>
      <c r="C699" s="421" t="s">
        <v>31</v>
      </c>
      <c r="D699" s="424" t="s">
        <v>1256</v>
      </c>
      <c r="E699" s="422" t="s">
        <v>834</v>
      </c>
      <c r="F699" s="423"/>
      <c r="G699" s="417"/>
    </row>
    <row r="700" spans="1:7" ht="15">
      <c r="A700" s="421"/>
      <c r="B700" s="421"/>
      <c r="C700" s="421" t="s">
        <v>35</v>
      </c>
      <c r="D700" s="424"/>
      <c r="E700" s="422"/>
      <c r="F700" s="423"/>
      <c r="G700" s="417"/>
    </row>
    <row r="701" spans="1:7" ht="15">
      <c r="A701" s="421"/>
      <c r="B701" s="421"/>
      <c r="C701" s="421" t="s">
        <v>39</v>
      </c>
      <c r="D701" s="424"/>
      <c r="E701" s="422"/>
      <c r="F701" s="423"/>
      <c r="G701" s="417"/>
    </row>
    <row r="702" spans="1:7" ht="15">
      <c r="A702" s="414"/>
      <c r="B702" s="414"/>
      <c r="C702" s="414"/>
      <c r="D702" s="80"/>
      <c r="E702" s="415"/>
      <c r="F702" s="416"/>
      <c r="G702" s="417"/>
    </row>
    <row r="703" spans="1:7" ht="15">
      <c r="A703" s="413">
        <v>2.9</v>
      </c>
      <c r="B703" s="413"/>
      <c r="C703" s="413"/>
      <c r="D703" s="413" t="s">
        <v>1257</v>
      </c>
      <c r="E703" s="418"/>
      <c r="F703" s="420"/>
      <c r="G703" s="417"/>
    </row>
    <row r="704" spans="1:7" ht="100">
      <c r="A704" s="421" t="s">
        <v>1258</v>
      </c>
      <c r="B704" s="421"/>
      <c r="C704" s="421"/>
      <c r="D704" s="421" t="s">
        <v>1259</v>
      </c>
      <c r="E704" s="422"/>
      <c r="F704" s="423"/>
      <c r="G704" s="417"/>
    </row>
    <row r="705" spans="1:7" ht="14.25" customHeight="1">
      <c r="A705" s="421"/>
      <c r="B705" s="421"/>
      <c r="C705" s="421" t="s">
        <v>19</v>
      </c>
      <c r="D705" s="424"/>
      <c r="E705" s="422"/>
      <c r="F705" s="423"/>
      <c r="G705" s="417"/>
    </row>
    <row r="706" spans="1:7" ht="15">
      <c r="A706" s="421"/>
      <c r="B706" s="421"/>
      <c r="C706" s="853" t="str">
        <f>C$41</f>
        <v>S1</v>
      </c>
      <c r="D706" s="426" t="s">
        <v>1260</v>
      </c>
      <c r="E706" s="428" t="s">
        <v>834</v>
      </c>
      <c r="F706" s="423"/>
      <c r="G706" s="417"/>
    </row>
    <row r="707" spans="1:7" ht="25" customHeight="1">
      <c r="A707" s="421"/>
      <c r="B707" s="421"/>
      <c r="C707" s="854"/>
      <c r="D707" s="424" t="s">
        <v>1261</v>
      </c>
      <c r="E707" s="429"/>
      <c r="F707" s="423"/>
      <c r="G707" s="417"/>
    </row>
    <row r="708" spans="1:7" ht="14.25" customHeight="1">
      <c r="A708" s="421"/>
      <c r="B708" s="421"/>
      <c r="C708" s="854"/>
      <c r="D708" s="424" t="s">
        <v>1262</v>
      </c>
      <c r="E708" s="429"/>
      <c r="F708" s="423"/>
      <c r="G708" s="417"/>
    </row>
    <row r="709" spans="1:7" ht="14.25" customHeight="1">
      <c r="A709" s="421"/>
      <c r="B709" s="421"/>
      <c r="C709" s="855"/>
      <c r="D709" s="424" t="s">
        <v>1263</v>
      </c>
      <c r="E709" s="429"/>
      <c r="F709" s="423"/>
      <c r="G709" s="417"/>
    </row>
    <row r="710" spans="1:7" ht="15">
      <c r="A710" s="421"/>
      <c r="B710" s="421"/>
      <c r="C710" s="421" t="s">
        <v>26</v>
      </c>
      <c r="D710" s="424" t="s">
        <v>1264</v>
      </c>
      <c r="E710" s="430" t="s">
        <v>834</v>
      </c>
      <c r="F710" s="423"/>
      <c r="G710" s="417"/>
    </row>
    <row r="711" spans="1:7" ht="15">
      <c r="A711" s="421"/>
      <c r="B711" s="421"/>
      <c r="C711" s="421" t="s">
        <v>31</v>
      </c>
      <c r="D711" s="424" t="s">
        <v>1265</v>
      </c>
      <c r="E711" s="422" t="s">
        <v>834</v>
      </c>
      <c r="F711" s="423"/>
      <c r="G711" s="417"/>
    </row>
    <row r="712" spans="1:7" ht="15">
      <c r="A712" s="421"/>
      <c r="B712" s="421"/>
      <c r="C712" s="421" t="s">
        <v>35</v>
      </c>
      <c r="D712" s="798" t="s">
        <v>1266</v>
      </c>
      <c r="E712" s="422" t="s">
        <v>834</v>
      </c>
      <c r="F712" s="423"/>
      <c r="G712" s="417"/>
    </row>
    <row r="713" spans="1:7" ht="15">
      <c r="A713" s="421"/>
      <c r="B713" s="421"/>
      <c r="C713" s="421" t="s">
        <v>39</v>
      </c>
      <c r="D713" s="424"/>
      <c r="E713" s="422"/>
      <c r="F713" s="423"/>
      <c r="G713" s="417"/>
    </row>
    <row r="714" spans="1:7" ht="15">
      <c r="A714" s="414"/>
      <c r="B714" s="414"/>
      <c r="C714" s="414"/>
      <c r="D714" s="80"/>
      <c r="E714" s="415"/>
      <c r="F714" s="416"/>
      <c r="G714" s="417"/>
    </row>
    <row r="715" spans="1:7" ht="87.5">
      <c r="A715" s="421" t="s">
        <v>1267</v>
      </c>
      <c r="B715" s="421"/>
      <c r="C715" s="421"/>
      <c r="D715" s="421" t="s">
        <v>1268</v>
      </c>
      <c r="E715" s="422"/>
      <c r="F715" s="423"/>
      <c r="G715" s="417"/>
    </row>
    <row r="716" spans="1:7" ht="14.25" customHeight="1">
      <c r="A716" s="421"/>
      <c r="B716" s="421"/>
      <c r="C716" s="421" t="s">
        <v>19</v>
      </c>
      <c r="D716" s="424"/>
      <c r="E716" s="422"/>
      <c r="F716" s="423"/>
      <c r="G716" s="417"/>
    </row>
    <row r="717" spans="1:7" ht="14.25" customHeight="1">
      <c r="A717" s="421"/>
      <c r="B717" s="421"/>
      <c r="C717" s="853" t="str">
        <f>C$41</f>
        <v>S1</v>
      </c>
      <c r="D717" s="426" t="s">
        <v>1269</v>
      </c>
      <c r="E717" s="856" t="s">
        <v>834</v>
      </c>
      <c r="F717" s="423"/>
      <c r="G717" s="417"/>
    </row>
    <row r="718" spans="1:7" ht="14.25" customHeight="1">
      <c r="A718" s="421"/>
      <c r="B718" s="421"/>
      <c r="C718" s="854"/>
      <c r="D718" s="424" t="s">
        <v>1030</v>
      </c>
      <c r="E718" s="857"/>
      <c r="F718" s="423"/>
      <c r="G718" s="417"/>
    </row>
    <row r="719" spans="1:7" ht="14.25" customHeight="1">
      <c r="A719" s="421"/>
      <c r="B719" s="421"/>
      <c r="C719" s="854"/>
      <c r="D719" s="424" t="s">
        <v>1031</v>
      </c>
      <c r="E719" s="857"/>
      <c r="F719" s="423"/>
      <c r="G719" s="417"/>
    </row>
    <row r="720" spans="1:7">
      <c r="A720" s="421"/>
      <c r="B720" s="421"/>
      <c r="C720" s="855"/>
      <c r="D720" s="424" t="s">
        <v>1270</v>
      </c>
      <c r="E720" s="858"/>
      <c r="F720" s="423"/>
      <c r="G720" s="417"/>
    </row>
    <row r="721" spans="1:7" ht="15">
      <c r="A721" s="421"/>
      <c r="B721" s="421"/>
      <c r="C721" s="421" t="s">
        <v>26</v>
      </c>
      <c r="D721" s="424" t="s">
        <v>1271</v>
      </c>
      <c r="E721" s="422" t="s">
        <v>834</v>
      </c>
      <c r="F721" s="423"/>
      <c r="G721" s="417"/>
    </row>
    <row r="722" spans="1:7" ht="15">
      <c r="A722" s="421"/>
      <c r="B722" s="421"/>
      <c r="C722" s="421" t="s">
        <v>31</v>
      </c>
      <c r="D722" s="424" t="s">
        <v>1272</v>
      </c>
      <c r="E722" s="422" t="s">
        <v>834</v>
      </c>
      <c r="F722" s="423"/>
      <c r="G722" s="417"/>
    </row>
    <row r="723" spans="1:7">
      <c r="A723" s="421"/>
      <c r="B723" s="421"/>
      <c r="C723" s="421" t="s">
        <v>35</v>
      </c>
      <c r="D723" s="800" t="s">
        <v>1266</v>
      </c>
      <c r="E723" s="801" t="s">
        <v>834</v>
      </c>
      <c r="F723" s="423"/>
      <c r="G723" s="417"/>
    </row>
    <row r="724" spans="1:7" ht="15">
      <c r="A724" s="421"/>
      <c r="B724" s="421"/>
      <c r="C724" s="421" t="s">
        <v>39</v>
      </c>
      <c r="D724" s="424"/>
      <c r="E724" s="422"/>
      <c r="F724" s="423"/>
      <c r="G724" s="417"/>
    </row>
    <row r="725" spans="1:7" ht="15">
      <c r="A725" s="414"/>
      <c r="B725" s="414"/>
      <c r="C725" s="414"/>
      <c r="D725" s="80"/>
      <c r="E725" s="415"/>
      <c r="F725" s="416"/>
      <c r="G725" s="417"/>
    </row>
    <row r="726" spans="1:7" ht="87.5">
      <c r="A726" s="421" t="s">
        <v>1273</v>
      </c>
      <c r="B726" s="421"/>
      <c r="C726" s="421"/>
      <c r="D726" s="421" t="s">
        <v>1274</v>
      </c>
      <c r="E726" s="422"/>
      <c r="F726" s="423"/>
      <c r="G726" s="417"/>
    </row>
    <row r="727" spans="1:7" ht="14.25" customHeight="1">
      <c r="A727" s="421"/>
      <c r="B727" s="421"/>
      <c r="C727" s="421" t="s">
        <v>19</v>
      </c>
      <c r="D727" s="424"/>
      <c r="E727" s="422"/>
      <c r="F727" s="423"/>
      <c r="G727" s="417"/>
    </row>
    <row r="728" spans="1:7" ht="14.25" customHeight="1">
      <c r="A728" s="421"/>
      <c r="B728" s="421"/>
      <c r="C728" s="853" t="str">
        <f>C$41</f>
        <v>S1</v>
      </c>
      <c r="D728" s="426" t="s">
        <v>1275</v>
      </c>
      <c r="E728" s="856" t="s">
        <v>834</v>
      </c>
      <c r="F728" s="423"/>
      <c r="G728" s="417"/>
    </row>
    <row r="729" spans="1:7" ht="14.25" customHeight="1">
      <c r="A729" s="421"/>
      <c r="B729" s="421"/>
      <c r="C729" s="854"/>
      <c r="D729" s="424" t="s">
        <v>1030</v>
      </c>
      <c r="E729" s="857"/>
      <c r="F729" s="423"/>
      <c r="G729" s="417"/>
    </row>
    <row r="730" spans="1:7" ht="14.25" customHeight="1">
      <c r="A730" s="421"/>
      <c r="B730" s="421"/>
      <c r="C730" s="854"/>
      <c r="D730" s="424" t="s">
        <v>1031</v>
      </c>
      <c r="E730" s="857"/>
      <c r="F730" s="423"/>
      <c r="G730" s="417"/>
    </row>
    <row r="731" spans="1:7">
      <c r="A731" s="421"/>
      <c r="B731" s="421"/>
      <c r="C731" s="855"/>
      <c r="D731" s="424" t="s">
        <v>1032</v>
      </c>
      <c r="E731" s="858"/>
      <c r="F731" s="423"/>
      <c r="G731" s="417"/>
    </row>
    <row r="732" spans="1:7" ht="15">
      <c r="A732" s="421"/>
      <c r="B732" s="421"/>
      <c r="C732" s="421" t="s">
        <v>26</v>
      </c>
      <c r="D732" s="424" t="s">
        <v>1271</v>
      </c>
      <c r="E732" s="422" t="s">
        <v>834</v>
      </c>
      <c r="F732" s="423"/>
      <c r="G732" s="417"/>
    </row>
    <row r="733" spans="1:7" ht="15">
      <c r="A733" s="421"/>
      <c r="B733" s="421"/>
      <c r="C733" s="421" t="s">
        <v>31</v>
      </c>
      <c r="D733" s="424" t="s">
        <v>1272</v>
      </c>
      <c r="E733" s="422" t="s">
        <v>834</v>
      </c>
      <c r="F733" s="423"/>
      <c r="G733" s="417"/>
    </row>
    <row r="734" spans="1:7" ht="15">
      <c r="A734" s="421"/>
      <c r="B734" s="421"/>
      <c r="C734" s="421" t="s">
        <v>35</v>
      </c>
      <c r="D734" s="424" t="s">
        <v>1272</v>
      </c>
      <c r="E734" s="422" t="s">
        <v>834</v>
      </c>
      <c r="F734" s="423"/>
      <c r="G734" s="417"/>
    </row>
    <row r="735" spans="1:7" ht="15">
      <c r="A735" s="421"/>
      <c r="B735" s="421"/>
      <c r="C735" s="421" t="s">
        <v>39</v>
      </c>
      <c r="D735" s="424"/>
      <c r="E735" s="422"/>
      <c r="F735" s="423"/>
      <c r="G735" s="417"/>
    </row>
    <row r="736" spans="1:7" ht="15">
      <c r="A736" s="414"/>
      <c r="B736" s="414"/>
      <c r="C736" s="414"/>
      <c r="D736" s="80"/>
      <c r="E736" s="415"/>
      <c r="F736" s="416"/>
      <c r="G736" s="417"/>
    </row>
    <row r="737" spans="1:7" ht="15">
      <c r="A737" s="454">
        <v>2.1</v>
      </c>
      <c r="B737" s="413"/>
      <c r="C737" s="413"/>
      <c r="D737" s="413" t="s">
        <v>1276</v>
      </c>
      <c r="E737" s="418"/>
      <c r="F737" s="419"/>
      <c r="G737" s="417"/>
    </row>
    <row r="738" spans="1:7" ht="100">
      <c r="A738" s="421" t="s">
        <v>1277</v>
      </c>
      <c r="B738" s="421"/>
      <c r="C738" s="421"/>
      <c r="D738" s="421" t="s">
        <v>1278</v>
      </c>
      <c r="E738" s="422"/>
      <c r="F738" s="423"/>
      <c r="G738" s="417"/>
    </row>
    <row r="739" spans="1:7" ht="14.25" customHeight="1">
      <c r="A739" s="421"/>
      <c r="B739" s="421"/>
      <c r="C739" s="421" t="s">
        <v>19</v>
      </c>
      <c r="D739" s="424"/>
      <c r="E739" s="422"/>
      <c r="F739" s="423"/>
      <c r="G739" s="417"/>
    </row>
    <row r="740" spans="1:7" ht="14.25" customHeight="1">
      <c r="A740" s="421"/>
      <c r="B740" s="421"/>
      <c r="C740" s="853" t="str">
        <f>C$41</f>
        <v>S1</v>
      </c>
      <c r="D740" s="426" t="s">
        <v>1279</v>
      </c>
      <c r="E740" s="856" t="s">
        <v>834</v>
      </c>
      <c r="F740" s="423"/>
      <c r="G740" s="417"/>
    </row>
    <row r="741" spans="1:7" ht="14.25" customHeight="1">
      <c r="A741" s="421"/>
      <c r="B741" s="421"/>
      <c r="C741" s="854"/>
      <c r="D741" s="424" t="s">
        <v>1280</v>
      </c>
      <c r="E741" s="857"/>
      <c r="F741" s="423"/>
      <c r="G741" s="417"/>
    </row>
    <row r="742" spans="1:7" ht="14.25" customHeight="1">
      <c r="A742" s="421"/>
      <c r="B742" s="421"/>
      <c r="C742" s="854"/>
      <c r="D742" s="424" t="s">
        <v>1281</v>
      </c>
      <c r="E742" s="857"/>
      <c r="F742" s="423"/>
      <c r="G742" s="417"/>
    </row>
    <row r="743" spans="1:7" ht="14.25" customHeight="1">
      <c r="A743" s="421"/>
      <c r="B743" s="421"/>
      <c r="C743" s="855"/>
      <c r="D743" s="424" t="s">
        <v>1282</v>
      </c>
      <c r="E743" s="857"/>
      <c r="F743" s="423"/>
      <c r="G743" s="417"/>
    </row>
    <row r="744" spans="1:7">
      <c r="A744" s="421"/>
      <c r="B744" s="421"/>
      <c r="C744" s="421" t="s">
        <v>26</v>
      </c>
      <c r="D744" s="424"/>
      <c r="E744" s="858"/>
      <c r="F744" s="423"/>
      <c r="G744" s="417"/>
    </row>
    <row r="745" spans="1:7" ht="25">
      <c r="A745" s="421"/>
      <c r="B745" s="421"/>
      <c r="C745" s="421" t="s">
        <v>31</v>
      </c>
      <c r="D745" s="426" t="s">
        <v>1283</v>
      </c>
      <c r="E745" s="422" t="s">
        <v>834</v>
      </c>
      <c r="F745" s="423"/>
      <c r="G745" s="417"/>
    </row>
    <row r="746" spans="1:7" ht="15">
      <c r="A746" s="421"/>
      <c r="B746" s="421"/>
      <c r="C746" s="421" t="s">
        <v>35</v>
      </c>
      <c r="D746" s="424"/>
      <c r="E746" s="422"/>
      <c r="F746" s="423"/>
      <c r="G746" s="417"/>
    </row>
    <row r="747" spans="1:7" ht="15">
      <c r="A747" s="421"/>
      <c r="B747" s="421"/>
      <c r="C747" s="421" t="s">
        <v>39</v>
      </c>
      <c r="D747" s="424"/>
      <c r="E747" s="422"/>
      <c r="F747" s="423"/>
      <c r="G747" s="417"/>
    </row>
    <row r="748" spans="1:7" ht="15">
      <c r="A748" s="414"/>
      <c r="B748" s="414"/>
      <c r="C748" s="414"/>
      <c r="D748" s="80"/>
      <c r="E748" s="415"/>
      <c r="F748" s="416"/>
      <c r="G748" s="417"/>
    </row>
    <row r="749" spans="1:7" ht="100">
      <c r="A749" s="421" t="s">
        <v>1284</v>
      </c>
      <c r="B749" s="421"/>
      <c r="C749" s="421"/>
      <c r="D749" s="421" t="s">
        <v>1285</v>
      </c>
      <c r="E749" s="422"/>
      <c r="F749" s="423"/>
      <c r="G749" s="417"/>
    </row>
    <row r="750" spans="1:7" ht="14.25" customHeight="1">
      <c r="A750" s="421"/>
      <c r="B750" s="421"/>
      <c r="C750" s="421" t="s">
        <v>19</v>
      </c>
      <c r="D750" s="424"/>
      <c r="E750" s="422"/>
      <c r="F750" s="423"/>
      <c r="G750" s="417"/>
    </row>
    <row r="751" spans="1:7" ht="14.25" customHeight="1">
      <c r="A751" s="421"/>
      <c r="B751" s="421"/>
      <c r="C751" s="853" t="str">
        <f>C$41</f>
        <v>S1</v>
      </c>
      <c r="D751" s="426" t="s">
        <v>1279</v>
      </c>
      <c r="E751" s="856" t="s">
        <v>834</v>
      </c>
      <c r="F751" s="423"/>
      <c r="G751" s="417"/>
    </row>
    <row r="752" spans="1:7" ht="14.25" customHeight="1">
      <c r="A752" s="421"/>
      <c r="B752" s="421"/>
      <c r="C752" s="854"/>
      <c r="D752" s="424" t="s">
        <v>1286</v>
      </c>
      <c r="E752" s="857"/>
      <c r="F752" s="423"/>
      <c r="G752" s="417"/>
    </row>
    <row r="753" spans="1:7" ht="14.25" customHeight="1">
      <c r="A753" s="421"/>
      <c r="B753" s="421"/>
      <c r="C753" s="854"/>
      <c r="D753" s="424" t="s">
        <v>1031</v>
      </c>
      <c r="E753" s="857"/>
      <c r="F753" s="423"/>
      <c r="G753" s="417"/>
    </row>
    <row r="754" spans="1:7">
      <c r="A754" s="421"/>
      <c r="B754" s="421"/>
      <c r="C754" s="855"/>
      <c r="D754" s="424" t="s">
        <v>1287</v>
      </c>
      <c r="E754" s="858"/>
      <c r="F754" s="423"/>
      <c r="G754" s="417"/>
    </row>
    <row r="755" spans="1:7" ht="15">
      <c r="A755" s="421"/>
      <c r="B755" s="421"/>
      <c r="C755" s="421" t="s">
        <v>26</v>
      </c>
      <c r="D755" s="424"/>
      <c r="E755" s="422"/>
      <c r="F755" s="423"/>
      <c r="G755" s="417"/>
    </row>
    <row r="756" spans="1:7" ht="25">
      <c r="A756" s="421"/>
      <c r="B756" s="421"/>
      <c r="C756" s="421" t="s">
        <v>31</v>
      </c>
      <c r="D756" s="426" t="s">
        <v>1283</v>
      </c>
      <c r="E756" s="422" t="s">
        <v>834</v>
      </c>
      <c r="F756" s="423"/>
      <c r="G756" s="417"/>
    </row>
    <row r="757" spans="1:7" ht="15">
      <c r="A757" s="421"/>
      <c r="B757" s="421"/>
      <c r="C757" s="421" t="s">
        <v>35</v>
      </c>
      <c r="D757" s="424"/>
      <c r="E757" s="422"/>
      <c r="F757" s="423"/>
      <c r="G757" s="417"/>
    </row>
    <row r="758" spans="1:7" ht="15">
      <c r="A758" s="421"/>
      <c r="B758" s="421"/>
      <c r="C758" s="421" t="s">
        <v>39</v>
      </c>
      <c r="D758" s="424"/>
      <c r="E758" s="422"/>
      <c r="F758" s="423"/>
      <c r="G758" s="417"/>
    </row>
    <row r="759" spans="1:7" ht="100" customHeight="1">
      <c r="A759" s="414"/>
      <c r="B759" s="414"/>
      <c r="C759" s="414"/>
      <c r="D759" s="80"/>
      <c r="E759" s="415"/>
      <c r="F759" s="416"/>
      <c r="G759" s="417"/>
    </row>
    <row r="760" spans="1:7" ht="87.5">
      <c r="A760" s="421" t="s">
        <v>1288</v>
      </c>
      <c r="B760" s="421"/>
      <c r="C760" s="421"/>
      <c r="D760" s="421" t="s">
        <v>1289</v>
      </c>
      <c r="E760" s="422"/>
      <c r="F760" s="423"/>
      <c r="G760" s="417"/>
    </row>
    <row r="761" spans="1:7" ht="14.25" customHeight="1">
      <c r="A761" s="421"/>
      <c r="B761" s="421"/>
      <c r="C761" s="421" t="s">
        <v>19</v>
      </c>
      <c r="D761" s="424"/>
      <c r="E761" s="422"/>
      <c r="F761" s="423"/>
      <c r="G761" s="417"/>
    </row>
    <row r="762" spans="1:7" ht="14.25" customHeight="1">
      <c r="A762" s="421"/>
      <c r="B762" s="421"/>
      <c r="C762" s="853" t="str">
        <f>C$41</f>
        <v>S1</v>
      </c>
      <c r="D762" s="426" t="s">
        <v>1290</v>
      </c>
      <c r="E762" s="856" t="s">
        <v>834</v>
      </c>
      <c r="F762" s="423"/>
      <c r="G762" s="417"/>
    </row>
    <row r="763" spans="1:7" ht="14.25" customHeight="1">
      <c r="A763" s="421"/>
      <c r="B763" s="421"/>
      <c r="C763" s="854"/>
      <c r="D763" s="424" t="s">
        <v>1030</v>
      </c>
      <c r="E763" s="857"/>
      <c r="F763" s="423"/>
      <c r="G763" s="417"/>
    </row>
    <row r="764" spans="1:7" ht="14.25" customHeight="1">
      <c r="A764" s="421"/>
      <c r="B764" s="421"/>
      <c r="C764" s="854"/>
      <c r="D764" s="424" t="s">
        <v>1031</v>
      </c>
      <c r="E764" s="857"/>
      <c r="F764" s="423"/>
      <c r="G764" s="417"/>
    </row>
    <row r="765" spans="1:7" ht="25">
      <c r="A765" s="421"/>
      <c r="B765" s="421"/>
      <c r="C765" s="855"/>
      <c r="D765" s="424" t="s">
        <v>1291</v>
      </c>
      <c r="E765" s="858"/>
      <c r="F765" s="423"/>
      <c r="G765" s="417"/>
    </row>
    <row r="766" spans="1:7" ht="15">
      <c r="A766" s="421"/>
      <c r="B766" s="421"/>
      <c r="C766" s="421" t="s">
        <v>26</v>
      </c>
      <c r="D766" s="424"/>
      <c r="E766" s="422"/>
      <c r="F766" s="423"/>
      <c r="G766" s="417"/>
    </row>
    <row r="767" spans="1:7" ht="25">
      <c r="A767" s="421"/>
      <c r="B767" s="421"/>
      <c r="C767" s="421" t="s">
        <v>31</v>
      </c>
      <c r="D767" s="424" t="s">
        <v>1292</v>
      </c>
      <c r="E767" s="422" t="s">
        <v>834</v>
      </c>
      <c r="F767" s="423"/>
      <c r="G767" s="417"/>
    </row>
    <row r="768" spans="1:7" ht="15">
      <c r="A768" s="421"/>
      <c r="B768" s="421"/>
      <c r="C768" s="421" t="s">
        <v>35</v>
      </c>
      <c r="D768" s="424"/>
      <c r="E768" s="422"/>
      <c r="F768" s="423"/>
      <c r="G768" s="417"/>
    </row>
    <row r="769" spans="1:7" ht="15">
      <c r="A769" s="421"/>
      <c r="B769" s="421"/>
      <c r="C769" s="421" t="s">
        <v>39</v>
      </c>
      <c r="D769" s="424"/>
      <c r="E769" s="422"/>
      <c r="F769" s="423"/>
      <c r="G769" s="417"/>
    </row>
    <row r="770" spans="1:7" ht="15">
      <c r="A770" s="414"/>
      <c r="B770" s="414"/>
      <c r="C770" s="414"/>
      <c r="D770" s="80"/>
      <c r="E770" s="415"/>
      <c r="F770" s="416"/>
      <c r="G770" s="417"/>
    </row>
    <row r="771" spans="1:7" ht="87.5">
      <c r="A771" s="421" t="s">
        <v>1293</v>
      </c>
      <c r="B771" s="421"/>
      <c r="C771" s="421"/>
      <c r="D771" s="421" t="s">
        <v>1294</v>
      </c>
      <c r="E771" s="422"/>
      <c r="F771" s="423"/>
      <c r="G771" s="417"/>
    </row>
    <row r="772" spans="1:7" ht="14.25" customHeight="1">
      <c r="A772" s="421"/>
      <c r="B772" s="421"/>
      <c r="C772" s="421" t="s">
        <v>19</v>
      </c>
      <c r="D772" s="424"/>
      <c r="E772" s="422"/>
      <c r="F772" s="423"/>
      <c r="G772" s="417"/>
    </row>
    <row r="773" spans="1:7" ht="14.25" customHeight="1">
      <c r="A773" s="421"/>
      <c r="B773" s="421"/>
      <c r="C773" s="853" t="str">
        <f>C$41</f>
        <v>S1</v>
      </c>
      <c r="D773" s="424" t="s">
        <v>1295</v>
      </c>
      <c r="E773" s="856" t="s">
        <v>834</v>
      </c>
      <c r="F773" s="423"/>
      <c r="G773" s="417"/>
    </row>
    <row r="774" spans="1:7" ht="14.25" customHeight="1">
      <c r="A774" s="421"/>
      <c r="B774" s="421"/>
      <c r="C774" s="854"/>
      <c r="D774" s="424" t="s">
        <v>1030</v>
      </c>
      <c r="E774" s="857"/>
      <c r="F774" s="423"/>
      <c r="G774" s="417"/>
    </row>
    <row r="775" spans="1:7" ht="14.25" customHeight="1">
      <c r="A775" s="421"/>
      <c r="B775" s="421"/>
      <c r="C775" s="854"/>
      <c r="D775" s="424" t="s">
        <v>1031</v>
      </c>
      <c r="E775" s="857"/>
      <c r="F775" s="423"/>
      <c r="G775" s="417"/>
    </row>
    <row r="776" spans="1:7">
      <c r="A776" s="421"/>
      <c r="B776" s="421"/>
      <c r="C776" s="855"/>
      <c r="D776" s="424" t="s">
        <v>1296</v>
      </c>
      <c r="E776" s="858"/>
      <c r="F776" s="423"/>
      <c r="G776" s="417"/>
    </row>
    <row r="777" spans="1:7" ht="15">
      <c r="A777" s="421"/>
      <c r="B777" s="421"/>
      <c r="C777" s="421" t="s">
        <v>26</v>
      </c>
      <c r="D777" s="424"/>
      <c r="E777" s="422"/>
      <c r="F777" s="423"/>
      <c r="G777" s="417"/>
    </row>
    <row r="778" spans="1:7" ht="15">
      <c r="A778" s="421"/>
      <c r="B778" s="421"/>
      <c r="C778" s="421" t="s">
        <v>31</v>
      </c>
      <c r="D778" s="424" t="s">
        <v>1297</v>
      </c>
      <c r="E778" s="422" t="s">
        <v>834</v>
      </c>
      <c r="F778" s="423"/>
      <c r="G778" s="417"/>
    </row>
    <row r="779" spans="1:7" ht="15">
      <c r="A779" s="421"/>
      <c r="B779" s="421"/>
      <c r="C779" s="421" t="s">
        <v>35</v>
      </c>
      <c r="D779" s="424"/>
      <c r="E779" s="422"/>
      <c r="F779" s="423"/>
      <c r="G779" s="417"/>
    </row>
    <row r="780" spans="1:7" ht="15">
      <c r="A780" s="421"/>
      <c r="B780" s="421"/>
      <c r="C780" s="421" t="s">
        <v>39</v>
      </c>
      <c r="D780" s="424"/>
      <c r="E780" s="422"/>
      <c r="F780" s="423"/>
      <c r="G780" s="417"/>
    </row>
    <row r="781" spans="1:7" ht="15">
      <c r="A781" s="414"/>
      <c r="B781" s="414"/>
      <c r="C781" s="414"/>
      <c r="D781" s="80"/>
      <c r="E781" s="415"/>
      <c r="F781" s="416"/>
      <c r="G781" s="417"/>
    </row>
    <row r="782" spans="1:7" ht="15">
      <c r="A782" s="413">
        <v>2.11</v>
      </c>
      <c r="B782" s="413"/>
      <c r="C782" s="413"/>
      <c r="D782" s="413" t="s">
        <v>1298</v>
      </c>
      <c r="E782" s="418"/>
      <c r="F782" s="419"/>
      <c r="G782" s="417"/>
    </row>
    <row r="783" spans="1:7" ht="75">
      <c r="A783" s="421" t="s">
        <v>1299</v>
      </c>
      <c r="B783" s="421"/>
      <c r="C783" s="421"/>
      <c r="D783" s="421" t="s">
        <v>1300</v>
      </c>
      <c r="E783" s="422"/>
      <c r="F783" s="423"/>
      <c r="G783" s="417"/>
    </row>
    <row r="784" spans="1:7" ht="14.25" customHeight="1">
      <c r="A784" s="421"/>
      <c r="B784" s="421"/>
      <c r="C784" s="421" t="s">
        <v>19</v>
      </c>
      <c r="D784" s="424"/>
      <c r="E784" s="422"/>
      <c r="F784" s="423"/>
      <c r="G784" s="417"/>
    </row>
    <row r="785" spans="1:7" ht="14.25" customHeight="1">
      <c r="A785" s="421"/>
      <c r="B785" s="444"/>
      <c r="C785" s="865" t="str">
        <f>C$41</f>
        <v>S1</v>
      </c>
      <c r="D785" s="438" t="s">
        <v>1301</v>
      </c>
      <c r="E785" s="879" t="s">
        <v>842</v>
      </c>
      <c r="F785" s="867" t="s">
        <v>1302</v>
      </c>
      <c r="G785" s="417"/>
    </row>
    <row r="786" spans="1:7" ht="14.25" customHeight="1">
      <c r="A786" s="421"/>
      <c r="B786" s="444"/>
      <c r="C786" s="866"/>
      <c r="D786" s="439" t="s">
        <v>1303</v>
      </c>
      <c r="E786" s="880"/>
      <c r="F786" s="868"/>
      <c r="G786" s="417"/>
    </row>
    <row r="787" spans="1:7" ht="14.25" customHeight="1">
      <c r="A787" s="421"/>
      <c r="B787" s="444"/>
      <c r="C787" s="866"/>
      <c r="D787" s="439" t="s">
        <v>1304</v>
      </c>
      <c r="E787" s="880"/>
      <c r="F787" s="868"/>
      <c r="G787" s="417"/>
    </row>
    <row r="788" spans="1:7">
      <c r="A788" s="421"/>
      <c r="B788" s="444"/>
      <c r="C788" s="878"/>
      <c r="D788" s="439" t="s">
        <v>1305</v>
      </c>
      <c r="E788" s="881"/>
      <c r="F788" s="882"/>
      <c r="G788" s="417"/>
    </row>
    <row r="789" spans="1:7" ht="25">
      <c r="A789" s="421"/>
      <c r="B789" s="421"/>
      <c r="C789" s="421" t="s">
        <v>26</v>
      </c>
      <c r="D789" s="79" t="s">
        <v>360</v>
      </c>
      <c r="E789" s="422" t="s">
        <v>834</v>
      </c>
      <c r="F789" s="423"/>
      <c r="G789" s="417"/>
    </row>
    <row r="790" spans="1:7" ht="37.5">
      <c r="A790" s="421"/>
      <c r="B790" s="421"/>
      <c r="C790" s="421" t="s">
        <v>31</v>
      </c>
      <c r="D790" s="426" t="s">
        <v>1306</v>
      </c>
      <c r="E790" s="422" t="s">
        <v>834</v>
      </c>
      <c r="F790" s="423"/>
      <c r="G790" s="417"/>
    </row>
    <row r="791" spans="1:7" ht="15">
      <c r="A791" s="421"/>
      <c r="B791" s="421"/>
      <c r="C791" s="421" t="s">
        <v>35</v>
      </c>
      <c r="D791" s="424"/>
      <c r="E791" s="422"/>
      <c r="F791" s="423"/>
      <c r="G791" s="417"/>
    </row>
    <row r="792" spans="1:7" ht="15">
      <c r="A792" s="421"/>
      <c r="B792" s="421"/>
      <c r="C792" s="421" t="s">
        <v>39</v>
      </c>
      <c r="D792" s="424"/>
      <c r="E792" s="422"/>
      <c r="F792" s="423"/>
      <c r="G792" s="417"/>
    </row>
    <row r="793" spans="1:7" ht="15">
      <c r="A793" s="414"/>
      <c r="B793" s="414"/>
      <c r="C793" s="414"/>
      <c r="D793" s="80"/>
      <c r="E793" s="415"/>
      <c r="F793" s="416"/>
      <c r="G793" s="417"/>
    </row>
    <row r="794" spans="1:7" ht="162.5">
      <c r="A794" s="421" t="s">
        <v>1307</v>
      </c>
      <c r="B794" s="421"/>
      <c r="C794" s="421"/>
      <c r="D794" s="421" t="s">
        <v>1308</v>
      </c>
      <c r="E794" s="422"/>
      <c r="F794" s="423"/>
      <c r="G794" s="417"/>
    </row>
    <row r="795" spans="1:7" ht="14.25" customHeight="1">
      <c r="A795" s="421"/>
      <c r="B795" s="421"/>
      <c r="C795" s="421" t="s">
        <v>19</v>
      </c>
      <c r="D795" s="424"/>
      <c r="E795" s="422"/>
      <c r="F795" s="423"/>
      <c r="G795" s="417"/>
    </row>
    <row r="796" spans="1:7" ht="14.25" customHeight="1">
      <c r="A796" s="421"/>
      <c r="B796" s="421"/>
      <c r="C796" s="853" t="str">
        <f>C$41</f>
        <v>S1</v>
      </c>
      <c r="D796" s="438" t="s">
        <v>1309</v>
      </c>
      <c r="E796" s="879" t="s">
        <v>842</v>
      </c>
      <c r="F796" s="867" t="s">
        <v>1310</v>
      </c>
      <c r="G796" s="417"/>
    </row>
    <row r="797" spans="1:7" ht="14.25" customHeight="1">
      <c r="A797" s="421"/>
      <c r="B797" s="421"/>
      <c r="C797" s="854"/>
      <c r="D797" s="439" t="s">
        <v>1311</v>
      </c>
      <c r="E797" s="880"/>
      <c r="F797" s="868"/>
      <c r="G797" s="417"/>
    </row>
    <row r="798" spans="1:7" ht="14.25" customHeight="1">
      <c r="A798" s="421"/>
      <c r="B798" s="421"/>
      <c r="C798" s="854"/>
      <c r="D798" s="439" t="s">
        <v>1312</v>
      </c>
      <c r="E798" s="880"/>
      <c r="F798" s="868"/>
      <c r="G798" s="417"/>
    </row>
    <row r="799" spans="1:7">
      <c r="A799" s="421"/>
      <c r="B799" s="421"/>
      <c r="C799" s="855"/>
      <c r="D799" s="439" t="s">
        <v>1313</v>
      </c>
      <c r="E799" s="881"/>
      <c r="F799" s="882"/>
      <c r="G799" s="417"/>
    </row>
    <row r="800" spans="1:7" ht="15">
      <c r="A800" s="421"/>
      <c r="B800" s="421"/>
      <c r="C800" s="421" t="s">
        <v>26</v>
      </c>
      <c r="D800" s="79" t="s">
        <v>1314</v>
      </c>
      <c r="E800" s="422" t="s">
        <v>834</v>
      </c>
      <c r="F800" s="423"/>
      <c r="G800" s="417"/>
    </row>
    <row r="801" spans="1:7" ht="50">
      <c r="A801" s="421"/>
      <c r="B801" s="421"/>
      <c r="C801" s="421" t="s">
        <v>31</v>
      </c>
      <c r="D801" s="426" t="s">
        <v>1315</v>
      </c>
      <c r="E801" s="422" t="s">
        <v>834</v>
      </c>
      <c r="F801" s="423"/>
      <c r="G801" s="417"/>
    </row>
    <row r="802" spans="1:7" ht="15">
      <c r="A802" s="421"/>
      <c r="B802" s="421"/>
      <c r="C802" s="421" t="s">
        <v>35</v>
      </c>
      <c r="D802" s="424"/>
      <c r="E802" s="422"/>
      <c r="F802" s="423"/>
      <c r="G802" s="417"/>
    </row>
    <row r="803" spans="1:7" ht="15">
      <c r="A803" s="421"/>
      <c r="B803" s="421"/>
      <c r="C803" s="421" t="s">
        <v>39</v>
      </c>
      <c r="D803" s="424"/>
      <c r="E803" s="422"/>
      <c r="F803" s="423"/>
      <c r="G803" s="417"/>
    </row>
    <row r="804" spans="1:7" ht="15">
      <c r="A804" s="414"/>
      <c r="B804" s="414"/>
      <c r="C804" s="414"/>
      <c r="D804" s="80"/>
      <c r="E804" s="415"/>
      <c r="F804" s="416"/>
      <c r="G804" s="417"/>
    </row>
    <row r="805" spans="1:7" ht="137.5">
      <c r="A805" s="421" t="s">
        <v>1316</v>
      </c>
      <c r="B805" s="421"/>
      <c r="C805" s="421"/>
      <c r="D805" s="421" t="s">
        <v>1317</v>
      </c>
      <c r="E805" s="422"/>
      <c r="F805" s="423"/>
      <c r="G805" s="417"/>
    </row>
    <row r="806" spans="1:7" ht="25" customHeight="1">
      <c r="A806" s="421"/>
      <c r="B806" s="421"/>
      <c r="C806" s="421" t="s">
        <v>19</v>
      </c>
      <c r="D806" s="424"/>
      <c r="E806" s="422"/>
      <c r="F806" s="423"/>
      <c r="G806" s="417"/>
    </row>
    <row r="807" spans="1:7" ht="14.25" customHeight="1">
      <c r="A807" s="421"/>
      <c r="B807" s="421"/>
      <c r="C807" s="853" t="str">
        <f>C$41</f>
        <v>S1</v>
      </c>
      <c r="D807" s="426" t="s">
        <v>1318</v>
      </c>
      <c r="E807" s="856" t="s">
        <v>834</v>
      </c>
      <c r="F807" s="423"/>
      <c r="G807" s="417"/>
    </row>
    <row r="808" spans="1:7" ht="14.25" customHeight="1">
      <c r="A808" s="421"/>
      <c r="B808" s="421"/>
      <c r="C808" s="854"/>
      <c r="D808" s="424" t="s">
        <v>1030</v>
      </c>
      <c r="E808" s="857"/>
      <c r="F808" s="423"/>
      <c r="G808" s="417"/>
    </row>
    <row r="809" spans="1:7" ht="14.25" customHeight="1">
      <c r="A809" s="421"/>
      <c r="B809" s="421"/>
      <c r="C809" s="854"/>
      <c r="D809" s="424" t="s">
        <v>1031</v>
      </c>
      <c r="E809" s="857"/>
      <c r="F809" s="423"/>
      <c r="G809" s="417"/>
    </row>
    <row r="810" spans="1:7">
      <c r="A810" s="421"/>
      <c r="B810" s="421"/>
      <c r="C810" s="855"/>
      <c r="D810" s="424" t="s">
        <v>1032</v>
      </c>
      <c r="E810" s="858"/>
      <c r="F810" s="423"/>
      <c r="G810" s="417"/>
    </row>
    <row r="811" spans="1:7" ht="15">
      <c r="A811" s="421"/>
      <c r="B811" s="421"/>
      <c r="C811" s="421" t="s">
        <v>26</v>
      </c>
      <c r="D811" s="424"/>
      <c r="E811" s="422"/>
      <c r="F811" s="423"/>
      <c r="G811" s="417"/>
    </row>
    <row r="812" spans="1:7" ht="62.5">
      <c r="A812" s="421"/>
      <c r="B812" s="421"/>
      <c r="C812" s="421" t="s">
        <v>31</v>
      </c>
      <c r="D812" s="424" t="s">
        <v>1319</v>
      </c>
      <c r="E812" s="422" t="s">
        <v>834</v>
      </c>
      <c r="F812" s="423"/>
      <c r="G812" s="417"/>
    </row>
    <row r="813" spans="1:7" ht="15">
      <c r="A813" s="421"/>
      <c r="B813" s="421"/>
      <c r="C813" s="421" t="s">
        <v>35</v>
      </c>
      <c r="D813" s="424"/>
      <c r="E813" s="422"/>
      <c r="F813" s="423"/>
      <c r="G813" s="417"/>
    </row>
    <row r="814" spans="1:7" ht="15">
      <c r="A814" s="421"/>
      <c r="B814" s="421"/>
      <c r="C814" s="421" t="s">
        <v>39</v>
      </c>
      <c r="D814" s="424"/>
      <c r="E814" s="422"/>
      <c r="F814" s="423"/>
      <c r="G814" s="417"/>
    </row>
    <row r="815" spans="1:7" ht="15">
      <c r="A815" s="414"/>
      <c r="B815" s="414"/>
      <c r="C815" s="414"/>
      <c r="D815" s="80"/>
      <c r="E815" s="415"/>
      <c r="F815" s="416"/>
      <c r="G815" s="417"/>
    </row>
    <row r="816" spans="1:7" ht="87.5">
      <c r="A816" s="421" t="s">
        <v>1320</v>
      </c>
      <c r="B816" s="421"/>
      <c r="C816" s="421"/>
      <c r="D816" s="421" t="s">
        <v>1321</v>
      </c>
      <c r="E816" s="422"/>
      <c r="F816" s="423"/>
      <c r="G816" s="417"/>
    </row>
    <row r="817" spans="1:7" ht="14.25" customHeight="1">
      <c r="A817" s="421"/>
      <c r="B817" s="421"/>
      <c r="C817" s="421" t="s">
        <v>19</v>
      </c>
      <c r="D817" s="424"/>
      <c r="E817" s="422"/>
      <c r="F817" s="423"/>
      <c r="G817" s="417"/>
    </row>
    <row r="818" spans="1:7" ht="14.25" customHeight="1">
      <c r="A818" s="421"/>
      <c r="B818" s="421"/>
      <c r="C818" s="883" t="str">
        <f>C$41</f>
        <v>S1</v>
      </c>
      <c r="D818" s="424" t="s">
        <v>1322</v>
      </c>
      <c r="E818" s="856" t="s">
        <v>834</v>
      </c>
      <c r="F818" s="423"/>
      <c r="G818" s="417"/>
    </row>
    <row r="819" spans="1:7" ht="14.25" customHeight="1">
      <c r="A819" s="421"/>
      <c r="B819" s="421"/>
      <c r="C819" s="884"/>
      <c r="D819" s="424" t="s">
        <v>1323</v>
      </c>
      <c r="E819" s="857"/>
      <c r="F819" s="423"/>
      <c r="G819" s="417"/>
    </row>
    <row r="820" spans="1:7" ht="14.25" customHeight="1">
      <c r="A820" s="421"/>
      <c r="B820" s="421"/>
      <c r="C820" s="884"/>
      <c r="D820" s="424" t="s">
        <v>1324</v>
      </c>
      <c r="E820" s="857"/>
      <c r="F820" s="423"/>
      <c r="G820" s="417"/>
    </row>
    <row r="821" spans="1:7">
      <c r="A821" s="421"/>
      <c r="B821" s="421"/>
      <c r="C821" s="885"/>
      <c r="D821" s="424" t="s">
        <v>1325</v>
      </c>
      <c r="E821" s="858"/>
      <c r="F821" s="423"/>
      <c r="G821" s="417"/>
    </row>
    <row r="822" spans="1:7" ht="15">
      <c r="A822" s="421"/>
      <c r="B822" s="421"/>
      <c r="C822" s="421" t="s">
        <v>26</v>
      </c>
      <c r="D822" s="424"/>
      <c r="E822" s="422"/>
      <c r="F822" s="423"/>
      <c r="G822" s="417"/>
    </row>
    <row r="823" spans="1:7" ht="75">
      <c r="A823" s="421"/>
      <c r="B823" s="421"/>
      <c r="C823" s="421" t="s">
        <v>31</v>
      </c>
      <c r="D823" s="424" t="s">
        <v>1326</v>
      </c>
      <c r="E823" s="422" t="s">
        <v>834</v>
      </c>
      <c r="F823" s="423"/>
      <c r="G823" s="417"/>
    </row>
    <row r="824" spans="1:7" ht="15">
      <c r="A824" s="421"/>
      <c r="B824" s="421"/>
      <c r="C824" s="421" t="s">
        <v>35</v>
      </c>
      <c r="D824" s="424"/>
      <c r="E824" s="422"/>
      <c r="F824" s="423"/>
      <c r="G824" s="417"/>
    </row>
    <row r="825" spans="1:7" ht="15">
      <c r="A825" s="421"/>
      <c r="B825" s="421"/>
      <c r="C825" s="421" t="s">
        <v>39</v>
      </c>
      <c r="D825" s="424"/>
      <c r="E825" s="422"/>
      <c r="F825" s="423"/>
      <c r="G825" s="417"/>
    </row>
    <row r="826" spans="1:7" ht="15">
      <c r="A826" s="414"/>
      <c r="B826" s="414"/>
      <c r="C826" s="414"/>
      <c r="D826" s="80"/>
      <c r="E826" s="415"/>
      <c r="F826" s="416"/>
      <c r="G826" s="417"/>
    </row>
    <row r="827" spans="1:7" ht="15">
      <c r="A827" s="413">
        <v>2.12</v>
      </c>
      <c r="B827" s="413"/>
      <c r="C827" s="413"/>
      <c r="D827" s="413" t="s">
        <v>1327</v>
      </c>
      <c r="E827" s="418"/>
      <c r="F827" s="419"/>
      <c r="G827" s="417"/>
    </row>
    <row r="828" spans="1:7" ht="162.5">
      <c r="A828" s="421" t="s">
        <v>1328</v>
      </c>
      <c r="B828" s="421"/>
      <c r="C828" s="421"/>
      <c r="D828" s="421" t="s">
        <v>1329</v>
      </c>
      <c r="E828" s="422"/>
      <c r="F828" s="423"/>
      <c r="G828" s="417"/>
    </row>
    <row r="829" spans="1:7" ht="14.25" customHeight="1">
      <c r="A829" s="421"/>
      <c r="B829" s="421"/>
      <c r="C829" s="421" t="s">
        <v>19</v>
      </c>
      <c r="D829" s="424"/>
      <c r="E829" s="422"/>
      <c r="F829" s="423"/>
      <c r="G829" s="417"/>
    </row>
    <row r="830" spans="1:7" ht="14.25" customHeight="1">
      <c r="A830" s="421"/>
      <c r="B830" s="421"/>
      <c r="C830" s="853" t="str">
        <f>C$41</f>
        <v>S1</v>
      </c>
      <c r="D830" s="424" t="s">
        <v>1330</v>
      </c>
      <c r="E830" s="856" t="s">
        <v>834</v>
      </c>
      <c r="F830" s="423"/>
      <c r="G830" s="417"/>
    </row>
    <row r="831" spans="1:7" ht="14.25" customHeight="1">
      <c r="A831" s="421"/>
      <c r="B831" s="421"/>
      <c r="C831" s="854"/>
      <c r="D831" s="424" t="s">
        <v>1331</v>
      </c>
      <c r="E831" s="857"/>
      <c r="F831" s="423"/>
      <c r="G831" s="417"/>
    </row>
    <row r="832" spans="1:7" ht="14.25" customHeight="1">
      <c r="A832" s="421"/>
      <c r="B832" s="421"/>
      <c r="C832" s="854"/>
      <c r="D832" s="424" t="s">
        <v>1332</v>
      </c>
      <c r="E832" s="857"/>
      <c r="F832" s="423"/>
      <c r="G832" s="417"/>
    </row>
    <row r="833" spans="1:7" ht="25">
      <c r="A833" s="421"/>
      <c r="B833" s="421"/>
      <c r="C833" s="855"/>
      <c r="D833" s="424" t="s">
        <v>1333</v>
      </c>
      <c r="E833" s="858"/>
      <c r="F833" s="423"/>
      <c r="G833" s="417"/>
    </row>
    <row r="834" spans="1:7" ht="15">
      <c r="A834" s="421"/>
      <c r="B834" s="421"/>
      <c r="C834" s="421" t="s">
        <v>26</v>
      </c>
      <c r="D834" s="424"/>
      <c r="E834" s="422"/>
      <c r="F834" s="423"/>
      <c r="G834" s="417"/>
    </row>
    <row r="835" spans="1:7" ht="50">
      <c r="A835" s="421"/>
      <c r="B835" s="421"/>
      <c r="C835" s="421" t="s">
        <v>31</v>
      </c>
      <c r="D835" s="424" t="s">
        <v>1334</v>
      </c>
      <c r="E835" s="422" t="s">
        <v>834</v>
      </c>
      <c r="F835" s="423"/>
      <c r="G835" s="417"/>
    </row>
    <row r="836" spans="1:7" ht="15">
      <c r="A836" s="421"/>
      <c r="B836" s="421"/>
      <c r="C836" s="421" t="s">
        <v>35</v>
      </c>
      <c r="D836" s="424"/>
      <c r="E836" s="422"/>
      <c r="F836" s="423"/>
      <c r="G836" s="417"/>
    </row>
    <row r="837" spans="1:7" ht="15">
      <c r="A837" s="421"/>
      <c r="B837" s="421"/>
      <c r="C837" s="421" t="s">
        <v>39</v>
      </c>
      <c r="D837" s="424"/>
      <c r="E837" s="422"/>
      <c r="F837" s="423"/>
      <c r="G837" s="417"/>
    </row>
    <row r="838" spans="1:7" ht="15">
      <c r="A838" s="414"/>
      <c r="B838" s="414"/>
      <c r="C838" s="414"/>
      <c r="D838" s="80"/>
      <c r="E838" s="415"/>
      <c r="F838" s="416"/>
      <c r="G838" s="417"/>
    </row>
    <row r="839" spans="1:7" ht="112.5">
      <c r="A839" s="421" t="s">
        <v>1335</v>
      </c>
      <c r="B839" s="421"/>
      <c r="C839" s="421"/>
      <c r="D839" s="421" t="s">
        <v>1336</v>
      </c>
      <c r="E839" s="422"/>
      <c r="F839" s="423"/>
      <c r="G839" s="417"/>
    </row>
    <row r="840" spans="1:7" ht="14.25" customHeight="1">
      <c r="A840" s="421"/>
      <c r="B840" s="421"/>
      <c r="C840" s="421" t="s">
        <v>19</v>
      </c>
      <c r="D840" s="424"/>
      <c r="E840" s="422"/>
      <c r="F840" s="423"/>
      <c r="G840" s="417"/>
    </row>
    <row r="841" spans="1:7" ht="14.25" customHeight="1">
      <c r="A841" s="421"/>
      <c r="B841" s="421"/>
      <c r="C841" s="853" t="str">
        <f>C$41</f>
        <v>S1</v>
      </c>
      <c r="D841" s="426" t="s">
        <v>1337</v>
      </c>
      <c r="E841" s="856" t="s">
        <v>834</v>
      </c>
      <c r="F841" s="423"/>
      <c r="G841" s="417"/>
    </row>
    <row r="842" spans="1:7" ht="14.25" customHeight="1">
      <c r="A842" s="421"/>
      <c r="B842" s="421"/>
      <c r="C842" s="854"/>
      <c r="D842" s="424" t="s">
        <v>1338</v>
      </c>
      <c r="E842" s="857"/>
      <c r="F842" s="423"/>
      <c r="G842" s="417"/>
    </row>
    <row r="843" spans="1:7" ht="14.25" customHeight="1">
      <c r="A843" s="421"/>
      <c r="B843" s="421"/>
      <c r="C843" s="854"/>
      <c r="D843" s="424" t="s">
        <v>1339</v>
      </c>
      <c r="E843" s="857"/>
      <c r="F843" s="423"/>
      <c r="G843" s="417"/>
    </row>
    <row r="844" spans="1:7">
      <c r="A844" s="421"/>
      <c r="B844" s="421"/>
      <c r="C844" s="855"/>
      <c r="D844" s="424" t="s">
        <v>1340</v>
      </c>
      <c r="E844" s="858"/>
      <c r="F844" s="423"/>
      <c r="G844" s="417"/>
    </row>
    <row r="845" spans="1:7" ht="15">
      <c r="A845" s="421"/>
      <c r="B845" s="421"/>
      <c r="C845" s="421" t="s">
        <v>26</v>
      </c>
      <c r="D845" s="424"/>
      <c r="E845" s="422"/>
      <c r="F845" s="423"/>
      <c r="G845" s="417"/>
    </row>
    <row r="846" spans="1:7" ht="15">
      <c r="A846" s="421"/>
      <c r="B846" s="421"/>
      <c r="C846" s="421" t="s">
        <v>31</v>
      </c>
      <c r="D846" s="426" t="s">
        <v>1341</v>
      </c>
      <c r="E846" s="422" t="s">
        <v>834</v>
      </c>
      <c r="F846" s="423"/>
      <c r="G846" s="417"/>
    </row>
    <row r="847" spans="1:7" ht="15">
      <c r="A847" s="421"/>
      <c r="B847" s="421"/>
      <c r="C847" s="421" t="s">
        <v>35</v>
      </c>
      <c r="D847" s="424"/>
      <c r="E847" s="422"/>
      <c r="F847" s="423"/>
      <c r="G847" s="417"/>
    </row>
    <row r="848" spans="1:7" ht="15">
      <c r="A848" s="421"/>
      <c r="B848" s="421"/>
      <c r="C848" s="421" t="s">
        <v>39</v>
      </c>
      <c r="D848" s="424"/>
      <c r="E848" s="422"/>
      <c r="F848" s="423"/>
      <c r="G848" s="417"/>
    </row>
    <row r="849" spans="1:7" ht="15">
      <c r="A849" s="414"/>
      <c r="B849" s="414"/>
      <c r="C849" s="414"/>
      <c r="D849" s="80"/>
      <c r="E849" s="415"/>
      <c r="F849" s="416"/>
      <c r="G849" s="417"/>
    </row>
    <row r="850" spans="1:7" ht="15">
      <c r="A850" s="413">
        <v>2.13</v>
      </c>
      <c r="B850" s="413"/>
      <c r="C850" s="413"/>
      <c r="D850" s="413" t="s">
        <v>1342</v>
      </c>
      <c r="E850" s="418"/>
      <c r="F850" s="419"/>
      <c r="G850" s="417"/>
    </row>
    <row r="851" spans="1:7" ht="100">
      <c r="A851" s="421" t="s">
        <v>1343</v>
      </c>
      <c r="B851" s="421"/>
      <c r="C851" s="421"/>
      <c r="D851" s="421" t="s">
        <v>1344</v>
      </c>
      <c r="E851" s="422"/>
      <c r="F851" s="423"/>
      <c r="G851" s="417"/>
    </row>
    <row r="852" spans="1:7" ht="14.25" customHeight="1">
      <c r="A852" s="421"/>
      <c r="B852" s="421"/>
      <c r="C852" s="421" t="s">
        <v>19</v>
      </c>
      <c r="D852" s="424"/>
      <c r="E852" s="422"/>
      <c r="F852" s="423"/>
      <c r="G852" s="417"/>
    </row>
    <row r="853" spans="1:7" ht="14.25" customHeight="1">
      <c r="A853" s="421"/>
      <c r="B853" s="421"/>
      <c r="C853" s="853" t="str">
        <f>C$41</f>
        <v>S1</v>
      </c>
      <c r="D853" s="426" t="s">
        <v>1345</v>
      </c>
      <c r="E853" s="856" t="s">
        <v>834</v>
      </c>
      <c r="F853" s="423"/>
      <c r="G853" s="417"/>
    </row>
    <row r="854" spans="1:7" ht="14.25" customHeight="1">
      <c r="A854" s="421"/>
      <c r="B854" s="421"/>
      <c r="C854" s="854"/>
      <c r="D854" s="424" t="s">
        <v>1030</v>
      </c>
      <c r="E854" s="857"/>
      <c r="F854" s="423"/>
      <c r="G854" s="417"/>
    </row>
    <row r="855" spans="1:7" ht="14.25" customHeight="1">
      <c r="A855" s="421"/>
      <c r="B855" s="421"/>
      <c r="C855" s="854"/>
      <c r="D855" s="424" t="s">
        <v>1031</v>
      </c>
      <c r="E855" s="857"/>
      <c r="F855" s="423"/>
      <c r="G855" s="417"/>
    </row>
    <row r="856" spans="1:7">
      <c r="A856" s="421"/>
      <c r="B856" s="421"/>
      <c r="C856" s="855"/>
      <c r="D856" s="424" t="s">
        <v>1032</v>
      </c>
      <c r="E856" s="858"/>
      <c r="F856" s="423"/>
      <c r="G856" s="417"/>
    </row>
    <row r="857" spans="1:7" ht="15">
      <c r="A857" s="421"/>
      <c r="B857" s="421"/>
      <c r="C857" s="421" t="s">
        <v>26</v>
      </c>
      <c r="D857" s="424"/>
      <c r="E857" s="422"/>
      <c r="F857" s="423"/>
      <c r="G857" s="417"/>
    </row>
    <row r="858" spans="1:7" ht="15">
      <c r="A858" s="421"/>
      <c r="B858" s="421"/>
      <c r="C858" s="421" t="s">
        <v>31</v>
      </c>
      <c r="D858" s="424" t="s">
        <v>1346</v>
      </c>
      <c r="E858" s="422" t="s">
        <v>834</v>
      </c>
      <c r="F858" s="423"/>
      <c r="G858" s="417"/>
    </row>
    <row r="859" spans="1:7" ht="15">
      <c r="A859" s="421"/>
      <c r="B859" s="421"/>
      <c r="C859" s="421" t="s">
        <v>35</v>
      </c>
      <c r="D859" s="424"/>
      <c r="E859" s="422"/>
      <c r="F859" s="423"/>
      <c r="G859" s="417"/>
    </row>
    <row r="860" spans="1:7" ht="15">
      <c r="A860" s="421"/>
      <c r="B860" s="421"/>
      <c r="C860" s="421" t="s">
        <v>39</v>
      </c>
      <c r="D860" s="424"/>
      <c r="E860" s="422"/>
      <c r="F860" s="423"/>
      <c r="G860" s="417"/>
    </row>
    <row r="861" spans="1:7" ht="15">
      <c r="A861" s="414"/>
      <c r="B861" s="414"/>
      <c r="C861" s="414"/>
      <c r="D861" s="80"/>
      <c r="E861" s="415"/>
      <c r="F861" s="416"/>
      <c r="G861" s="417"/>
    </row>
    <row r="862" spans="1:7" ht="25">
      <c r="A862" s="421" t="s">
        <v>1347</v>
      </c>
      <c r="B862" s="421"/>
      <c r="C862" s="421"/>
      <c r="D862" s="421" t="s">
        <v>1348</v>
      </c>
      <c r="E862" s="422"/>
      <c r="F862" s="423"/>
      <c r="G862" s="417"/>
    </row>
    <row r="863" spans="1:7" ht="14.25" customHeight="1">
      <c r="A863" s="421"/>
      <c r="B863" s="421"/>
      <c r="C863" s="421" t="s">
        <v>19</v>
      </c>
      <c r="D863" s="424"/>
      <c r="E863" s="422"/>
      <c r="F863" s="423"/>
      <c r="G863" s="417"/>
    </row>
    <row r="864" spans="1:7" ht="14.25" customHeight="1">
      <c r="A864" s="421"/>
      <c r="B864" s="421"/>
      <c r="C864" s="853" t="str">
        <f>C$41</f>
        <v>S1</v>
      </c>
      <c r="D864" s="426" t="s">
        <v>1345</v>
      </c>
      <c r="E864" s="856" t="s">
        <v>834</v>
      </c>
      <c r="F864" s="423"/>
      <c r="G864" s="417"/>
    </row>
    <row r="865" spans="1:7" ht="14.25" customHeight="1">
      <c r="A865" s="421"/>
      <c r="B865" s="421"/>
      <c r="C865" s="854"/>
      <c r="D865" s="424" t="s">
        <v>1030</v>
      </c>
      <c r="E865" s="857"/>
      <c r="F865" s="423"/>
      <c r="G865" s="417"/>
    </row>
    <row r="866" spans="1:7" ht="14.25" customHeight="1">
      <c r="A866" s="421"/>
      <c r="B866" s="421"/>
      <c r="C866" s="854"/>
      <c r="D866" s="424" t="s">
        <v>1031</v>
      </c>
      <c r="E866" s="857"/>
      <c r="F866" s="423"/>
      <c r="G866" s="417"/>
    </row>
    <row r="867" spans="1:7">
      <c r="A867" s="421"/>
      <c r="B867" s="421"/>
      <c r="C867" s="855"/>
      <c r="D867" s="424" t="s">
        <v>1032</v>
      </c>
      <c r="E867" s="858"/>
      <c r="F867" s="423"/>
      <c r="G867" s="417"/>
    </row>
    <row r="868" spans="1:7" ht="15">
      <c r="A868" s="421"/>
      <c r="B868" s="421"/>
      <c r="C868" s="421" t="s">
        <v>26</v>
      </c>
      <c r="D868" s="424"/>
      <c r="E868" s="422"/>
      <c r="F868" s="423"/>
      <c r="G868" s="417"/>
    </row>
    <row r="869" spans="1:7" ht="15">
      <c r="A869" s="421"/>
      <c r="B869" s="421"/>
      <c r="C869" s="421" t="s">
        <v>31</v>
      </c>
      <c r="D869" s="424" t="s">
        <v>1346</v>
      </c>
      <c r="E869" s="422" t="s">
        <v>834</v>
      </c>
      <c r="F869" s="423"/>
      <c r="G869" s="417"/>
    </row>
    <row r="870" spans="1:7" ht="15">
      <c r="A870" s="421"/>
      <c r="B870" s="421"/>
      <c r="C870" s="421" t="s">
        <v>35</v>
      </c>
      <c r="D870" s="424"/>
      <c r="E870" s="422"/>
      <c r="F870" s="423"/>
      <c r="G870" s="417"/>
    </row>
    <row r="871" spans="1:7" ht="15">
      <c r="A871" s="421"/>
      <c r="B871" s="421"/>
      <c r="C871" s="421" t="s">
        <v>39</v>
      </c>
      <c r="D871" s="424"/>
      <c r="E871" s="422"/>
      <c r="F871" s="423"/>
      <c r="G871" s="417"/>
    </row>
    <row r="872" spans="1:7" ht="15">
      <c r="A872" s="414"/>
      <c r="B872" s="414"/>
      <c r="C872" s="414"/>
      <c r="D872" s="80"/>
      <c r="E872" s="415"/>
      <c r="F872" s="416"/>
      <c r="G872" s="417"/>
    </row>
    <row r="873" spans="1:7" ht="125">
      <c r="A873" s="421" t="s">
        <v>1349</v>
      </c>
      <c r="B873" s="421"/>
      <c r="C873" s="421"/>
      <c r="D873" s="421" t="s">
        <v>1350</v>
      </c>
      <c r="E873" s="422"/>
      <c r="F873" s="423"/>
      <c r="G873" s="417"/>
    </row>
    <row r="874" spans="1:7" ht="14.25" customHeight="1">
      <c r="A874" s="421"/>
      <c r="B874" s="421"/>
      <c r="C874" s="421" t="s">
        <v>19</v>
      </c>
      <c r="D874" s="424"/>
      <c r="E874" s="422"/>
      <c r="F874" s="423"/>
      <c r="G874" s="417"/>
    </row>
    <row r="875" spans="1:7" ht="14.25" customHeight="1">
      <c r="A875" s="421"/>
      <c r="B875" s="421"/>
      <c r="C875" s="853" t="str">
        <f>C$41</f>
        <v>S1</v>
      </c>
      <c r="D875" s="426" t="s">
        <v>1345</v>
      </c>
      <c r="E875" s="856" t="s">
        <v>834</v>
      </c>
      <c r="F875" s="423"/>
      <c r="G875" s="417"/>
    </row>
    <row r="876" spans="1:7" ht="14.25" customHeight="1">
      <c r="A876" s="421"/>
      <c r="B876" s="421"/>
      <c r="C876" s="854"/>
      <c r="D876" s="424" t="s">
        <v>1030</v>
      </c>
      <c r="E876" s="857"/>
      <c r="F876" s="423"/>
      <c r="G876" s="417"/>
    </row>
    <row r="877" spans="1:7" ht="14.25" customHeight="1">
      <c r="A877" s="421"/>
      <c r="B877" s="421"/>
      <c r="C877" s="854"/>
      <c r="D877" s="424" t="s">
        <v>1031</v>
      </c>
      <c r="E877" s="857"/>
      <c r="F877" s="423"/>
      <c r="G877" s="417"/>
    </row>
    <row r="878" spans="1:7">
      <c r="A878" s="421"/>
      <c r="B878" s="421"/>
      <c r="C878" s="855"/>
      <c r="D878" s="424" t="s">
        <v>1032</v>
      </c>
      <c r="E878" s="858"/>
      <c r="F878" s="423"/>
      <c r="G878" s="417"/>
    </row>
    <row r="879" spans="1:7" ht="15">
      <c r="A879" s="421"/>
      <c r="B879" s="421"/>
      <c r="C879" s="421" t="s">
        <v>26</v>
      </c>
      <c r="D879" s="424"/>
      <c r="E879" s="422"/>
      <c r="F879" s="423"/>
      <c r="G879" s="417"/>
    </row>
    <row r="880" spans="1:7" ht="15">
      <c r="A880" s="421"/>
      <c r="B880" s="421"/>
      <c r="C880" s="421" t="s">
        <v>31</v>
      </c>
      <c r="D880" s="424" t="s">
        <v>1346</v>
      </c>
      <c r="E880" s="422" t="s">
        <v>834</v>
      </c>
      <c r="F880" s="423"/>
      <c r="G880" s="417"/>
    </row>
    <row r="881" spans="1:7" ht="15">
      <c r="A881" s="421"/>
      <c r="B881" s="421"/>
      <c r="C881" s="421" t="s">
        <v>35</v>
      </c>
      <c r="D881" s="424"/>
      <c r="E881" s="422"/>
      <c r="F881" s="423"/>
      <c r="G881" s="417"/>
    </row>
    <row r="882" spans="1:7" ht="15">
      <c r="A882" s="421"/>
      <c r="B882" s="421"/>
      <c r="C882" s="421" t="s">
        <v>39</v>
      </c>
      <c r="D882" s="424"/>
      <c r="E882" s="422"/>
      <c r="F882" s="423"/>
      <c r="G882" s="417"/>
    </row>
    <row r="883" spans="1:7" ht="250" customHeight="1">
      <c r="A883" s="414"/>
      <c r="B883" s="414"/>
      <c r="C883" s="414"/>
      <c r="D883" s="80"/>
      <c r="E883" s="415"/>
      <c r="F883" s="416"/>
      <c r="G883" s="417"/>
    </row>
    <row r="884" spans="1:7" ht="237.5">
      <c r="A884" s="421" t="s">
        <v>1351</v>
      </c>
      <c r="B884" s="421"/>
      <c r="C884" s="421"/>
      <c r="D884" s="421" t="s">
        <v>1352</v>
      </c>
      <c r="E884" s="422"/>
      <c r="F884" s="423"/>
      <c r="G884" s="417"/>
    </row>
    <row r="885" spans="1:7" ht="15">
      <c r="A885" s="421"/>
      <c r="B885" s="421"/>
      <c r="C885" s="421" t="s">
        <v>19</v>
      </c>
      <c r="D885" s="424"/>
      <c r="E885" s="422"/>
      <c r="F885" s="423"/>
      <c r="G885" s="417"/>
    </row>
    <row r="886" spans="1:7" ht="15">
      <c r="A886" s="421"/>
      <c r="B886" s="421"/>
      <c r="C886" s="421" t="str">
        <f>C$41</f>
        <v>S1</v>
      </c>
      <c r="D886" s="426" t="s">
        <v>1353</v>
      </c>
      <c r="E886" s="422" t="s">
        <v>834</v>
      </c>
      <c r="F886" s="423"/>
      <c r="G886" s="417"/>
    </row>
    <row r="887" spans="1:7" ht="15">
      <c r="A887" s="421"/>
      <c r="B887" s="421"/>
      <c r="C887" s="421" t="s">
        <v>26</v>
      </c>
      <c r="D887" s="424"/>
      <c r="E887" s="422"/>
      <c r="F887" s="423"/>
      <c r="G887" s="417"/>
    </row>
    <row r="888" spans="1:7" ht="15">
      <c r="A888" s="421"/>
      <c r="B888" s="421"/>
      <c r="C888" s="421" t="s">
        <v>31</v>
      </c>
      <c r="D888" s="424"/>
      <c r="E888" s="422"/>
      <c r="F888" s="423"/>
      <c r="G888" s="417"/>
    </row>
    <row r="889" spans="1:7" ht="15">
      <c r="A889" s="421"/>
      <c r="B889" s="421"/>
      <c r="C889" s="421" t="s">
        <v>35</v>
      </c>
      <c r="D889" s="424"/>
      <c r="E889" s="422"/>
      <c r="F889" s="423"/>
      <c r="G889" s="417"/>
    </row>
    <row r="890" spans="1:7" ht="15">
      <c r="A890" s="421"/>
      <c r="B890" s="421"/>
      <c r="C890" s="421" t="s">
        <v>39</v>
      </c>
      <c r="D890" s="424"/>
      <c r="E890" s="422"/>
      <c r="F890" s="423"/>
      <c r="G890" s="417"/>
    </row>
    <row r="891" spans="1:7" ht="15">
      <c r="A891" s="414"/>
      <c r="B891" s="414"/>
      <c r="C891" s="414"/>
      <c r="D891" s="80"/>
      <c r="E891" s="415"/>
      <c r="F891" s="416"/>
      <c r="G891" s="417"/>
    </row>
    <row r="892" spans="1:7" ht="100">
      <c r="A892" s="421" t="s">
        <v>1354</v>
      </c>
      <c r="B892" s="421"/>
      <c r="C892" s="421"/>
      <c r="D892" s="421" t="s">
        <v>1355</v>
      </c>
      <c r="E892" s="422"/>
      <c r="F892" s="423"/>
      <c r="G892" s="417"/>
    </row>
    <row r="893" spans="1:7" ht="15">
      <c r="A893" s="421"/>
      <c r="B893" s="421"/>
      <c r="C893" s="421" t="s">
        <v>19</v>
      </c>
      <c r="D893" s="424"/>
      <c r="E893" s="422"/>
      <c r="F893" s="423"/>
      <c r="G893" s="417"/>
    </row>
    <row r="894" spans="1:7" ht="15">
      <c r="A894" s="421"/>
      <c r="B894" s="421"/>
      <c r="C894" s="421" t="str">
        <f>C$41</f>
        <v>S1</v>
      </c>
      <c r="D894" s="424" t="s">
        <v>1356</v>
      </c>
      <c r="E894" s="422" t="s">
        <v>834</v>
      </c>
      <c r="F894" s="423"/>
      <c r="G894" s="417"/>
    </row>
    <row r="895" spans="1:7" ht="15">
      <c r="A895" s="421"/>
      <c r="B895" s="421"/>
      <c r="C895" s="421" t="str">
        <f>C$42</f>
        <v>S2</v>
      </c>
      <c r="D895" s="424"/>
      <c r="E895" s="422"/>
      <c r="F895" s="423"/>
      <c r="G895" s="417"/>
    </row>
    <row r="896" spans="1:7" ht="15">
      <c r="A896" s="421"/>
      <c r="B896" s="421"/>
      <c r="C896" s="421" t="s">
        <v>31</v>
      </c>
      <c r="D896" s="424" t="s">
        <v>1346</v>
      </c>
      <c r="E896" s="422" t="s">
        <v>834</v>
      </c>
      <c r="F896" s="423"/>
      <c r="G896" s="417"/>
    </row>
    <row r="897" spans="1:7" ht="15">
      <c r="A897" s="421"/>
      <c r="B897" s="421"/>
      <c r="C897" s="421" t="s">
        <v>35</v>
      </c>
      <c r="D897" s="424"/>
      <c r="E897" s="422"/>
      <c r="F897" s="423"/>
      <c r="G897" s="417"/>
    </row>
    <row r="898" spans="1:7" ht="15">
      <c r="A898" s="421"/>
      <c r="B898" s="421"/>
      <c r="C898" s="421" t="s">
        <v>39</v>
      </c>
      <c r="D898" s="424"/>
      <c r="E898" s="422"/>
      <c r="F898" s="423"/>
      <c r="G898" s="417"/>
    </row>
    <row r="899" spans="1:7" ht="15">
      <c r="A899" s="414"/>
      <c r="B899" s="414"/>
      <c r="C899" s="414"/>
      <c r="D899" s="80"/>
      <c r="E899" s="415"/>
      <c r="F899" s="416"/>
      <c r="G899" s="417"/>
    </row>
    <row r="900" spans="1:7" ht="15">
      <c r="A900" s="421" t="s">
        <v>1357</v>
      </c>
      <c r="B900" s="421"/>
      <c r="C900" s="421"/>
      <c r="D900" s="421" t="s">
        <v>1358</v>
      </c>
      <c r="E900" s="422"/>
      <c r="F900" s="423"/>
      <c r="G900" s="417"/>
    </row>
    <row r="901" spans="1:7" ht="15">
      <c r="A901" s="421"/>
      <c r="B901" s="421"/>
      <c r="C901" s="421" t="s">
        <v>19</v>
      </c>
      <c r="D901" s="424"/>
      <c r="E901" s="422"/>
      <c r="F901" s="423"/>
      <c r="G901" s="417"/>
    </row>
    <row r="902" spans="1:7" ht="15">
      <c r="A902" s="421"/>
      <c r="B902" s="421"/>
      <c r="C902" s="421" t="str">
        <f>C$41</f>
        <v>S1</v>
      </c>
      <c r="D902" s="424" t="s">
        <v>1359</v>
      </c>
      <c r="E902" s="422" t="s">
        <v>834</v>
      </c>
      <c r="F902" s="423"/>
      <c r="G902" s="417"/>
    </row>
    <row r="903" spans="1:7" ht="15">
      <c r="A903" s="421"/>
      <c r="B903" s="421"/>
      <c r="C903" s="421" t="s">
        <v>26</v>
      </c>
      <c r="D903" s="424"/>
      <c r="E903" s="422"/>
      <c r="F903" s="423"/>
      <c r="G903" s="417"/>
    </row>
    <row r="904" spans="1:7" ht="15">
      <c r="A904" s="421"/>
      <c r="B904" s="421"/>
      <c r="C904" s="421" t="s">
        <v>31</v>
      </c>
      <c r="D904" s="424" t="s">
        <v>1360</v>
      </c>
      <c r="E904" s="422" t="s">
        <v>834</v>
      </c>
      <c r="F904" s="423"/>
      <c r="G904" s="417"/>
    </row>
    <row r="905" spans="1:7" ht="15">
      <c r="A905" s="421"/>
      <c r="B905" s="421"/>
      <c r="C905" s="421" t="s">
        <v>35</v>
      </c>
      <c r="D905" s="424"/>
      <c r="E905" s="422"/>
      <c r="F905" s="423"/>
      <c r="G905" s="417"/>
    </row>
    <row r="906" spans="1:7" ht="15">
      <c r="A906" s="421"/>
      <c r="B906" s="421"/>
      <c r="C906" s="421" t="s">
        <v>39</v>
      </c>
      <c r="D906" s="424"/>
      <c r="E906" s="422"/>
      <c r="F906" s="423"/>
      <c r="G906" s="417"/>
    </row>
    <row r="907" spans="1:7" ht="15">
      <c r="A907" s="414"/>
      <c r="B907" s="414"/>
      <c r="C907" s="414"/>
      <c r="D907" s="80"/>
      <c r="E907" s="415"/>
      <c r="F907" s="416"/>
      <c r="G907" s="417"/>
    </row>
    <row r="908" spans="1:7" ht="15">
      <c r="A908" s="413">
        <v>2.14</v>
      </c>
      <c r="B908" s="413"/>
      <c r="C908" s="413"/>
      <c r="D908" s="413" t="s">
        <v>1361</v>
      </c>
      <c r="E908" s="418"/>
      <c r="F908" s="419"/>
      <c r="G908" s="417"/>
    </row>
    <row r="909" spans="1:7" ht="112.5">
      <c r="A909" s="421" t="s">
        <v>1362</v>
      </c>
      <c r="B909" s="421"/>
      <c r="C909" s="421"/>
      <c r="D909" s="421" t="s">
        <v>1363</v>
      </c>
      <c r="E909" s="422"/>
      <c r="F909" s="423"/>
      <c r="G909" s="417"/>
    </row>
    <row r="910" spans="1:7" ht="14.25" customHeight="1">
      <c r="A910" s="421"/>
      <c r="B910" s="421"/>
      <c r="C910" s="421" t="s">
        <v>19</v>
      </c>
      <c r="D910" s="424"/>
      <c r="E910" s="422"/>
      <c r="F910" s="423"/>
      <c r="G910" s="417"/>
    </row>
    <row r="911" spans="1:7" ht="14.25" customHeight="1">
      <c r="A911" s="421"/>
      <c r="B911" s="421"/>
      <c r="C911" s="853" t="str">
        <f>C$41</f>
        <v>S1</v>
      </c>
      <c r="D911" s="426" t="s">
        <v>1364</v>
      </c>
      <c r="E911" s="856" t="s">
        <v>834</v>
      </c>
      <c r="F911" s="423"/>
      <c r="G911" s="417"/>
    </row>
    <row r="912" spans="1:7" ht="14.25" customHeight="1">
      <c r="A912" s="421"/>
      <c r="B912" s="421"/>
      <c r="C912" s="854"/>
      <c r="D912" s="424" t="s">
        <v>1365</v>
      </c>
      <c r="E912" s="857"/>
      <c r="F912" s="423"/>
      <c r="G912" s="417"/>
    </row>
    <row r="913" spans="1:7" ht="14.25" customHeight="1">
      <c r="A913" s="421"/>
      <c r="B913" s="421"/>
      <c r="C913" s="854"/>
      <c r="D913" s="424" t="s">
        <v>1366</v>
      </c>
      <c r="E913" s="857"/>
      <c r="F913" s="423"/>
      <c r="G913" s="417"/>
    </row>
    <row r="914" spans="1:7" ht="25">
      <c r="A914" s="421"/>
      <c r="B914" s="421"/>
      <c r="C914" s="855"/>
      <c r="D914" s="424" t="s">
        <v>1367</v>
      </c>
      <c r="E914" s="858"/>
      <c r="F914" s="423"/>
      <c r="G914" s="417"/>
    </row>
    <row r="915" spans="1:7" ht="15">
      <c r="A915" s="421"/>
      <c r="B915" s="421"/>
      <c r="C915" s="421" t="s">
        <v>26</v>
      </c>
      <c r="D915" s="424"/>
      <c r="E915" s="422"/>
      <c r="F915" s="423"/>
      <c r="G915" s="417"/>
    </row>
    <row r="916" spans="1:7" ht="15">
      <c r="A916" s="421"/>
      <c r="B916" s="421"/>
      <c r="C916" s="421" t="s">
        <v>31</v>
      </c>
      <c r="D916" s="424" t="s">
        <v>1368</v>
      </c>
      <c r="E916" s="422" t="s">
        <v>834</v>
      </c>
      <c r="F916" s="423"/>
      <c r="G916" s="417"/>
    </row>
    <row r="917" spans="1:7" ht="15">
      <c r="A917" s="421"/>
      <c r="B917" s="421"/>
      <c r="C917" s="421" t="s">
        <v>35</v>
      </c>
      <c r="D917" s="424"/>
      <c r="E917" s="422"/>
      <c r="F917" s="423"/>
      <c r="G917" s="417"/>
    </row>
    <row r="918" spans="1:7" ht="15">
      <c r="A918" s="421"/>
      <c r="B918" s="421"/>
      <c r="C918" s="421" t="s">
        <v>39</v>
      </c>
      <c r="D918" s="424"/>
      <c r="E918" s="422"/>
      <c r="F918" s="423"/>
      <c r="G918" s="417"/>
    </row>
    <row r="919" spans="1:7" ht="15">
      <c r="A919" s="414"/>
      <c r="B919" s="414"/>
      <c r="C919" s="414"/>
      <c r="D919" s="80"/>
      <c r="E919" s="415"/>
      <c r="F919" s="416"/>
      <c r="G919" s="417"/>
    </row>
    <row r="920" spans="1:7" ht="15">
      <c r="A920" s="413">
        <v>2.15</v>
      </c>
      <c r="B920" s="413"/>
      <c r="C920" s="413"/>
      <c r="D920" s="413" t="s">
        <v>1369</v>
      </c>
      <c r="E920" s="418"/>
      <c r="F920" s="419"/>
      <c r="G920" s="417"/>
    </row>
    <row r="921" spans="1:7" ht="100">
      <c r="A921" s="421" t="s">
        <v>1370</v>
      </c>
      <c r="B921" s="421"/>
      <c r="C921" s="421"/>
      <c r="D921" s="421" t="s">
        <v>1371</v>
      </c>
      <c r="E921" s="422"/>
      <c r="F921" s="423"/>
      <c r="G921" s="417"/>
    </row>
    <row r="922" spans="1:7" ht="14.25" customHeight="1">
      <c r="A922" s="421"/>
      <c r="B922" s="421"/>
      <c r="C922" s="421" t="s">
        <v>19</v>
      </c>
      <c r="D922" s="424"/>
      <c r="E922" s="422"/>
      <c r="F922" s="423"/>
      <c r="G922" s="417"/>
    </row>
    <row r="923" spans="1:7" ht="14.25" customHeight="1">
      <c r="A923" s="421"/>
      <c r="B923" s="444"/>
      <c r="C923" s="865" t="str">
        <f>C$41</f>
        <v>S1</v>
      </c>
      <c r="D923" s="455" t="s">
        <v>1372</v>
      </c>
      <c r="E923" s="879" t="s">
        <v>842</v>
      </c>
      <c r="F923" s="867" t="s">
        <v>1373</v>
      </c>
      <c r="G923" s="417"/>
    </row>
    <row r="924" spans="1:7" ht="14.25" customHeight="1">
      <c r="A924" s="421"/>
      <c r="B924" s="444"/>
      <c r="C924" s="866"/>
      <c r="D924" s="439" t="s">
        <v>1374</v>
      </c>
      <c r="E924" s="880"/>
      <c r="F924" s="868"/>
      <c r="G924" s="417"/>
    </row>
    <row r="925" spans="1:7" ht="14.25" customHeight="1">
      <c r="A925" s="421"/>
      <c r="B925" s="444"/>
      <c r="C925" s="866"/>
      <c r="D925" s="439" t="s">
        <v>1375</v>
      </c>
      <c r="E925" s="880"/>
      <c r="F925" s="868"/>
      <c r="G925" s="417"/>
    </row>
    <row r="926" spans="1:7">
      <c r="A926" s="421"/>
      <c r="B926" s="444"/>
      <c r="C926" s="878"/>
      <c r="D926" s="439" t="s">
        <v>1376</v>
      </c>
      <c r="E926" s="881"/>
      <c r="F926" s="882"/>
      <c r="G926" s="417"/>
    </row>
    <row r="927" spans="1:7" ht="56">
      <c r="A927" s="421"/>
      <c r="B927" s="445"/>
      <c r="C927" s="421" t="s">
        <v>26</v>
      </c>
      <c r="D927" s="372" t="s">
        <v>1377</v>
      </c>
      <c r="E927" s="447" t="s">
        <v>842</v>
      </c>
      <c r="F927" s="448" t="s">
        <v>1378</v>
      </c>
      <c r="G927" s="417"/>
    </row>
    <row r="928" spans="1:7" ht="25">
      <c r="A928" s="421"/>
      <c r="B928" s="421"/>
      <c r="C928" s="421" t="s">
        <v>31</v>
      </c>
      <c r="D928" s="426" t="s">
        <v>1379</v>
      </c>
      <c r="E928" s="422" t="s">
        <v>834</v>
      </c>
      <c r="F928" s="423"/>
      <c r="G928" s="417"/>
    </row>
    <row r="929" spans="1:7" ht="15">
      <c r="A929" s="421"/>
      <c r="B929" s="421"/>
      <c r="C929" s="421" t="s">
        <v>35</v>
      </c>
      <c r="D929" s="424"/>
      <c r="E929" s="422"/>
      <c r="F929" s="423"/>
      <c r="G929" s="417"/>
    </row>
    <row r="930" spans="1:7" ht="15">
      <c r="A930" s="421"/>
      <c r="B930" s="421"/>
      <c r="C930" s="421" t="s">
        <v>39</v>
      </c>
      <c r="D930" s="424"/>
      <c r="E930" s="422"/>
      <c r="F930" s="423"/>
      <c r="G930" s="417"/>
    </row>
    <row r="931" spans="1:7" ht="15">
      <c r="A931" s="414"/>
      <c r="B931" s="414"/>
      <c r="C931" s="414"/>
      <c r="D931" s="80"/>
      <c r="E931" s="415"/>
      <c r="F931" s="416"/>
      <c r="G931" s="417"/>
    </row>
    <row r="932" spans="1:7" ht="112.5">
      <c r="A932" s="421" t="s">
        <v>1380</v>
      </c>
      <c r="B932" s="421"/>
      <c r="C932" s="421"/>
      <c r="D932" s="421" t="s">
        <v>1381</v>
      </c>
      <c r="E932" s="422"/>
      <c r="F932" s="423"/>
      <c r="G932" s="417"/>
    </row>
    <row r="933" spans="1:7" ht="14.25" customHeight="1">
      <c r="A933" s="421"/>
      <c r="B933" s="421"/>
      <c r="C933" s="421" t="s">
        <v>19</v>
      </c>
      <c r="D933" s="424"/>
      <c r="E933" s="422"/>
      <c r="F933" s="423"/>
      <c r="G933" s="417"/>
    </row>
    <row r="934" spans="1:7" ht="14.25" customHeight="1">
      <c r="A934" s="421"/>
      <c r="B934" s="444"/>
      <c r="C934" s="865" t="str">
        <f>C$41</f>
        <v>S1</v>
      </c>
      <c r="D934" s="455" t="s">
        <v>1372</v>
      </c>
      <c r="E934" s="879" t="s">
        <v>842</v>
      </c>
      <c r="F934" s="867" t="s">
        <v>1382</v>
      </c>
      <c r="G934" s="417"/>
    </row>
    <row r="935" spans="1:7" ht="14.25" customHeight="1">
      <c r="A935" s="421"/>
      <c r="B935" s="444"/>
      <c r="C935" s="866"/>
      <c r="D935" s="439" t="s">
        <v>1383</v>
      </c>
      <c r="E935" s="880"/>
      <c r="F935" s="868"/>
      <c r="G935" s="417"/>
    </row>
    <row r="936" spans="1:7" ht="14.25" customHeight="1">
      <c r="A936" s="421"/>
      <c r="B936" s="444"/>
      <c r="C936" s="866"/>
      <c r="D936" s="439" t="s">
        <v>1384</v>
      </c>
      <c r="E936" s="880"/>
      <c r="F936" s="868"/>
      <c r="G936" s="417"/>
    </row>
    <row r="937" spans="1:7" ht="62.5">
      <c r="A937" s="421"/>
      <c r="B937" s="444"/>
      <c r="C937" s="878"/>
      <c r="D937" s="439" t="s">
        <v>1385</v>
      </c>
      <c r="E937" s="881"/>
      <c r="F937" s="882"/>
      <c r="G937" s="417"/>
    </row>
    <row r="938" spans="1:7" ht="56">
      <c r="A938" s="421"/>
      <c r="B938" s="445"/>
      <c r="C938" s="421" t="s">
        <v>26</v>
      </c>
      <c r="D938" s="372" t="s">
        <v>1377</v>
      </c>
      <c r="E938" s="447" t="s">
        <v>842</v>
      </c>
      <c r="F938" s="448" t="s">
        <v>1386</v>
      </c>
      <c r="G938" s="417"/>
    </row>
    <row r="939" spans="1:7" ht="37.5">
      <c r="A939" s="421"/>
      <c r="B939" s="421"/>
      <c r="C939" s="421" t="s">
        <v>31</v>
      </c>
      <c r="D939" s="426" t="s">
        <v>1387</v>
      </c>
      <c r="E939" s="422" t="s">
        <v>834</v>
      </c>
      <c r="F939" s="423"/>
      <c r="G939" s="417"/>
    </row>
    <row r="940" spans="1:7" ht="15">
      <c r="A940" s="421"/>
      <c r="B940" s="421"/>
      <c r="C940" s="421" t="s">
        <v>35</v>
      </c>
      <c r="D940" s="424"/>
      <c r="E940" s="422"/>
      <c r="F940" s="423"/>
      <c r="G940" s="417"/>
    </row>
    <row r="941" spans="1:7" ht="15">
      <c r="A941" s="421"/>
      <c r="B941" s="421"/>
      <c r="C941" s="421" t="s">
        <v>39</v>
      </c>
      <c r="D941" s="424"/>
      <c r="E941" s="422"/>
      <c r="F941" s="423"/>
      <c r="G941" s="417"/>
    </row>
    <row r="942" spans="1:7" ht="221.25" customHeight="1">
      <c r="A942" s="414"/>
      <c r="B942" s="414"/>
      <c r="C942" s="414"/>
      <c r="D942" s="80"/>
      <c r="E942" s="415"/>
      <c r="F942" s="416"/>
      <c r="G942" s="417"/>
    </row>
    <row r="943" spans="1:7" ht="200">
      <c r="A943" s="421" t="s">
        <v>1388</v>
      </c>
      <c r="B943" s="421"/>
      <c r="C943" s="421"/>
      <c r="D943" s="421" t="s">
        <v>1389</v>
      </c>
      <c r="E943" s="422"/>
      <c r="F943" s="423"/>
      <c r="G943" s="417"/>
    </row>
    <row r="944" spans="1:7" ht="14.25" customHeight="1">
      <c r="A944" s="421"/>
      <c r="B944" s="421"/>
      <c r="C944" s="421" t="s">
        <v>19</v>
      </c>
      <c r="D944" s="424"/>
      <c r="E944" s="422"/>
      <c r="F944" s="423"/>
      <c r="G944" s="417"/>
    </row>
    <row r="945" spans="1:7" ht="14.25" customHeight="1">
      <c r="A945" s="421"/>
      <c r="B945" s="444"/>
      <c r="C945" s="865" t="str">
        <f>C$41</f>
        <v>S1</v>
      </c>
      <c r="D945" s="455" t="s">
        <v>1390</v>
      </c>
      <c r="E945" s="879" t="s">
        <v>842</v>
      </c>
      <c r="F945" s="867" t="s">
        <v>1391</v>
      </c>
      <c r="G945" s="417"/>
    </row>
    <row r="946" spans="1:7" ht="14.25" customHeight="1">
      <c r="A946" s="421"/>
      <c r="B946" s="444"/>
      <c r="C946" s="866"/>
      <c r="D946" s="439" t="s">
        <v>1392</v>
      </c>
      <c r="E946" s="880"/>
      <c r="F946" s="868"/>
      <c r="G946" s="417"/>
    </row>
    <row r="947" spans="1:7" ht="14.25" customHeight="1">
      <c r="A947" s="421"/>
      <c r="B947" s="444"/>
      <c r="C947" s="866"/>
      <c r="D947" s="439" t="s">
        <v>1393</v>
      </c>
      <c r="E947" s="880"/>
      <c r="F947" s="868"/>
      <c r="G947" s="417"/>
    </row>
    <row r="948" spans="1:7" ht="25">
      <c r="A948" s="421"/>
      <c r="B948" s="444"/>
      <c r="C948" s="878"/>
      <c r="D948" s="439" t="s">
        <v>1394</v>
      </c>
      <c r="E948" s="881"/>
      <c r="F948" s="882"/>
      <c r="G948" s="417"/>
    </row>
    <row r="949" spans="1:7" ht="56">
      <c r="A949" s="421"/>
      <c r="B949" s="445"/>
      <c r="C949" s="421" t="s">
        <v>26</v>
      </c>
      <c r="D949" s="372" t="s">
        <v>1377</v>
      </c>
      <c r="E949" s="447" t="s">
        <v>842</v>
      </c>
      <c r="F949" s="448" t="s">
        <v>1386</v>
      </c>
      <c r="G949" s="417"/>
    </row>
    <row r="950" spans="1:7" ht="25">
      <c r="A950" s="421"/>
      <c r="B950" s="421"/>
      <c r="C950" s="421" t="s">
        <v>31</v>
      </c>
      <c r="D950" s="426" t="s">
        <v>1395</v>
      </c>
      <c r="E950" s="422" t="s">
        <v>834</v>
      </c>
      <c r="F950" s="423"/>
      <c r="G950" s="417"/>
    </row>
    <row r="951" spans="1:7" ht="15">
      <c r="A951" s="421"/>
      <c r="B951" s="421"/>
      <c r="C951" s="421" t="s">
        <v>35</v>
      </c>
      <c r="D951" s="424"/>
      <c r="E951" s="422"/>
      <c r="F951" s="423"/>
      <c r="G951" s="417"/>
    </row>
    <row r="952" spans="1:7" ht="15">
      <c r="A952" s="421"/>
      <c r="B952" s="421"/>
      <c r="C952" s="421" t="s">
        <v>39</v>
      </c>
      <c r="D952" s="424"/>
      <c r="E952" s="422"/>
      <c r="F952" s="423"/>
      <c r="G952" s="417"/>
    </row>
    <row r="953" spans="1:7" ht="15">
      <c r="A953" s="414"/>
      <c r="B953" s="414"/>
      <c r="C953" s="414"/>
      <c r="D953" s="80"/>
      <c r="E953" s="415"/>
      <c r="F953" s="416"/>
      <c r="G953" s="417"/>
    </row>
    <row r="954" spans="1:7" ht="87.5">
      <c r="A954" s="421" t="s">
        <v>1396</v>
      </c>
      <c r="B954" s="421"/>
      <c r="C954" s="421"/>
      <c r="D954" s="421" t="s">
        <v>1397</v>
      </c>
      <c r="E954" s="422"/>
      <c r="F954" s="423"/>
      <c r="G954" s="417"/>
    </row>
    <row r="955" spans="1:7" ht="42" customHeight="1">
      <c r="A955" s="421"/>
      <c r="B955" s="421"/>
      <c r="C955" s="421" t="s">
        <v>19</v>
      </c>
      <c r="D955" s="424"/>
      <c r="E955" s="422"/>
      <c r="F955" s="423"/>
      <c r="G955" s="417"/>
    </row>
    <row r="956" spans="1:7" ht="14.25" customHeight="1">
      <c r="A956" s="421"/>
      <c r="B956" s="444"/>
      <c r="C956" s="865" t="str">
        <f>C$41</f>
        <v>S1</v>
      </c>
      <c r="D956" s="455" t="s">
        <v>1398</v>
      </c>
      <c r="E956" s="879" t="s">
        <v>842</v>
      </c>
      <c r="F956" s="867" t="s">
        <v>1382</v>
      </c>
      <c r="G956" s="417"/>
    </row>
    <row r="957" spans="1:7" ht="14.25" customHeight="1">
      <c r="A957" s="421"/>
      <c r="B957" s="444"/>
      <c r="C957" s="866"/>
      <c r="D957" s="439" t="s">
        <v>1399</v>
      </c>
      <c r="E957" s="880"/>
      <c r="F957" s="868"/>
      <c r="G957" s="417"/>
    </row>
    <row r="958" spans="1:7" ht="14.25" customHeight="1">
      <c r="A958" s="421"/>
      <c r="B958" s="444"/>
      <c r="C958" s="866"/>
      <c r="D958" s="439" t="s">
        <v>1400</v>
      </c>
      <c r="E958" s="880"/>
      <c r="F958" s="868"/>
      <c r="G958" s="417"/>
    </row>
    <row r="959" spans="1:7" ht="62.5">
      <c r="A959" s="421"/>
      <c r="B959" s="444"/>
      <c r="C959" s="878"/>
      <c r="D959" s="439" t="s">
        <v>1401</v>
      </c>
      <c r="E959" s="881"/>
      <c r="F959" s="882"/>
      <c r="G959" s="417"/>
    </row>
    <row r="960" spans="1:7" ht="98">
      <c r="A960" s="421"/>
      <c r="B960" s="444"/>
      <c r="C960" s="421" t="s">
        <v>26</v>
      </c>
      <c r="D960" s="456" t="s">
        <v>1402</v>
      </c>
      <c r="E960" s="457" t="s">
        <v>842</v>
      </c>
      <c r="F960" s="458" t="s">
        <v>1403</v>
      </c>
      <c r="G960" s="417"/>
    </row>
    <row r="961" spans="1:7" ht="25">
      <c r="A961" s="421"/>
      <c r="B961" s="421"/>
      <c r="C961" s="421" t="s">
        <v>31</v>
      </c>
      <c r="D961" s="426" t="s">
        <v>1404</v>
      </c>
      <c r="E961" s="422" t="s">
        <v>834</v>
      </c>
      <c r="F961" s="423"/>
      <c r="G961" s="417"/>
    </row>
    <row r="962" spans="1:7" ht="37.5">
      <c r="A962" s="421"/>
      <c r="B962" s="421"/>
      <c r="C962" s="421" t="s">
        <v>35</v>
      </c>
      <c r="D962" s="424" t="s">
        <v>1405</v>
      </c>
      <c r="E962" s="422" t="s">
        <v>834</v>
      </c>
      <c r="F962" s="423"/>
      <c r="G962" s="417"/>
    </row>
    <row r="963" spans="1:7" ht="15">
      <c r="A963" s="421"/>
      <c r="B963" s="421"/>
      <c r="C963" s="421" t="s">
        <v>39</v>
      </c>
      <c r="D963" s="424"/>
      <c r="E963" s="422"/>
      <c r="F963" s="423"/>
      <c r="G963" s="417"/>
    </row>
    <row r="964" spans="1:7" ht="15">
      <c r="A964" s="414"/>
      <c r="B964" s="414"/>
      <c r="C964" s="414"/>
      <c r="D964" s="80"/>
      <c r="E964" s="415"/>
      <c r="F964" s="416"/>
      <c r="G964" s="417"/>
    </row>
    <row r="965" spans="1:7" ht="137.5">
      <c r="A965" s="421" t="s">
        <v>1406</v>
      </c>
      <c r="B965" s="421"/>
      <c r="C965" s="421"/>
      <c r="D965" s="421" t="s">
        <v>1407</v>
      </c>
      <c r="E965" s="422"/>
      <c r="F965" s="423"/>
      <c r="G965" s="417"/>
    </row>
    <row r="966" spans="1:7" ht="14.25" customHeight="1">
      <c r="A966" s="421"/>
      <c r="B966" s="421"/>
      <c r="C966" s="421" t="s">
        <v>19</v>
      </c>
      <c r="D966" s="424"/>
      <c r="E966" s="422"/>
      <c r="F966" s="423"/>
      <c r="G966" s="417"/>
    </row>
    <row r="967" spans="1:7" ht="14.25" customHeight="1">
      <c r="A967" s="421"/>
      <c r="B967" s="444"/>
      <c r="C967" s="865" t="str">
        <f>C$41</f>
        <v>S1</v>
      </c>
      <c r="D967" s="455" t="s">
        <v>1398</v>
      </c>
      <c r="E967" s="879" t="s">
        <v>842</v>
      </c>
      <c r="F967" s="867" t="s">
        <v>1408</v>
      </c>
      <c r="G967" s="417"/>
    </row>
    <row r="968" spans="1:7" ht="14.25" customHeight="1">
      <c r="A968" s="421"/>
      <c r="B968" s="444"/>
      <c r="C968" s="866"/>
      <c r="D968" s="439" t="s">
        <v>1409</v>
      </c>
      <c r="E968" s="880"/>
      <c r="F968" s="868"/>
      <c r="G968" s="417"/>
    </row>
    <row r="969" spans="1:7" ht="14.25" customHeight="1">
      <c r="A969" s="421"/>
      <c r="B969" s="444"/>
      <c r="C969" s="866"/>
      <c r="D969" s="439" t="s">
        <v>1410</v>
      </c>
      <c r="E969" s="880"/>
      <c r="F969" s="868"/>
      <c r="G969" s="417"/>
    </row>
    <row r="970" spans="1:7" ht="25">
      <c r="A970" s="421"/>
      <c r="B970" s="444"/>
      <c r="C970" s="878"/>
      <c r="D970" s="439" t="s">
        <v>1411</v>
      </c>
      <c r="E970" s="881"/>
      <c r="F970" s="882"/>
      <c r="G970" s="417"/>
    </row>
    <row r="971" spans="1:7" ht="137.5">
      <c r="A971" s="421"/>
      <c r="B971" s="445"/>
      <c r="C971" s="421" t="s">
        <v>26</v>
      </c>
      <c r="D971" s="446" t="s">
        <v>1412</v>
      </c>
      <c r="E971" s="447" t="s">
        <v>842</v>
      </c>
      <c r="F971" s="448" t="s">
        <v>1413</v>
      </c>
      <c r="G971" s="417"/>
    </row>
    <row r="972" spans="1:7" ht="50">
      <c r="A972" s="421"/>
      <c r="B972" s="421"/>
      <c r="C972" s="421" t="s">
        <v>31</v>
      </c>
      <c r="D972" s="426" t="s">
        <v>1414</v>
      </c>
      <c r="E972" s="422" t="s">
        <v>834</v>
      </c>
      <c r="F972" s="423"/>
      <c r="G972" s="417"/>
    </row>
    <row r="973" spans="1:7" ht="37.5">
      <c r="A973" s="421"/>
      <c r="B973" s="421"/>
      <c r="C973" s="421" t="s">
        <v>35</v>
      </c>
      <c r="D973" s="424" t="s">
        <v>1415</v>
      </c>
      <c r="E973" s="422" t="s">
        <v>834</v>
      </c>
      <c r="F973" s="423"/>
      <c r="G973" s="417"/>
    </row>
    <row r="974" spans="1:7" ht="15">
      <c r="A974" s="421"/>
      <c r="B974" s="421"/>
      <c r="C974" s="421" t="s">
        <v>39</v>
      </c>
      <c r="D974" s="424"/>
      <c r="E974" s="422"/>
      <c r="F974" s="423"/>
      <c r="G974" s="417"/>
    </row>
    <row r="975" spans="1:7" ht="15">
      <c r="A975" s="414"/>
      <c r="B975" s="414"/>
      <c r="C975" s="414"/>
      <c r="D975" s="80"/>
      <c r="E975" s="415"/>
      <c r="F975" s="416"/>
      <c r="G975" s="417"/>
    </row>
    <row r="976" spans="1:7" ht="50">
      <c r="A976" s="421" t="s">
        <v>1416</v>
      </c>
      <c r="B976" s="421"/>
      <c r="C976" s="421"/>
      <c r="D976" s="421" t="s">
        <v>1417</v>
      </c>
      <c r="E976" s="422"/>
      <c r="F976" s="423"/>
      <c r="G976" s="417"/>
    </row>
    <row r="977" spans="1:7" ht="14.25" customHeight="1">
      <c r="A977" s="421"/>
      <c r="B977" s="421"/>
      <c r="C977" s="421" t="s">
        <v>19</v>
      </c>
      <c r="D977" s="424"/>
      <c r="E977" s="422"/>
      <c r="F977" s="423"/>
      <c r="G977" s="417"/>
    </row>
    <row r="978" spans="1:7" ht="14.25" customHeight="1">
      <c r="A978" s="421"/>
      <c r="B978" s="421"/>
      <c r="C978" s="853" t="str">
        <f>C$41</f>
        <v>S1</v>
      </c>
      <c r="D978" s="426" t="s">
        <v>1418</v>
      </c>
      <c r="E978" s="856" t="s">
        <v>834</v>
      </c>
      <c r="F978" s="423"/>
      <c r="G978" s="417"/>
    </row>
    <row r="979" spans="1:7" ht="14.25" customHeight="1">
      <c r="A979" s="421"/>
      <c r="B979" s="421"/>
      <c r="C979" s="854"/>
      <c r="D979" s="424" t="s">
        <v>1419</v>
      </c>
      <c r="E979" s="857"/>
      <c r="F979" s="423"/>
      <c r="G979" s="417"/>
    </row>
    <row r="980" spans="1:7" ht="14.25" customHeight="1">
      <c r="A980" s="421"/>
      <c r="B980" s="421"/>
      <c r="C980" s="854"/>
      <c r="D980" s="424" t="s">
        <v>1420</v>
      </c>
      <c r="E980" s="857"/>
      <c r="F980" s="423"/>
      <c r="G980" s="417"/>
    </row>
    <row r="981" spans="1:7">
      <c r="A981" s="421"/>
      <c r="B981" s="421"/>
      <c r="C981" s="855"/>
      <c r="D981" s="424" t="s">
        <v>1421</v>
      </c>
      <c r="E981" s="858"/>
      <c r="F981" s="423"/>
      <c r="G981" s="417"/>
    </row>
    <row r="982" spans="1:7" ht="15">
      <c r="A982" s="421"/>
      <c r="B982" s="421"/>
      <c r="C982" s="421" t="s">
        <v>26</v>
      </c>
      <c r="D982" s="424"/>
      <c r="E982" s="422"/>
      <c r="F982" s="423"/>
      <c r="G982" s="417"/>
    </row>
    <row r="983" spans="1:7" ht="15">
      <c r="A983" s="421"/>
      <c r="B983" s="421"/>
      <c r="C983" s="421" t="s">
        <v>31</v>
      </c>
      <c r="D983" s="426" t="s">
        <v>1422</v>
      </c>
      <c r="E983" s="422" t="s">
        <v>834</v>
      </c>
      <c r="F983" s="423"/>
      <c r="G983" s="417"/>
    </row>
    <row r="984" spans="1:7" ht="15">
      <c r="A984" s="421"/>
      <c r="B984" s="421"/>
      <c r="C984" s="421" t="s">
        <v>35</v>
      </c>
      <c r="D984" s="424"/>
      <c r="E984" s="422"/>
      <c r="F984" s="423"/>
      <c r="G984" s="417"/>
    </row>
    <row r="985" spans="1:7" ht="15">
      <c r="A985" s="421"/>
      <c r="B985" s="421"/>
      <c r="C985" s="421" t="s">
        <v>39</v>
      </c>
      <c r="D985" s="424"/>
      <c r="E985" s="422"/>
      <c r="F985" s="423"/>
      <c r="G985" s="417"/>
    </row>
    <row r="986" spans="1:7" ht="15">
      <c r="A986" s="414"/>
      <c r="B986" s="414"/>
      <c r="C986" s="414"/>
      <c r="D986" s="449"/>
      <c r="E986" s="415"/>
      <c r="F986" s="416"/>
      <c r="G986" s="417"/>
    </row>
    <row r="987" spans="1:7" ht="15">
      <c r="A987" s="413">
        <v>3</v>
      </c>
      <c r="B987" s="413"/>
      <c r="C987" s="413"/>
      <c r="D987" s="413" t="s">
        <v>1423</v>
      </c>
      <c r="E987" s="418"/>
      <c r="F987" s="419"/>
      <c r="G987" s="417"/>
    </row>
    <row r="988" spans="1:7" ht="15">
      <c r="A988" s="413">
        <v>3.1</v>
      </c>
      <c r="B988" s="413"/>
      <c r="C988" s="413"/>
      <c r="D988" s="413" t="s">
        <v>1424</v>
      </c>
      <c r="E988" s="418"/>
      <c r="F988" s="419"/>
      <c r="G988" s="417"/>
    </row>
    <row r="989" spans="1:7" ht="75">
      <c r="A989" s="421" t="s">
        <v>1425</v>
      </c>
      <c r="B989" s="421"/>
      <c r="C989" s="421"/>
      <c r="D989" s="421" t="s">
        <v>1426</v>
      </c>
      <c r="E989" s="422"/>
      <c r="F989" s="423"/>
      <c r="G989" s="417"/>
    </row>
    <row r="990" spans="1:7" ht="14.25" customHeight="1">
      <c r="A990" s="421"/>
      <c r="B990" s="421"/>
      <c r="C990" s="421" t="s">
        <v>19</v>
      </c>
      <c r="D990" s="424"/>
      <c r="E990" s="422"/>
      <c r="F990" s="423"/>
      <c r="G990" s="417"/>
    </row>
    <row r="991" spans="1:7" ht="14.25" customHeight="1">
      <c r="A991" s="421"/>
      <c r="B991" s="444"/>
      <c r="C991" s="459" t="str">
        <f>C$41</f>
        <v>S1</v>
      </c>
      <c r="D991" s="460" t="s">
        <v>1427</v>
      </c>
      <c r="E991" s="879" t="s">
        <v>842</v>
      </c>
      <c r="F991" s="867" t="s">
        <v>1153</v>
      </c>
      <c r="G991" s="417"/>
    </row>
    <row r="992" spans="1:7" ht="14.25" customHeight="1">
      <c r="A992" s="421"/>
      <c r="B992" s="444"/>
      <c r="C992" s="461"/>
      <c r="D992" s="439" t="s">
        <v>1428</v>
      </c>
      <c r="E992" s="880"/>
      <c r="F992" s="868"/>
      <c r="G992" s="417"/>
    </row>
    <row r="993" spans="1:7" ht="14.25" customHeight="1">
      <c r="A993" s="421"/>
      <c r="B993" s="444"/>
      <c r="C993" s="461"/>
      <c r="D993" s="439" t="s">
        <v>1429</v>
      </c>
      <c r="E993" s="880"/>
      <c r="F993" s="868"/>
      <c r="G993" s="417"/>
    </row>
    <row r="994" spans="1:7" ht="14.25" customHeight="1">
      <c r="A994" s="421"/>
      <c r="B994" s="444"/>
      <c r="C994" s="462"/>
      <c r="D994" s="439" t="s">
        <v>1430</v>
      </c>
      <c r="E994" s="880"/>
      <c r="F994" s="868"/>
      <c r="G994" s="417"/>
    </row>
    <row r="995" spans="1:7">
      <c r="A995" s="421"/>
      <c r="B995" s="421"/>
      <c r="C995" s="421"/>
      <c r="D995" s="424"/>
      <c r="E995" s="881"/>
      <c r="F995" s="882"/>
      <c r="G995" s="417"/>
    </row>
    <row r="996" spans="1:7" ht="75">
      <c r="A996" s="421"/>
      <c r="B996" s="421"/>
      <c r="C996" s="421" t="str">
        <f>C$42</f>
        <v>S2</v>
      </c>
      <c r="D996" s="424" t="s">
        <v>1431</v>
      </c>
      <c r="E996" s="422" t="s">
        <v>834</v>
      </c>
      <c r="F996" s="423"/>
      <c r="G996" s="417"/>
    </row>
    <row r="997" spans="1:7" ht="15">
      <c r="A997" s="421"/>
      <c r="B997" s="421"/>
      <c r="C997" s="421" t="str">
        <f>C$43</f>
        <v>S3</v>
      </c>
      <c r="D997" s="424"/>
      <c r="E997" s="422"/>
      <c r="F997" s="423"/>
      <c r="G997" s="417"/>
    </row>
    <row r="998" spans="1:7" ht="15">
      <c r="A998" s="421"/>
      <c r="B998" s="421"/>
      <c r="C998" s="421" t="str">
        <f>C$44</f>
        <v>S4</v>
      </c>
      <c r="D998" s="424"/>
      <c r="E998" s="422"/>
      <c r="F998" s="423"/>
      <c r="G998" s="417"/>
    </row>
    <row r="999" spans="1:7" ht="15">
      <c r="A999" s="421"/>
      <c r="B999" s="421"/>
      <c r="C999" s="421">
        <f>C$45</f>
        <v>0</v>
      </c>
      <c r="D999" s="463"/>
      <c r="E999" s="422"/>
      <c r="F999" s="423"/>
      <c r="G999" s="417"/>
    </row>
    <row r="1000" spans="1:7" ht="15">
      <c r="A1000" s="414"/>
      <c r="B1000" s="414"/>
      <c r="C1000" s="414"/>
      <c r="D1000" s="80"/>
      <c r="E1000" s="415"/>
      <c r="F1000" s="416"/>
      <c r="G1000" s="417"/>
    </row>
    <row r="1001" spans="1:7" ht="212.5">
      <c r="A1001" s="421" t="s">
        <v>1432</v>
      </c>
      <c r="B1001" s="421"/>
      <c r="C1001" s="421"/>
      <c r="D1001" s="421" t="s">
        <v>1433</v>
      </c>
      <c r="E1001" s="422"/>
      <c r="F1001" s="423"/>
      <c r="G1001" s="417"/>
    </row>
    <row r="1002" spans="1:7" ht="14.25" customHeight="1">
      <c r="A1002" s="421"/>
      <c r="B1002" s="421"/>
      <c r="C1002" s="421" t="s">
        <v>19</v>
      </c>
      <c r="D1002" s="424"/>
      <c r="E1002" s="422"/>
      <c r="F1002" s="423"/>
      <c r="G1002" s="417"/>
    </row>
    <row r="1003" spans="1:7" ht="14.25" customHeight="1">
      <c r="A1003" s="421"/>
      <c r="B1003" s="444"/>
      <c r="C1003" s="865" t="str">
        <f>C$41</f>
        <v>S1</v>
      </c>
      <c r="D1003" s="460" t="s">
        <v>1434</v>
      </c>
      <c r="E1003" s="879" t="s">
        <v>842</v>
      </c>
      <c r="F1003" s="867" t="s">
        <v>1435</v>
      </c>
      <c r="G1003" s="417"/>
    </row>
    <row r="1004" spans="1:7" ht="100">
      <c r="A1004" s="421"/>
      <c r="B1004" s="444"/>
      <c r="C1004" s="878"/>
      <c r="D1004" s="439" t="s">
        <v>1436</v>
      </c>
      <c r="E1004" s="881"/>
      <c r="F1004" s="882"/>
      <c r="G1004" s="417"/>
    </row>
    <row r="1005" spans="1:7" ht="137.5">
      <c r="A1005" s="421"/>
      <c r="B1005" s="421"/>
      <c r="C1005" s="421" t="str">
        <f>C$42</f>
        <v>S2</v>
      </c>
      <c r="D1005" s="426" t="s">
        <v>1437</v>
      </c>
      <c r="E1005" s="422" t="s">
        <v>834</v>
      </c>
      <c r="F1005" s="423"/>
      <c r="G1005" s="417"/>
    </row>
    <row r="1006" spans="1:7" ht="15">
      <c r="A1006" s="421"/>
      <c r="B1006" s="421"/>
      <c r="C1006" s="421" t="str">
        <f>C$43</f>
        <v>S3</v>
      </c>
      <c r="D1006" s="424"/>
      <c r="E1006" s="422"/>
      <c r="F1006" s="423"/>
      <c r="G1006" s="417"/>
    </row>
    <row r="1007" spans="1:7" ht="15">
      <c r="A1007" s="421"/>
      <c r="B1007" s="421"/>
      <c r="C1007" s="421" t="str">
        <f>C$44</f>
        <v>S4</v>
      </c>
      <c r="D1007" s="424"/>
      <c r="E1007" s="422"/>
      <c r="F1007" s="423"/>
      <c r="G1007" s="417"/>
    </row>
    <row r="1008" spans="1:7">
      <c r="A1008" s="417"/>
      <c r="B1008" s="417"/>
      <c r="C1008" s="417"/>
      <c r="D1008" s="417"/>
      <c r="E1008" s="417"/>
      <c r="F1008" s="417"/>
      <c r="G1008" s="417"/>
    </row>
    <row r="1009" spans="1:7" ht="15">
      <c r="A1009" s="414"/>
      <c r="B1009" s="414"/>
      <c r="C1009" s="414"/>
      <c r="D1009" s="80"/>
      <c r="E1009" s="415"/>
      <c r="F1009" s="416"/>
      <c r="G1009" s="417"/>
    </row>
    <row r="1010" spans="1:7" ht="125">
      <c r="A1010" s="421" t="s">
        <v>1438</v>
      </c>
      <c r="B1010" s="421"/>
      <c r="C1010" s="421"/>
      <c r="D1010" s="421" t="s">
        <v>1439</v>
      </c>
      <c r="E1010" s="422"/>
      <c r="F1010" s="423"/>
      <c r="G1010" s="417"/>
    </row>
    <row r="1011" spans="1:7" ht="14.25" customHeight="1">
      <c r="A1011" s="421"/>
      <c r="B1011" s="421"/>
      <c r="C1011" s="421" t="s">
        <v>19</v>
      </c>
      <c r="D1011" s="424"/>
      <c r="E1011" s="422"/>
      <c r="F1011" s="423"/>
      <c r="G1011" s="417"/>
    </row>
    <row r="1012" spans="1:7" ht="14.25" customHeight="1">
      <c r="A1012" s="421"/>
      <c r="B1012" s="444"/>
      <c r="C1012" s="865" t="str">
        <f>C$41</f>
        <v>S1</v>
      </c>
      <c r="D1012" s="439" t="s">
        <v>1440</v>
      </c>
      <c r="E1012" s="879" t="s">
        <v>842</v>
      </c>
      <c r="F1012" s="867" t="s">
        <v>1441</v>
      </c>
      <c r="G1012" s="417"/>
    </row>
    <row r="1013" spans="1:7" ht="14.25" customHeight="1">
      <c r="A1013" s="421"/>
      <c r="B1013" s="444"/>
      <c r="C1013" s="866"/>
      <c r="D1013" s="439" t="s">
        <v>1442</v>
      </c>
      <c r="E1013" s="880"/>
      <c r="F1013" s="868"/>
      <c r="G1013" s="417"/>
    </row>
    <row r="1014" spans="1:7" ht="14.25" customHeight="1">
      <c r="A1014" s="421"/>
      <c r="B1014" s="444"/>
      <c r="C1014" s="866"/>
      <c r="D1014" s="439" t="s">
        <v>1443</v>
      </c>
      <c r="E1014" s="880"/>
      <c r="F1014" s="868"/>
      <c r="G1014" s="417"/>
    </row>
    <row r="1015" spans="1:7" ht="25">
      <c r="A1015" s="421"/>
      <c r="B1015" s="444"/>
      <c r="C1015" s="878"/>
      <c r="D1015" s="439" t="s">
        <v>1444</v>
      </c>
      <c r="E1015" s="881"/>
      <c r="F1015" s="882"/>
      <c r="G1015" s="417"/>
    </row>
    <row r="1016" spans="1:7" ht="212.5">
      <c r="A1016" s="421"/>
      <c r="B1016" s="421"/>
      <c r="C1016" s="421" t="s">
        <v>26</v>
      </c>
      <c r="D1016" s="424" t="s">
        <v>1445</v>
      </c>
      <c r="E1016" s="422" t="s">
        <v>834</v>
      </c>
      <c r="F1016" s="423" t="s">
        <v>1446</v>
      </c>
      <c r="G1016" s="417"/>
    </row>
    <row r="1017" spans="1:7" ht="25">
      <c r="A1017" s="421"/>
      <c r="B1017" s="421"/>
      <c r="C1017" s="421" t="s">
        <v>31</v>
      </c>
      <c r="D1017" s="424" t="s">
        <v>1447</v>
      </c>
      <c r="E1017" s="422" t="s">
        <v>834</v>
      </c>
      <c r="F1017" s="423"/>
      <c r="G1017" s="417"/>
    </row>
    <row r="1018" spans="1:7" ht="15">
      <c r="A1018" s="421"/>
      <c r="B1018" s="421"/>
      <c r="C1018" s="421" t="s">
        <v>35</v>
      </c>
      <c r="D1018" s="424"/>
      <c r="E1018" s="422"/>
      <c r="F1018" s="423"/>
      <c r="G1018" s="417"/>
    </row>
    <row r="1019" spans="1:7" ht="15">
      <c r="A1019" s="421"/>
      <c r="B1019" s="421"/>
      <c r="C1019" s="421" t="s">
        <v>39</v>
      </c>
      <c r="D1019" s="424"/>
      <c r="E1019" s="422"/>
      <c r="F1019" s="423"/>
      <c r="G1019" s="417"/>
    </row>
    <row r="1020" spans="1:7" ht="15">
      <c r="A1020" s="414"/>
      <c r="B1020" s="414"/>
      <c r="C1020" s="414"/>
      <c r="D1020" s="80"/>
      <c r="E1020" s="415"/>
      <c r="F1020" s="416"/>
      <c r="G1020" s="417"/>
    </row>
    <row r="1021" spans="1:7" ht="175">
      <c r="A1021" s="421" t="s">
        <v>1448</v>
      </c>
      <c r="B1021" s="421"/>
      <c r="C1021" s="421"/>
      <c r="D1021" s="421" t="s">
        <v>1449</v>
      </c>
      <c r="E1021" s="422"/>
      <c r="F1021" s="423"/>
      <c r="G1021" s="417"/>
    </row>
    <row r="1022" spans="1:7" ht="14.25" customHeight="1">
      <c r="A1022" s="421"/>
      <c r="B1022" s="421"/>
      <c r="C1022" s="421" t="s">
        <v>19</v>
      </c>
      <c r="D1022" s="424"/>
      <c r="E1022" s="422"/>
      <c r="F1022" s="423"/>
      <c r="G1022" s="417"/>
    </row>
    <row r="1023" spans="1:7" ht="14.25" customHeight="1">
      <c r="A1023" s="421"/>
      <c r="B1023" s="421"/>
      <c r="C1023" s="853" t="str">
        <f>C$41</f>
        <v>S1</v>
      </c>
      <c r="D1023" s="426" t="s">
        <v>1450</v>
      </c>
      <c r="E1023" s="856" t="s">
        <v>834</v>
      </c>
      <c r="F1023" s="423"/>
      <c r="G1023" s="417"/>
    </row>
    <row r="1024" spans="1:7" ht="14.25" customHeight="1">
      <c r="A1024" s="421"/>
      <c r="B1024" s="421"/>
      <c r="C1024" s="854"/>
      <c r="D1024" s="424" t="s">
        <v>1323</v>
      </c>
      <c r="E1024" s="857"/>
      <c r="F1024" s="423"/>
      <c r="G1024" s="417"/>
    </row>
    <row r="1025" spans="1:7" ht="14.25" customHeight="1">
      <c r="A1025" s="421"/>
      <c r="B1025" s="421"/>
      <c r="C1025" s="854"/>
      <c r="D1025" s="424" t="s">
        <v>1324</v>
      </c>
      <c r="E1025" s="857"/>
      <c r="F1025" s="423"/>
      <c r="G1025" s="417"/>
    </row>
    <row r="1026" spans="1:7">
      <c r="A1026" s="421"/>
      <c r="B1026" s="421"/>
      <c r="C1026" s="855"/>
      <c r="D1026" s="424" t="s">
        <v>1325</v>
      </c>
      <c r="E1026" s="858"/>
      <c r="F1026" s="423"/>
      <c r="G1026" s="417"/>
    </row>
    <row r="1027" spans="1:7" ht="25">
      <c r="A1027" s="421"/>
      <c r="B1027" s="421"/>
      <c r="C1027" s="421" t="str">
        <f>C$42</f>
        <v>S2</v>
      </c>
      <c r="D1027" s="426" t="s">
        <v>1451</v>
      </c>
      <c r="E1027" s="422" t="s">
        <v>834</v>
      </c>
      <c r="F1027" s="423"/>
      <c r="G1027" s="417"/>
    </row>
    <row r="1028" spans="1:7" ht="15">
      <c r="A1028" s="421"/>
      <c r="B1028" s="421"/>
      <c r="C1028" s="421" t="str">
        <f>C$43</f>
        <v>S3</v>
      </c>
      <c r="D1028" s="424"/>
      <c r="E1028" s="422"/>
      <c r="F1028" s="423"/>
      <c r="G1028" s="417"/>
    </row>
    <row r="1029" spans="1:7" ht="15">
      <c r="A1029" s="421"/>
      <c r="B1029" s="421"/>
      <c r="C1029" s="421" t="str">
        <f>C$44</f>
        <v>S4</v>
      </c>
      <c r="D1029" s="424"/>
      <c r="E1029" s="422"/>
      <c r="F1029" s="423"/>
      <c r="G1029" s="417"/>
    </row>
    <row r="1030" spans="1:7" ht="15">
      <c r="A1030" s="421"/>
      <c r="B1030" s="421"/>
      <c r="C1030" s="421">
        <f>C$45</f>
        <v>0</v>
      </c>
      <c r="D1030" s="424"/>
      <c r="E1030" s="422"/>
      <c r="F1030" s="423"/>
      <c r="G1030" s="417"/>
    </row>
    <row r="1031" spans="1:7" ht="15">
      <c r="A1031" s="414"/>
      <c r="B1031" s="414"/>
      <c r="C1031" s="414"/>
      <c r="D1031" s="80"/>
      <c r="E1031" s="415"/>
      <c r="F1031" s="416"/>
      <c r="G1031" s="417"/>
    </row>
    <row r="1032" spans="1:7" ht="15">
      <c r="A1032" s="413">
        <v>3.2</v>
      </c>
      <c r="B1032" s="413"/>
      <c r="C1032" s="413"/>
      <c r="D1032" s="413" t="s">
        <v>1452</v>
      </c>
      <c r="E1032" s="418"/>
      <c r="F1032" s="419"/>
      <c r="G1032" s="417"/>
    </row>
    <row r="1033" spans="1:7" ht="62.5">
      <c r="A1033" s="421" t="s">
        <v>1453</v>
      </c>
      <c r="B1033" s="421"/>
      <c r="C1033" s="421"/>
      <c r="D1033" s="421" t="s">
        <v>1454</v>
      </c>
      <c r="E1033" s="422"/>
      <c r="F1033" s="423"/>
      <c r="G1033" s="417"/>
    </row>
    <row r="1034" spans="1:7" ht="14.25" customHeight="1">
      <c r="A1034" s="421"/>
      <c r="B1034" s="421"/>
      <c r="C1034" s="421" t="s">
        <v>19</v>
      </c>
      <c r="D1034" s="424"/>
      <c r="E1034" s="422"/>
      <c r="F1034" s="423"/>
      <c r="G1034" s="417"/>
    </row>
    <row r="1035" spans="1:7" ht="14.25" customHeight="1">
      <c r="A1035" s="421"/>
      <c r="B1035" s="421"/>
      <c r="C1035" s="853" t="str">
        <f>C$41</f>
        <v>S1</v>
      </c>
      <c r="D1035" s="426" t="s">
        <v>1455</v>
      </c>
      <c r="E1035" s="856" t="s">
        <v>834</v>
      </c>
      <c r="F1035" s="423"/>
      <c r="G1035" s="417"/>
    </row>
    <row r="1036" spans="1:7" ht="14.25" customHeight="1">
      <c r="A1036" s="421"/>
      <c r="B1036" s="421"/>
      <c r="C1036" s="854"/>
      <c r="D1036" s="424" t="s">
        <v>1456</v>
      </c>
      <c r="E1036" s="857"/>
      <c r="F1036" s="423"/>
      <c r="G1036" s="417"/>
    </row>
    <row r="1037" spans="1:7" ht="14.25" customHeight="1">
      <c r="A1037" s="421"/>
      <c r="B1037" s="421"/>
      <c r="C1037" s="854"/>
      <c r="D1037" s="424" t="s">
        <v>1457</v>
      </c>
      <c r="E1037" s="857"/>
      <c r="F1037" s="423"/>
      <c r="G1037" s="417"/>
    </row>
    <row r="1038" spans="1:7">
      <c r="A1038" s="421"/>
      <c r="B1038" s="421"/>
      <c r="C1038" s="855"/>
      <c r="D1038" s="424" t="s">
        <v>1458</v>
      </c>
      <c r="E1038" s="858"/>
      <c r="F1038" s="423"/>
      <c r="G1038" s="417"/>
    </row>
    <row r="1039" spans="1:7" ht="15">
      <c r="A1039" s="421"/>
      <c r="B1039" s="421"/>
      <c r="C1039" s="421" t="str">
        <f>C$42</f>
        <v>S2</v>
      </c>
      <c r="D1039" s="424" t="s">
        <v>1459</v>
      </c>
      <c r="E1039" s="422" t="s">
        <v>834</v>
      </c>
      <c r="F1039" s="423"/>
      <c r="G1039" s="417"/>
    </row>
    <row r="1040" spans="1:7" ht="15">
      <c r="A1040" s="421"/>
      <c r="B1040" s="421"/>
      <c r="C1040" s="421" t="str">
        <f>C$43</f>
        <v>S3</v>
      </c>
      <c r="D1040" s="424"/>
      <c r="E1040" s="422"/>
      <c r="F1040" s="423"/>
      <c r="G1040" s="417"/>
    </row>
    <row r="1041" spans="1:13" ht="15">
      <c r="A1041" s="421"/>
      <c r="B1041" s="421"/>
      <c r="C1041" s="421" t="str">
        <f>C$44</f>
        <v>S4</v>
      </c>
      <c r="D1041" s="424"/>
      <c r="E1041" s="422"/>
      <c r="F1041" s="423"/>
      <c r="G1041" s="417"/>
    </row>
    <row r="1042" spans="1:13" ht="15">
      <c r="A1042" s="421"/>
      <c r="B1042" s="421"/>
      <c r="C1042" s="421">
        <f>C$45</f>
        <v>0</v>
      </c>
      <c r="D1042" s="424"/>
      <c r="E1042" s="422"/>
      <c r="F1042" s="423"/>
      <c r="G1042" s="417"/>
    </row>
    <row r="1043" spans="1:13" ht="15">
      <c r="A1043" s="414"/>
      <c r="B1043" s="414"/>
      <c r="C1043" s="414"/>
      <c r="D1043" s="80"/>
      <c r="E1043" s="415"/>
      <c r="F1043" s="416"/>
      <c r="G1043" s="417"/>
    </row>
    <row r="1044" spans="1:13" ht="100">
      <c r="A1044" s="421" t="s">
        <v>1460</v>
      </c>
      <c r="B1044" s="421"/>
      <c r="C1044" s="421"/>
      <c r="D1044" s="421" t="s">
        <v>1461</v>
      </c>
      <c r="E1044" s="464"/>
      <c r="F1044" s="423"/>
      <c r="G1044" s="417"/>
    </row>
    <row r="1045" spans="1:13" ht="14.25" customHeight="1">
      <c r="A1045" s="421"/>
      <c r="B1045" s="421"/>
      <c r="C1045" s="421" t="s">
        <v>19</v>
      </c>
      <c r="D1045" s="424"/>
      <c r="E1045" s="464"/>
      <c r="F1045" s="423"/>
      <c r="G1045" s="417"/>
    </row>
    <row r="1046" spans="1:13" ht="14.25" customHeight="1">
      <c r="A1046" s="421"/>
      <c r="B1046" s="444"/>
      <c r="C1046" s="865" t="str">
        <f>C$41</f>
        <v>S1</v>
      </c>
      <c r="D1046" s="439" t="s">
        <v>1462</v>
      </c>
      <c r="E1046" s="879" t="s">
        <v>842</v>
      </c>
      <c r="F1046" s="867" t="s">
        <v>1463</v>
      </c>
      <c r="G1046" s="417"/>
    </row>
    <row r="1047" spans="1:13" ht="14.25" customHeight="1">
      <c r="A1047" s="421"/>
      <c r="B1047" s="444"/>
      <c r="C1047" s="866"/>
      <c r="D1047" s="439" t="s">
        <v>1464</v>
      </c>
      <c r="E1047" s="880"/>
      <c r="F1047" s="868"/>
      <c r="G1047" s="417"/>
    </row>
    <row r="1048" spans="1:13" ht="14.25" customHeight="1">
      <c r="A1048" s="421"/>
      <c r="B1048" s="444"/>
      <c r="C1048" s="866"/>
      <c r="D1048" s="439" t="s">
        <v>1465</v>
      </c>
      <c r="E1048" s="880"/>
      <c r="F1048" s="868"/>
      <c r="G1048" s="417"/>
    </row>
    <row r="1049" spans="1:13">
      <c r="A1049" s="421"/>
      <c r="B1049" s="444"/>
      <c r="C1049" s="878"/>
      <c r="D1049" s="439" t="s">
        <v>1466</v>
      </c>
      <c r="E1049" s="881"/>
      <c r="F1049" s="882"/>
      <c r="G1049" s="417"/>
    </row>
    <row r="1050" spans="1:13" s="77" customFormat="1" ht="87.5">
      <c r="A1050" s="445"/>
      <c r="B1050" s="445"/>
      <c r="C1050" s="445" t="str">
        <f>C$42</f>
        <v>S2</v>
      </c>
      <c r="D1050" s="446" t="s">
        <v>1467</v>
      </c>
      <c r="E1050" s="465" t="s">
        <v>842</v>
      </c>
      <c r="F1050" s="448">
        <v>2023.01</v>
      </c>
      <c r="G1050" s="466"/>
    </row>
    <row r="1051" spans="1:13" s="417" customFormat="1" ht="409.5">
      <c r="A1051" s="421"/>
      <c r="B1051" s="421"/>
      <c r="C1051" s="421" t="s">
        <v>1468</v>
      </c>
      <c r="D1051" s="424" t="s">
        <v>1469</v>
      </c>
      <c r="E1051" s="464" t="s">
        <v>834</v>
      </c>
      <c r="F1051" s="423" t="s">
        <v>1470</v>
      </c>
      <c r="I1051" s="410"/>
      <c r="J1051" s="410"/>
      <c r="K1051" s="467"/>
      <c r="L1051" s="468"/>
      <c r="M1051" s="469"/>
    </row>
    <row r="1052" spans="1:13" s="417" customFormat="1" ht="265.5" customHeight="1">
      <c r="A1052" s="421"/>
      <c r="B1052" s="421"/>
      <c r="C1052" s="421" t="s">
        <v>1471</v>
      </c>
      <c r="D1052" s="463" t="s">
        <v>1472</v>
      </c>
      <c r="E1052" s="464"/>
      <c r="F1052" s="423"/>
      <c r="I1052" s="410"/>
      <c r="J1052" s="410"/>
      <c r="K1052" s="467"/>
      <c r="L1052" s="468"/>
      <c r="M1052" s="469"/>
    </row>
    <row r="1053" spans="1:13" ht="37.5">
      <c r="A1053" s="421"/>
      <c r="B1053" s="421"/>
      <c r="C1053" s="421" t="str">
        <f>C$43</f>
        <v>S3</v>
      </c>
      <c r="D1053" s="424" t="s">
        <v>1473</v>
      </c>
      <c r="E1053" s="422" t="s">
        <v>834</v>
      </c>
      <c r="F1053" s="423"/>
      <c r="G1053" s="417"/>
    </row>
    <row r="1054" spans="1:13" ht="15">
      <c r="A1054" s="421"/>
      <c r="B1054" s="421"/>
      <c r="C1054" s="421" t="str">
        <f>C$44</f>
        <v>S4</v>
      </c>
      <c r="D1054" s="424"/>
      <c r="E1054" s="464"/>
      <c r="F1054" s="423"/>
      <c r="G1054" s="417"/>
    </row>
    <row r="1055" spans="1:13" ht="15">
      <c r="A1055" s="421"/>
      <c r="B1055" s="421"/>
      <c r="C1055" s="421">
        <f>C$45</f>
        <v>0</v>
      </c>
      <c r="D1055" s="424"/>
      <c r="E1055" s="464"/>
      <c r="F1055" s="423"/>
      <c r="G1055" s="417"/>
    </row>
    <row r="1056" spans="1:13" ht="15">
      <c r="A1056" s="414"/>
      <c r="B1056" s="414"/>
      <c r="C1056" s="414"/>
      <c r="D1056" s="80"/>
      <c r="E1056" s="415"/>
      <c r="F1056" s="416"/>
      <c r="G1056" s="417"/>
    </row>
    <row r="1057" spans="1:7" ht="87.5">
      <c r="A1057" s="421" t="s">
        <v>1474</v>
      </c>
      <c r="B1057" s="421"/>
      <c r="C1057" s="421"/>
      <c r="D1057" s="421" t="s">
        <v>1475</v>
      </c>
      <c r="E1057" s="422"/>
      <c r="F1057" s="423"/>
      <c r="G1057" s="417"/>
    </row>
    <row r="1058" spans="1:7" ht="15">
      <c r="A1058" s="421"/>
      <c r="B1058" s="421"/>
      <c r="C1058" s="421" t="s">
        <v>19</v>
      </c>
      <c r="D1058" s="424"/>
      <c r="E1058" s="422"/>
      <c r="F1058" s="423"/>
      <c r="G1058" s="417"/>
    </row>
    <row r="1059" spans="1:7" ht="25">
      <c r="A1059" s="421"/>
      <c r="B1059" s="421"/>
      <c r="C1059" s="421" t="str">
        <f>C$41</f>
        <v>S1</v>
      </c>
      <c r="D1059" s="424" t="s">
        <v>1476</v>
      </c>
      <c r="E1059" s="422" t="s">
        <v>834</v>
      </c>
      <c r="F1059" s="423"/>
      <c r="G1059" s="417"/>
    </row>
    <row r="1060" spans="1:7" ht="25">
      <c r="A1060" s="421"/>
      <c r="B1060" s="421"/>
      <c r="C1060" s="421" t="str">
        <f>C$42</f>
        <v>S2</v>
      </c>
      <c r="D1060" s="424" t="s">
        <v>1477</v>
      </c>
      <c r="E1060" s="422" t="s">
        <v>834</v>
      </c>
      <c r="F1060" s="423"/>
      <c r="G1060" s="417"/>
    </row>
    <row r="1061" spans="1:7" ht="87">
      <c r="A1061" s="445"/>
      <c r="B1061" s="445"/>
      <c r="C1061" s="445">
        <f>C$45</f>
        <v>0</v>
      </c>
      <c r="D1061" s="470" t="s">
        <v>1478</v>
      </c>
      <c r="E1061" s="447" t="s">
        <v>842</v>
      </c>
      <c r="F1061" s="448" t="s">
        <v>1479</v>
      </c>
      <c r="G1061" s="417"/>
    </row>
    <row r="1062" spans="1:7" ht="15">
      <c r="A1062" s="421"/>
      <c r="B1062" s="421"/>
      <c r="C1062" s="421" t="str">
        <f>C$44</f>
        <v>S4</v>
      </c>
      <c r="D1062" s="424"/>
      <c r="E1062" s="422"/>
      <c r="F1062" s="423"/>
      <c r="G1062" s="417"/>
    </row>
    <row r="1063" spans="1:7" ht="15">
      <c r="A1063" s="421"/>
      <c r="B1063" s="421"/>
      <c r="C1063" s="421">
        <f>C$45</f>
        <v>0</v>
      </c>
      <c r="D1063" s="424"/>
      <c r="E1063" s="422"/>
      <c r="F1063" s="423"/>
      <c r="G1063" s="417"/>
    </row>
    <row r="1064" spans="1:7" ht="15">
      <c r="A1064" s="414"/>
      <c r="B1064" s="414"/>
      <c r="C1064" s="414"/>
      <c r="D1064" s="80"/>
      <c r="E1064" s="415"/>
      <c r="F1064" s="416"/>
      <c r="G1064" s="417"/>
    </row>
    <row r="1065" spans="1:7" ht="100">
      <c r="A1065" s="421" t="s">
        <v>1480</v>
      </c>
      <c r="B1065" s="421"/>
      <c r="C1065" s="421"/>
      <c r="D1065" s="421" t="s">
        <v>1481</v>
      </c>
      <c r="E1065" s="422"/>
      <c r="F1065" s="423"/>
      <c r="G1065" s="417"/>
    </row>
    <row r="1066" spans="1:7" ht="15">
      <c r="A1066" s="421"/>
      <c r="B1066" s="421"/>
      <c r="C1066" s="421" t="s">
        <v>19</v>
      </c>
      <c r="D1066" s="424"/>
      <c r="E1066" s="422"/>
      <c r="F1066" s="423"/>
      <c r="G1066" s="417"/>
    </row>
    <row r="1067" spans="1:7" ht="15">
      <c r="A1067" s="421"/>
      <c r="B1067" s="421"/>
      <c r="C1067" s="421" t="str">
        <f>C$41</f>
        <v>S1</v>
      </c>
      <c r="D1067" s="426" t="s">
        <v>1482</v>
      </c>
      <c r="E1067" s="422" t="s">
        <v>834</v>
      </c>
      <c r="F1067" s="423"/>
      <c r="G1067" s="417"/>
    </row>
    <row r="1068" spans="1:7" ht="15">
      <c r="A1068" s="421"/>
      <c r="B1068" s="421"/>
      <c r="C1068" s="421" t="str">
        <f>C$42</f>
        <v>S2</v>
      </c>
      <c r="D1068" s="426" t="s">
        <v>1482</v>
      </c>
      <c r="E1068" s="422" t="s">
        <v>834</v>
      </c>
      <c r="F1068" s="423"/>
      <c r="G1068" s="417"/>
    </row>
    <row r="1069" spans="1:7" ht="15">
      <c r="A1069" s="421"/>
      <c r="B1069" s="421"/>
      <c r="C1069" s="421" t="str">
        <f>C$43</f>
        <v>S3</v>
      </c>
      <c r="D1069" s="424"/>
      <c r="E1069" s="422"/>
      <c r="F1069" s="423"/>
      <c r="G1069" s="417"/>
    </row>
    <row r="1070" spans="1:7" ht="15">
      <c r="A1070" s="421"/>
      <c r="B1070" s="421"/>
      <c r="C1070" s="421" t="str">
        <f>C$44</f>
        <v>S4</v>
      </c>
      <c r="D1070" s="424"/>
      <c r="E1070" s="422"/>
      <c r="F1070" s="423"/>
      <c r="G1070" s="417"/>
    </row>
    <row r="1071" spans="1:7" ht="15">
      <c r="A1071" s="421"/>
      <c r="B1071" s="421"/>
      <c r="C1071" s="421">
        <f>C$45</f>
        <v>0</v>
      </c>
      <c r="D1071" s="424"/>
      <c r="E1071" s="422"/>
      <c r="F1071" s="423"/>
      <c r="G1071" s="417"/>
    </row>
    <row r="1072" spans="1:7" ht="15">
      <c r="A1072" s="414"/>
      <c r="B1072" s="414"/>
      <c r="C1072" s="414"/>
      <c r="D1072" s="80"/>
      <c r="E1072" s="415"/>
      <c r="F1072" s="416"/>
      <c r="G1072" s="417"/>
    </row>
    <row r="1073" spans="1:7" ht="14.25" customHeight="1">
      <c r="A1073" s="421" t="s">
        <v>1483</v>
      </c>
      <c r="B1073" s="421"/>
      <c r="C1073" s="421"/>
      <c r="D1073" s="421" t="s">
        <v>1484</v>
      </c>
      <c r="E1073" s="422"/>
      <c r="F1073" s="423"/>
      <c r="G1073" s="417"/>
    </row>
    <row r="1074" spans="1:7" ht="14.25" customHeight="1">
      <c r="A1074" s="421"/>
      <c r="B1074" s="421"/>
      <c r="C1074" s="421" t="s">
        <v>19</v>
      </c>
      <c r="D1074" s="424"/>
      <c r="E1074" s="422"/>
      <c r="F1074" s="423"/>
      <c r="G1074" s="417"/>
    </row>
    <row r="1075" spans="1:7" ht="14.25" customHeight="1">
      <c r="A1075" s="421"/>
      <c r="B1075" s="421"/>
      <c r="C1075" s="853" t="str">
        <f>C$41</f>
        <v>S1</v>
      </c>
      <c r="D1075" s="426" t="s">
        <v>1485</v>
      </c>
      <c r="E1075" s="856" t="s">
        <v>834</v>
      </c>
      <c r="F1075" s="423"/>
      <c r="G1075" s="417"/>
    </row>
    <row r="1076" spans="1:7" ht="14.25" customHeight="1">
      <c r="A1076" s="421"/>
      <c r="B1076" s="421"/>
      <c r="C1076" s="854"/>
      <c r="D1076" s="424" t="s">
        <v>1486</v>
      </c>
      <c r="E1076" s="857"/>
      <c r="F1076" s="423"/>
      <c r="G1076" s="417"/>
    </row>
    <row r="1077" spans="1:7">
      <c r="A1077" s="421"/>
      <c r="B1077" s="421"/>
      <c r="C1077" s="854"/>
      <c r="D1077" s="424" t="s">
        <v>1487</v>
      </c>
      <c r="E1077" s="858"/>
      <c r="F1077" s="423"/>
      <c r="G1077" s="417"/>
    </row>
    <row r="1078" spans="1:7" ht="15">
      <c r="A1078" s="421"/>
      <c r="B1078" s="421"/>
      <c r="C1078" s="855"/>
      <c r="D1078" s="424" t="s">
        <v>1488</v>
      </c>
      <c r="E1078" s="422"/>
      <c r="F1078" s="423"/>
      <c r="G1078" s="417"/>
    </row>
    <row r="1079" spans="1:7" ht="15">
      <c r="A1079" s="421"/>
      <c r="B1079" s="421"/>
      <c r="C1079" s="421" t="str">
        <f>C$42</f>
        <v>S2</v>
      </c>
      <c r="D1079" s="424" t="s">
        <v>1489</v>
      </c>
      <c r="E1079" s="422" t="s">
        <v>834</v>
      </c>
      <c r="F1079" s="423"/>
      <c r="G1079" s="417"/>
    </row>
    <row r="1080" spans="1:7" ht="15">
      <c r="A1080" s="421"/>
      <c r="B1080" s="421"/>
      <c r="C1080" s="421" t="str">
        <f>C$43</f>
        <v>S3</v>
      </c>
      <c r="D1080" s="424"/>
      <c r="E1080" s="422"/>
      <c r="F1080" s="423"/>
      <c r="G1080" s="417"/>
    </row>
    <row r="1081" spans="1:7" ht="15">
      <c r="A1081" s="421"/>
      <c r="B1081" s="421"/>
      <c r="C1081" s="421" t="str">
        <f>C$44</f>
        <v>S4</v>
      </c>
      <c r="D1081" s="424"/>
      <c r="E1081" s="422"/>
      <c r="F1081" s="423"/>
      <c r="G1081" s="417"/>
    </row>
    <row r="1082" spans="1:7" ht="15">
      <c r="A1082" s="421"/>
      <c r="B1082" s="421"/>
      <c r="C1082" s="421">
        <f>C$45</f>
        <v>0</v>
      </c>
      <c r="D1082" s="424"/>
      <c r="E1082" s="422"/>
      <c r="F1082" s="423"/>
      <c r="G1082" s="417"/>
    </row>
    <row r="1083" spans="1:7" ht="15">
      <c r="A1083" s="414"/>
      <c r="B1083" s="414"/>
      <c r="C1083" s="414"/>
      <c r="D1083" s="80"/>
      <c r="E1083" s="415"/>
      <c r="F1083" s="416"/>
      <c r="G1083" s="417"/>
    </row>
    <row r="1084" spans="1:7" ht="15">
      <c r="A1084" s="413">
        <v>3.3</v>
      </c>
      <c r="B1084" s="413"/>
      <c r="C1084" s="413"/>
      <c r="D1084" s="413" t="s">
        <v>1490</v>
      </c>
      <c r="E1084" s="418"/>
      <c r="F1084" s="419"/>
      <c r="G1084" s="417"/>
    </row>
    <row r="1085" spans="1:7" ht="125">
      <c r="A1085" s="421" t="s">
        <v>1491</v>
      </c>
      <c r="B1085" s="421"/>
      <c r="C1085" s="421"/>
      <c r="D1085" s="421" t="s">
        <v>1492</v>
      </c>
      <c r="E1085" s="422"/>
      <c r="F1085" s="423"/>
      <c r="G1085" s="417"/>
    </row>
    <row r="1086" spans="1:7" ht="14.25" customHeight="1">
      <c r="A1086" s="421"/>
      <c r="B1086" s="421"/>
      <c r="C1086" s="421" t="s">
        <v>19</v>
      </c>
      <c r="D1086" s="424"/>
      <c r="E1086" s="422"/>
      <c r="F1086" s="423"/>
      <c r="G1086" s="417"/>
    </row>
    <row r="1087" spans="1:7" ht="14.25" customHeight="1">
      <c r="A1087" s="421"/>
      <c r="B1087" s="421"/>
      <c r="C1087" s="853" t="str">
        <f>C$41</f>
        <v>S1</v>
      </c>
      <c r="D1087" s="426" t="s">
        <v>1493</v>
      </c>
      <c r="E1087" s="856" t="s">
        <v>834</v>
      </c>
      <c r="F1087" s="423"/>
      <c r="G1087" s="417"/>
    </row>
    <row r="1088" spans="1:7" ht="14.25" customHeight="1">
      <c r="A1088" s="421"/>
      <c r="B1088" s="421"/>
      <c r="C1088" s="854"/>
      <c r="D1088" s="424" t="s">
        <v>1494</v>
      </c>
      <c r="E1088" s="857"/>
      <c r="F1088" s="423"/>
      <c r="G1088" s="417"/>
    </row>
    <row r="1089" spans="1:7" ht="14.25" customHeight="1">
      <c r="A1089" s="421"/>
      <c r="B1089" s="421"/>
      <c r="C1089" s="854"/>
      <c r="D1089" s="424" t="s">
        <v>1495</v>
      </c>
      <c r="E1089" s="857"/>
      <c r="F1089" s="423"/>
      <c r="G1089" s="417"/>
    </row>
    <row r="1090" spans="1:7">
      <c r="A1090" s="421"/>
      <c r="B1090" s="421"/>
      <c r="C1090" s="855"/>
      <c r="D1090" s="424" t="s">
        <v>1496</v>
      </c>
      <c r="E1090" s="858"/>
      <c r="F1090" s="423"/>
      <c r="G1090" s="417"/>
    </row>
    <row r="1091" spans="1:7" ht="15">
      <c r="A1091" s="421"/>
      <c r="B1091" s="421"/>
      <c r="C1091" s="421" t="str">
        <f>C$42</f>
        <v>S2</v>
      </c>
      <c r="D1091" s="426" t="s">
        <v>1497</v>
      </c>
      <c r="E1091" s="422" t="s">
        <v>834</v>
      </c>
      <c r="F1091" s="423"/>
      <c r="G1091" s="417"/>
    </row>
    <row r="1092" spans="1:7" ht="15">
      <c r="A1092" s="421"/>
      <c r="B1092" s="421"/>
      <c r="C1092" s="421" t="str">
        <f>C$43</f>
        <v>S3</v>
      </c>
      <c r="D1092" s="424"/>
      <c r="E1092" s="422"/>
      <c r="F1092" s="423"/>
      <c r="G1092" s="417"/>
    </row>
    <row r="1093" spans="1:7" ht="15">
      <c r="A1093" s="421"/>
      <c r="B1093" s="421"/>
      <c r="C1093" s="421" t="str">
        <f>C$44</f>
        <v>S4</v>
      </c>
      <c r="D1093" s="424"/>
      <c r="E1093" s="422"/>
      <c r="F1093" s="423"/>
      <c r="G1093" s="417"/>
    </row>
    <row r="1094" spans="1:7" ht="15">
      <c r="A1094" s="421"/>
      <c r="B1094" s="421"/>
      <c r="C1094" s="421">
        <f>C$45</f>
        <v>0</v>
      </c>
      <c r="D1094" s="424"/>
      <c r="E1094" s="422"/>
      <c r="F1094" s="423"/>
      <c r="G1094" s="417"/>
    </row>
    <row r="1095" spans="1:7" ht="15">
      <c r="A1095" s="414"/>
      <c r="B1095" s="414"/>
      <c r="C1095" s="414"/>
      <c r="D1095" s="80"/>
      <c r="E1095" s="415"/>
      <c r="F1095" s="416"/>
      <c r="G1095" s="417"/>
    </row>
    <row r="1096" spans="1:7" ht="112.5">
      <c r="A1096" s="421" t="s">
        <v>1498</v>
      </c>
      <c r="B1096" s="421"/>
      <c r="C1096" s="421"/>
      <c r="D1096" s="421" t="s">
        <v>1499</v>
      </c>
      <c r="E1096" s="464"/>
      <c r="F1096" s="423"/>
      <c r="G1096" s="417"/>
    </row>
    <row r="1097" spans="1:7" ht="14.25" customHeight="1">
      <c r="A1097" s="421"/>
      <c r="B1097" s="421"/>
      <c r="C1097" s="421" t="s">
        <v>19</v>
      </c>
      <c r="D1097" s="424"/>
      <c r="E1097" s="464"/>
      <c r="F1097" s="423"/>
      <c r="G1097" s="417"/>
    </row>
    <row r="1098" spans="1:7" ht="14.25" customHeight="1">
      <c r="A1098" s="421"/>
      <c r="B1098" s="444"/>
      <c r="C1098" s="865" t="str">
        <f>C$41</f>
        <v>S1</v>
      </c>
      <c r="D1098" s="438" t="s">
        <v>1500</v>
      </c>
      <c r="E1098" s="879" t="s">
        <v>842</v>
      </c>
      <c r="F1098" s="867" t="s">
        <v>1501</v>
      </c>
      <c r="G1098" s="417"/>
    </row>
    <row r="1099" spans="1:7" ht="14.25" customHeight="1">
      <c r="A1099" s="421"/>
      <c r="B1099" s="444"/>
      <c r="C1099" s="866"/>
      <c r="D1099" s="439" t="s">
        <v>1502</v>
      </c>
      <c r="E1099" s="880"/>
      <c r="F1099" s="868"/>
      <c r="G1099" s="417"/>
    </row>
    <row r="1100" spans="1:7" ht="14.25" customHeight="1">
      <c r="A1100" s="421"/>
      <c r="B1100" s="444"/>
      <c r="C1100" s="866"/>
      <c r="D1100" s="439" t="s">
        <v>1503</v>
      </c>
      <c r="E1100" s="880"/>
      <c r="F1100" s="868"/>
      <c r="G1100" s="417"/>
    </row>
    <row r="1101" spans="1:7">
      <c r="A1101" s="421"/>
      <c r="B1101" s="444"/>
      <c r="C1101" s="878"/>
      <c r="D1101" s="439" t="s">
        <v>1504</v>
      </c>
      <c r="E1101" s="881"/>
      <c r="F1101" s="882"/>
      <c r="G1101" s="417"/>
    </row>
    <row r="1102" spans="1:7" ht="25">
      <c r="A1102" s="421"/>
      <c r="B1102" s="421"/>
      <c r="C1102" s="421" t="str">
        <f>C$42</f>
        <v>S2</v>
      </c>
      <c r="D1102" s="424" t="s">
        <v>1505</v>
      </c>
      <c r="E1102" s="464" t="s">
        <v>834</v>
      </c>
      <c r="F1102" s="423"/>
      <c r="G1102" s="417"/>
    </row>
    <row r="1103" spans="1:7" ht="15">
      <c r="A1103" s="421"/>
      <c r="B1103" s="421"/>
      <c r="C1103" s="421" t="str">
        <f>C$43</f>
        <v>S3</v>
      </c>
      <c r="D1103" s="424"/>
      <c r="E1103" s="464"/>
      <c r="F1103" s="423"/>
      <c r="G1103" s="417"/>
    </row>
    <row r="1104" spans="1:7" ht="15">
      <c r="A1104" s="421"/>
      <c r="B1104" s="421"/>
      <c r="C1104" s="421" t="str">
        <f>C$44</f>
        <v>S4</v>
      </c>
      <c r="D1104" s="424"/>
      <c r="E1104" s="464"/>
      <c r="F1104" s="423"/>
      <c r="G1104" s="417"/>
    </row>
    <row r="1105" spans="1:7" ht="15">
      <c r="A1105" s="421"/>
      <c r="B1105" s="421"/>
      <c r="C1105" s="421">
        <f>C$45</f>
        <v>0</v>
      </c>
      <c r="D1105" s="424"/>
      <c r="E1105" s="464"/>
      <c r="F1105" s="423"/>
      <c r="G1105" s="417"/>
    </row>
    <row r="1106" spans="1:7" ht="15">
      <c r="A1106" s="414"/>
      <c r="B1106" s="414"/>
      <c r="C1106" s="414"/>
      <c r="D1106" s="80"/>
      <c r="E1106" s="415"/>
      <c r="F1106" s="416"/>
      <c r="G1106" s="417"/>
    </row>
    <row r="1107" spans="1:7" ht="15">
      <c r="A1107" s="413">
        <v>3.4</v>
      </c>
      <c r="B1107" s="413"/>
      <c r="C1107" s="413"/>
      <c r="D1107" s="413" t="s">
        <v>1506</v>
      </c>
      <c r="E1107" s="418"/>
      <c r="F1107" s="419"/>
      <c r="G1107" s="417"/>
    </row>
    <row r="1108" spans="1:7" ht="75">
      <c r="A1108" s="421" t="s">
        <v>1507</v>
      </c>
      <c r="B1108" s="421"/>
      <c r="C1108" s="421"/>
      <c r="D1108" s="421" t="s">
        <v>1508</v>
      </c>
      <c r="E1108" s="464"/>
      <c r="F1108" s="423"/>
      <c r="G1108" s="417"/>
    </row>
    <row r="1109" spans="1:7" ht="14.25" customHeight="1">
      <c r="A1109" s="421"/>
      <c r="B1109" s="421"/>
      <c r="C1109" s="421" t="s">
        <v>19</v>
      </c>
      <c r="D1109" s="424"/>
      <c r="E1109" s="464"/>
      <c r="F1109" s="423"/>
      <c r="G1109" s="417"/>
    </row>
    <row r="1110" spans="1:7" ht="14.25" customHeight="1">
      <c r="A1110" s="421"/>
      <c r="B1110" s="421"/>
      <c r="C1110" s="853" t="str">
        <f>C$41</f>
        <v>S1</v>
      </c>
      <c r="D1110" s="424" t="s">
        <v>1509</v>
      </c>
      <c r="E1110" s="856" t="s">
        <v>834</v>
      </c>
      <c r="F1110" s="423"/>
      <c r="G1110" s="417"/>
    </row>
    <row r="1111" spans="1:7" ht="14.25" customHeight="1">
      <c r="A1111" s="421"/>
      <c r="B1111" s="421"/>
      <c r="C1111" s="854"/>
      <c r="D1111" s="424" t="s">
        <v>1510</v>
      </c>
      <c r="E1111" s="857"/>
      <c r="F1111" s="423"/>
      <c r="G1111" s="417"/>
    </row>
    <row r="1112" spans="1:7" ht="14.25" customHeight="1">
      <c r="A1112" s="421"/>
      <c r="B1112" s="421"/>
      <c r="C1112" s="854"/>
      <c r="D1112" s="424" t="s">
        <v>1511</v>
      </c>
      <c r="E1112" s="857"/>
      <c r="F1112" s="423"/>
      <c r="G1112" s="417"/>
    </row>
    <row r="1113" spans="1:7">
      <c r="A1113" s="421"/>
      <c r="B1113" s="421"/>
      <c r="C1113" s="855"/>
      <c r="D1113" s="424" t="s">
        <v>1512</v>
      </c>
      <c r="E1113" s="858"/>
      <c r="F1113" s="423"/>
      <c r="G1113" s="417"/>
    </row>
    <row r="1114" spans="1:7" ht="25">
      <c r="A1114" s="421"/>
      <c r="B1114" s="421"/>
      <c r="C1114" s="421" t="str">
        <f>C$42</f>
        <v>S2</v>
      </c>
      <c r="D1114" s="426" t="s">
        <v>1513</v>
      </c>
      <c r="E1114" s="464" t="s">
        <v>834</v>
      </c>
      <c r="F1114" s="423"/>
      <c r="G1114" s="417"/>
    </row>
    <row r="1115" spans="1:7" ht="15">
      <c r="A1115" s="421"/>
      <c r="B1115" s="421"/>
      <c r="C1115" s="421" t="str">
        <f>C$43</f>
        <v>S3</v>
      </c>
      <c r="D1115" s="424"/>
      <c r="E1115" s="464"/>
      <c r="F1115" s="423"/>
      <c r="G1115" s="417"/>
    </row>
    <row r="1116" spans="1:7" ht="15">
      <c r="A1116" s="421"/>
      <c r="B1116" s="421"/>
      <c r="C1116" s="421" t="str">
        <f>C$44</f>
        <v>S4</v>
      </c>
      <c r="D1116" s="424"/>
      <c r="E1116" s="464"/>
      <c r="F1116" s="423"/>
      <c r="G1116" s="417"/>
    </row>
    <row r="1117" spans="1:7" ht="15">
      <c r="A1117" s="421"/>
      <c r="B1117" s="421"/>
      <c r="C1117" s="421">
        <f>C$45</f>
        <v>0</v>
      </c>
      <c r="D1117" s="424"/>
      <c r="E1117" s="464"/>
      <c r="F1117" s="423"/>
      <c r="G1117" s="417"/>
    </row>
    <row r="1118" spans="1:7" ht="15">
      <c r="A1118" s="414"/>
      <c r="B1118" s="414"/>
      <c r="C1118" s="414"/>
      <c r="D1118" s="80"/>
      <c r="E1118" s="415"/>
      <c r="F1118" s="416"/>
      <c r="G1118" s="417"/>
    </row>
    <row r="1119" spans="1:7" ht="62.5">
      <c r="A1119" s="421" t="s">
        <v>1514</v>
      </c>
      <c r="B1119" s="421"/>
      <c r="C1119" s="421"/>
      <c r="D1119" s="421" t="s">
        <v>1515</v>
      </c>
      <c r="E1119" s="464"/>
      <c r="F1119" s="423"/>
      <c r="G1119" s="417"/>
    </row>
    <row r="1120" spans="1:7" ht="14.25" customHeight="1">
      <c r="A1120" s="421"/>
      <c r="B1120" s="421"/>
      <c r="C1120" s="421" t="s">
        <v>19</v>
      </c>
      <c r="D1120" s="424"/>
      <c r="E1120" s="464"/>
      <c r="F1120" s="423"/>
      <c r="G1120" s="417"/>
    </row>
    <row r="1121" spans="1:7" ht="14.25" customHeight="1">
      <c r="A1121" s="421"/>
      <c r="B1121" s="421"/>
      <c r="C1121" s="853" t="str">
        <f>C$41</f>
        <v>S1</v>
      </c>
      <c r="D1121" s="424" t="s">
        <v>1509</v>
      </c>
      <c r="E1121" s="856" t="s">
        <v>834</v>
      </c>
      <c r="F1121" s="423"/>
      <c r="G1121" s="417"/>
    </row>
    <row r="1122" spans="1:7" ht="14.25" customHeight="1">
      <c r="A1122" s="421"/>
      <c r="B1122" s="421"/>
      <c r="C1122" s="854"/>
      <c r="D1122" s="424" t="s">
        <v>1516</v>
      </c>
      <c r="E1122" s="857"/>
      <c r="F1122" s="423"/>
      <c r="G1122" s="417"/>
    </row>
    <row r="1123" spans="1:7" ht="14.25" customHeight="1">
      <c r="A1123" s="421"/>
      <c r="B1123" s="421"/>
      <c r="C1123" s="854"/>
      <c r="D1123" s="424" t="s">
        <v>1517</v>
      </c>
      <c r="E1123" s="857"/>
      <c r="F1123" s="423"/>
      <c r="G1123" s="417"/>
    </row>
    <row r="1124" spans="1:7">
      <c r="A1124" s="421"/>
      <c r="B1124" s="421"/>
      <c r="C1124" s="855"/>
      <c r="D1124" s="424" t="s">
        <v>1518</v>
      </c>
      <c r="E1124" s="858"/>
      <c r="F1124" s="423"/>
      <c r="G1124" s="417"/>
    </row>
    <row r="1125" spans="1:7" ht="62.5">
      <c r="A1125" s="421"/>
      <c r="B1125" s="421"/>
      <c r="C1125" s="421" t="str">
        <f>C$42</f>
        <v>S2</v>
      </c>
      <c r="D1125" s="426" t="s">
        <v>1519</v>
      </c>
      <c r="E1125" s="464" t="s">
        <v>834</v>
      </c>
      <c r="F1125" s="423"/>
      <c r="G1125" s="417"/>
    </row>
    <row r="1126" spans="1:7" ht="15">
      <c r="A1126" s="421"/>
      <c r="B1126" s="421"/>
      <c r="C1126" s="421" t="str">
        <f>C$43</f>
        <v>S3</v>
      </c>
      <c r="D1126" s="424"/>
      <c r="E1126" s="422"/>
      <c r="F1126" s="423"/>
      <c r="G1126" s="417"/>
    </row>
    <row r="1127" spans="1:7" ht="15">
      <c r="A1127" s="421"/>
      <c r="B1127" s="421"/>
      <c r="C1127" s="421" t="str">
        <f>C$44</f>
        <v>S4</v>
      </c>
      <c r="D1127" s="424"/>
      <c r="E1127" s="422"/>
      <c r="F1127" s="423"/>
      <c r="G1127" s="417"/>
    </row>
    <row r="1128" spans="1:7" ht="15">
      <c r="A1128" s="421"/>
      <c r="B1128" s="421"/>
      <c r="C1128" s="421">
        <f>C$45</f>
        <v>0</v>
      </c>
      <c r="D1128" s="424"/>
      <c r="E1128" s="422"/>
      <c r="F1128" s="423"/>
      <c r="G1128" s="417"/>
    </row>
    <row r="1129" spans="1:7" ht="15">
      <c r="A1129" s="414"/>
      <c r="B1129" s="414"/>
      <c r="C1129" s="414"/>
      <c r="D1129" s="80"/>
      <c r="E1129" s="415"/>
      <c r="F1129" s="416"/>
      <c r="G1129" s="417"/>
    </row>
    <row r="1130" spans="1:7" ht="75">
      <c r="A1130" s="421" t="s">
        <v>1520</v>
      </c>
      <c r="B1130" s="79"/>
      <c r="C1130" s="421"/>
      <c r="D1130" s="421" t="s">
        <v>1521</v>
      </c>
      <c r="E1130" s="464"/>
      <c r="F1130" s="423"/>
      <c r="G1130" s="417"/>
    </row>
    <row r="1131" spans="1:7" ht="14.25" customHeight="1">
      <c r="A1131" s="421"/>
      <c r="B1131" s="421"/>
      <c r="C1131" s="421" t="s">
        <v>19</v>
      </c>
      <c r="D1131" s="424"/>
      <c r="E1131" s="464"/>
      <c r="F1131" s="423"/>
      <c r="G1131" s="417"/>
    </row>
    <row r="1132" spans="1:7" ht="14.25" customHeight="1">
      <c r="A1132" s="421"/>
      <c r="B1132" s="421"/>
      <c r="C1132" s="853" t="str">
        <f>C$41</f>
        <v>S1</v>
      </c>
      <c r="D1132" s="424" t="s">
        <v>1522</v>
      </c>
      <c r="E1132" s="856" t="s">
        <v>834</v>
      </c>
      <c r="F1132" s="423"/>
      <c r="G1132" s="417"/>
    </row>
    <row r="1133" spans="1:7" ht="14.25" customHeight="1">
      <c r="A1133" s="421"/>
      <c r="B1133" s="421"/>
      <c r="C1133" s="854"/>
      <c r="D1133" s="424" t="s">
        <v>1523</v>
      </c>
      <c r="E1133" s="857"/>
      <c r="F1133" s="423"/>
      <c r="G1133" s="417"/>
    </row>
    <row r="1134" spans="1:7" ht="14.25" customHeight="1">
      <c r="A1134" s="421"/>
      <c r="B1134" s="421"/>
      <c r="C1134" s="854"/>
      <c r="D1134" s="424" t="s">
        <v>1524</v>
      </c>
      <c r="E1134" s="857"/>
      <c r="F1134" s="423"/>
      <c r="G1134" s="417"/>
    </row>
    <row r="1135" spans="1:7">
      <c r="A1135" s="421"/>
      <c r="B1135" s="421"/>
      <c r="C1135" s="855"/>
      <c r="D1135" s="424" t="s">
        <v>1518</v>
      </c>
      <c r="E1135" s="858"/>
      <c r="F1135" s="423"/>
      <c r="G1135" s="417"/>
    </row>
    <row r="1136" spans="1:7" ht="50">
      <c r="A1136" s="421"/>
      <c r="B1136" s="421"/>
      <c r="C1136" s="421" t="str">
        <f>C$42</f>
        <v>S2</v>
      </c>
      <c r="D1136" s="424" t="s">
        <v>1525</v>
      </c>
      <c r="E1136" s="464" t="s">
        <v>834</v>
      </c>
      <c r="F1136" s="423"/>
      <c r="G1136" s="417"/>
    </row>
    <row r="1137" spans="1:7" ht="15">
      <c r="A1137" s="421"/>
      <c r="B1137" s="421"/>
      <c r="C1137" s="421" t="str">
        <f>C$43</f>
        <v>S3</v>
      </c>
      <c r="D1137" s="424"/>
      <c r="E1137" s="464"/>
      <c r="F1137" s="423"/>
      <c r="G1137" s="417"/>
    </row>
    <row r="1138" spans="1:7" ht="15">
      <c r="A1138" s="421"/>
      <c r="B1138" s="421"/>
      <c r="C1138" s="421" t="str">
        <f>C$44</f>
        <v>S4</v>
      </c>
      <c r="D1138" s="424"/>
      <c r="E1138" s="464"/>
      <c r="F1138" s="423"/>
      <c r="G1138" s="417"/>
    </row>
    <row r="1139" spans="1:7" ht="15">
      <c r="A1139" s="421"/>
      <c r="B1139" s="421"/>
      <c r="C1139" s="421">
        <f>C$45</f>
        <v>0</v>
      </c>
      <c r="D1139" s="424"/>
      <c r="E1139" s="464"/>
      <c r="F1139" s="423"/>
      <c r="G1139" s="417"/>
    </row>
    <row r="1140" spans="1:7" ht="15">
      <c r="A1140" s="414"/>
      <c r="B1140" s="414"/>
      <c r="C1140" s="414"/>
      <c r="D1140" s="80"/>
      <c r="E1140" s="415"/>
      <c r="F1140" s="416"/>
      <c r="G1140" s="417"/>
    </row>
    <row r="1141" spans="1:7" ht="175">
      <c r="A1141" s="421" t="s">
        <v>1526</v>
      </c>
      <c r="B1141" s="79"/>
      <c r="C1141" s="421"/>
      <c r="D1141" s="421" t="s">
        <v>1527</v>
      </c>
      <c r="E1141" s="464"/>
      <c r="F1141" s="423"/>
      <c r="G1141" s="417"/>
    </row>
    <row r="1142" spans="1:7" ht="14.25" customHeight="1">
      <c r="A1142" s="421"/>
      <c r="B1142" s="421"/>
      <c r="C1142" s="421" t="s">
        <v>19</v>
      </c>
      <c r="D1142" s="424"/>
      <c r="E1142" s="464"/>
      <c r="F1142" s="423"/>
      <c r="G1142" s="417"/>
    </row>
    <row r="1143" spans="1:7" ht="14.25" customHeight="1">
      <c r="A1143" s="421"/>
      <c r="B1143" s="421"/>
      <c r="C1143" s="853" t="str">
        <f>C$41</f>
        <v>S1</v>
      </c>
      <c r="D1143" s="424" t="s">
        <v>1528</v>
      </c>
      <c r="E1143" s="856" t="s">
        <v>834</v>
      </c>
      <c r="F1143" s="423"/>
      <c r="G1143" s="417"/>
    </row>
    <row r="1144" spans="1:7" ht="14.25" customHeight="1">
      <c r="A1144" s="421"/>
      <c r="B1144" s="421"/>
      <c r="C1144" s="854"/>
      <c r="D1144" s="424" t="s">
        <v>1529</v>
      </c>
      <c r="E1144" s="857"/>
      <c r="F1144" s="423"/>
      <c r="G1144" s="417"/>
    </row>
    <row r="1145" spans="1:7" ht="14.25" customHeight="1">
      <c r="A1145" s="421"/>
      <c r="B1145" s="421"/>
      <c r="C1145" s="854"/>
      <c r="D1145" s="424" t="s">
        <v>1530</v>
      </c>
      <c r="E1145" s="857"/>
      <c r="F1145" s="423"/>
      <c r="G1145" s="417"/>
    </row>
    <row r="1146" spans="1:7">
      <c r="A1146" s="421"/>
      <c r="B1146" s="421"/>
      <c r="C1146" s="855"/>
      <c r="D1146" s="424" t="s">
        <v>1531</v>
      </c>
      <c r="E1146" s="858"/>
      <c r="F1146" s="423"/>
      <c r="G1146" s="417"/>
    </row>
    <row r="1147" spans="1:7" ht="15">
      <c r="A1147" s="421"/>
      <c r="B1147" s="421"/>
      <c r="C1147" s="421" t="str">
        <f>C$42</f>
        <v>S2</v>
      </c>
      <c r="D1147" s="424" t="s">
        <v>1532</v>
      </c>
      <c r="E1147" s="464" t="s">
        <v>834</v>
      </c>
      <c r="F1147" s="423"/>
      <c r="G1147" s="417"/>
    </row>
    <row r="1148" spans="1:7" ht="15">
      <c r="A1148" s="421"/>
      <c r="B1148" s="421"/>
      <c r="C1148" s="421" t="str">
        <f>C$43</f>
        <v>S3</v>
      </c>
      <c r="D1148" s="424"/>
      <c r="E1148" s="464"/>
      <c r="F1148" s="423"/>
      <c r="G1148" s="417"/>
    </row>
    <row r="1149" spans="1:7" ht="15">
      <c r="A1149" s="421"/>
      <c r="B1149" s="421"/>
      <c r="C1149" s="421" t="str">
        <f>C$44</f>
        <v>S4</v>
      </c>
      <c r="D1149" s="424"/>
      <c r="E1149" s="464"/>
      <c r="F1149" s="423"/>
      <c r="G1149" s="417"/>
    </row>
    <row r="1150" spans="1:7" ht="15">
      <c r="A1150" s="421"/>
      <c r="B1150" s="421"/>
      <c r="C1150" s="421">
        <f>C$45</f>
        <v>0</v>
      </c>
      <c r="D1150" s="424"/>
      <c r="E1150" s="464"/>
      <c r="F1150" s="423"/>
      <c r="G1150" s="417"/>
    </row>
    <row r="1151" spans="1:7" ht="15">
      <c r="A1151" s="414"/>
      <c r="B1151" s="414"/>
      <c r="C1151" s="414"/>
      <c r="D1151" s="80"/>
      <c r="E1151" s="415"/>
      <c r="F1151" s="416"/>
      <c r="G1151" s="417"/>
    </row>
    <row r="1152" spans="1:7" ht="112.5">
      <c r="A1152" s="421" t="s">
        <v>1533</v>
      </c>
      <c r="B1152" s="421"/>
      <c r="C1152" s="421"/>
      <c r="D1152" s="421" t="s">
        <v>1534</v>
      </c>
      <c r="E1152" s="464"/>
      <c r="F1152" s="471"/>
      <c r="G1152" s="417"/>
    </row>
    <row r="1153" spans="1:7" ht="14.25" customHeight="1">
      <c r="A1153" s="421"/>
      <c r="B1153" s="421"/>
      <c r="C1153" s="421" t="s">
        <v>19</v>
      </c>
      <c r="D1153" s="424"/>
      <c r="E1153" s="464"/>
      <c r="F1153" s="471"/>
      <c r="G1153" s="417"/>
    </row>
    <row r="1154" spans="1:7" ht="14.25" customHeight="1">
      <c r="A1154" s="421"/>
      <c r="B1154" s="444"/>
      <c r="C1154" s="865" t="str">
        <f>C$41</f>
        <v>S1</v>
      </c>
      <c r="D1154" s="439" t="s">
        <v>1535</v>
      </c>
      <c r="E1154" s="879" t="s">
        <v>842</v>
      </c>
      <c r="F1154" s="867" t="s">
        <v>1536</v>
      </c>
      <c r="G1154" s="417"/>
    </row>
    <row r="1155" spans="1:7" ht="14.25" customHeight="1">
      <c r="A1155" s="421"/>
      <c r="B1155" s="444"/>
      <c r="C1155" s="866"/>
      <c r="D1155" s="439" t="s">
        <v>1537</v>
      </c>
      <c r="E1155" s="880"/>
      <c r="F1155" s="868"/>
      <c r="G1155" s="417"/>
    </row>
    <row r="1156" spans="1:7" ht="14.25" customHeight="1">
      <c r="A1156" s="421"/>
      <c r="B1156" s="444"/>
      <c r="C1156" s="866"/>
      <c r="D1156" s="439" t="s">
        <v>1538</v>
      </c>
      <c r="E1156" s="880"/>
      <c r="F1156" s="868"/>
      <c r="G1156" s="417"/>
    </row>
    <row r="1157" spans="1:7">
      <c r="A1157" s="421"/>
      <c r="B1157" s="444"/>
      <c r="C1157" s="878"/>
      <c r="D1157" s="439" t="s">
        <v>1539</v>
      </c>
      <c r="E1157" s="881"/>
      <c r="F1157" s="882"/>
      <c r="G1157" s="417"/>
    </row>
    <row r="1158" spans="1:7" ht="63">
      <c r="A1158" s="421"/>
      <c r="B1158" s="445"/>
      <c r="C1158" s="445" t="str">
        <f>C$42</f>
        <v>S2</v>
      </c>
      <c r="D1158" s="446" t="s">
        <v>1540</v>
      </c>
      <c r="E1158" s="465" t="s">
        <v>842</v>
      </c>
      <c r="F1158" s="448" t="s">
        <v>1541</v>
      </c>
      <c r="G1158" s="417"/>
    </row>
    <row r="1159" spans="1:7" ht="15">
      <c r="A1159" s="421"/>
      <c r="B1159" s="421"/>
      <c r="C1159" s="421" t="str">
        <f>C$43</f>
        <v>S3</v>
      </c>
      <c r="D1159" s="424"/>
      <c r="E1159" s="464"/>
      <c r="F1159" s="423"/>
      <c r="G1159" s="417"/>
    </row>
    <row r="1160" spans="1:7" ht="15">
      <c r="A1160" s="421"/>
      <c r="B1160" s="421"/>
      <c r="C1160" s="421" t="str">
        <f>C$44</f>
        <v>S4</v>
      </c>
      <c r="D1160" s="424"/>
      <c r="E1160" s="464"/>
      <c r="F1160" s="423"/>
      <c r="G1160" s="417"/>
    </row>
    <row r="1161" spans="1:7" ht="15">
      <c r="A1161" s="421"/>
      <c r="B1161" s="421"/>
      <c r="C1161" s="421">
        <f>C$45</f>
        <v>0</v>
      </c>
      <c r="D1161" s="424"/>
      <c r="E1161" s="464"/>
      <c r="F1161" s="423"/>
      <c r="G1161" s="417"/>
    </row>
    <row r="1162" spans="1:7" ht="15">
      <c r="A1162" s="414"/>
      <c r="B1162" s="414"/>
      <c r="C1162" s="414"/>
      <c r="D1162" s="80"/>
      <c r="E1162" s="415"/>
      <c r="F1162" s="416"/>
      <c r="G1162" s="417"/>
    </row>
    <row r="1163" spans="1:7" ht="100">
      <c r="A1163" s="421" t="s">
        <v>1542</v>
      </c>
      <c r="B1163" s="79"/>
      <c r="C1163" s="421"/>
      <c r="D1163" s="421" t="s">
        <v>1543</v>
      </c>
      <c r="E1163" s="422"/>
      <c r="F1163" s="423"/>
      <c r="G1163" s="417"/>
    </row>
    <row r="1164" spans="1:7" ht="14.25" customHeight="1">
      <c r="A1164" s="421"/>
      <c r="B1164" s="421"/>
      <c r="C1164" s="421" t="s">
        <v>19</v>
      </c>
      <c r="D1164" s="424"/>
      <c r="E1164" s="422"/>
      <c r="F1164" s="423"/>
      <c r="G1164" s="417"/>
    </row>
    <row r="1165" spans="1:7" ht="14.25" customHeight="1">
      <c r="A1165" s="421"/>
      <c r="B1165" s="421"/>
      <c r="C1165" s="853" t="str">
        <f>C$41</f>
        <v>S1</v>
      </c>
      <c r="D1165" s="424" t="s">
        <v>1544</v>
      </c>
      <c r="E1165" s="856" t="s">
        <v>834</v>
      </c>
      <c r="F1165" s="423"/>
      <c r="G1165" s="417"/>
    </row>
    <row r="1166" spans="1:7" ht="14.25" customHeight="1">
      <c r="A1166" s="421"/>
      <c r="B1166" s="421"/>
      <c r="C1166" s="854"/>
      <c r="D1166" s="424" t="s">
        <v>1545</v>
      </c>
      <c r="E1166" s="857"/>
      <c r="F1166" s="423"/>
      <c r="G1166" s="417"/>
    </row>
    <row r="1167" spans="1:7" ht="14.25" customHeight="1">
      <c r="A1167" s="421"/>
      <c r="B1167" s="421"/>
      <c r="C1167" s="854"/>
      <c r="D1167" s="424" t="s">
        <v>1546</v>
      </c>
      <c r="E1167" s="857"/>
      <c r="F1167" s="423"/>
      <c r="G1167" s="417"/>
    </row>
    <row r="1168" spans="1:7">
      <c r="A1168" s="421"/>
      <c r="B1168" s="421"/>
      <c r="C1168" s="855"/>
      <c r="D1168" s="424" t="s">
        <v>1539</v>
      </c>
      <c r="E1168" s="858"/>
      <c r="F1168" s="423"/>
      <c r="G1168" s="417"/>
    </row>
    <row r="1169" spans="1:7" ht="25">
      <c r="A1169" s="421"/>
      <c r="B1169" s="421"/>
      <c r="C1169" s="421" t="str">
        <f>C$42</f>
        <v>S2</v>
      </c>
      <c r="D1169" s="424" t="s">
        <v>1547</v>
      </c>
      <c r="E1169" s="464" t="s">
        <v>834</v>
      </c>
      <c r="F1169" s="423"/>
      <c r="G1169" s="417"/>
    </row>
    <row r="1170" spans="1:7" ht="15">
      <c r="A1170" s="421"/>
      <c r="B1170" s="421"/>
      <c r="C1170" s="421" t="str">
        <f>C$43</f>
        <v>S3</v>
      </c>
      <c r="D1170" s="424"/>
      <c r="E1170" s="422"/>
      <c r="F1170" s="423"/>
      <c r="G1170" s="417"/>
    </row>
    <row r="1171" spans="1:7" ht="15">
      <c r="A1171" s="421"/>
      <c r="B1171" s="421"/>
      <c r="C1171" s="421" t="str">
        <f>C$44</f>
        <v>S4</v>
      </c>
      <c r="D1171" s="424"/>
      <c r="E1171" s="422"/>
      <c r="F1171" s="423"/>
      <c r="G1171" s="417"/>
    </row>
    <row r="1172" spans="1:7" ht="15">
      <c r="A1172" s="421"/>
      <c r="B1172" s="421"/>
      <c r="C1172" s="421">
        <f>C$45</f>
        <v>0</v>
      </c>
      <c r="D1172" s="424"/>
      <c r="E1172" s="422"/>
      <c r="F1172" s="423"/>
      <c r="G1172" s="417"/>
    </row>
    <row r="1173" spans="1:7" ht="15">
      <c r="A1173" s="414"/>
      <c r="B1173" s="414"/>
      <c r="C1173" s="414"/>
      <c r="D1173" s="80"/>
      <c r="E1173" s="415"/>
      <c r="F1173" s="416"/>
      <c r="G1173" s="417"/>
    </row>
    <row r="1174" spans="1:7" ht="100">
      <c r="A1174" s="421" t="s">
        <v>1548</v>
      </c>
      <c r="B1174" s="421"/>
      <c r="C1174" s="421"/>
      <c r="D1174" s="421" t="s">
        <v>1549</v>
      </c>
      <c r="E1174" s="422"/>
      <c r="F1174" s="423"/>
      <c r="G1174" s="417"/>
    </row>
    <row r="1175" spans="1:7" ht="14.25" customHeight="1">
      <c r="A1175" s="421"/>
      <c r="B1175" s="421"/>
      <c r="C1175" s="421" t="s">
        <v>19</v>
      </c>
      <c r="D1175" s="424"/>
      <c r="E1175" s="422"/>
      <c r="F1175" s="423"/>
      <c r="G1175" s="417"/>
    </row>
    <row r="1176" spans="1:7" ht="14.25" customHeight="1">
      <c r="A1176" s="421"/>
      <c r="B1176" s="421"/>
      <c r="C1176" s="853" t="str">
        <f>C$41</f>
        <v>S1</v>
      </c>
      <c r="D1176" s="426" t="s">
        <v>1550</v>
      </c>
      <c r="E1176" s="856" t="s">
        <v>834</v>
      </c>
      <c r="F1176" s="423"/>
      <c r="G1176" s="417"/>
    </row>
    <row r="1177" spans="1:7" ht="14.25" customHeight="1">
      <c r="A1177" s="421"/>
      <c r="B1177" s="421"/>
      <c r="C1177" s="854"/>
      <c r="D1177" s="424" t="s">
        <v>1551</v>
      </c>
      <c r="E1177" s="857"/>
      <c r="F1177" s="423"/>
      <c r="G1177" s="417"/>
    </row>
    <row r="1178" spans="1:7" ht="14.25" customHeight="1">
      <c r="A1178" s="421"/>
      <c r="B1178" s="421"/>
      <c r="C1178" s="854"/>
      <c r="D1178" s="424" t="s">
        <v>1552</v>
      </c>
      <c r="E1178" s="857"/>
      <c r="F1178" s="423"/>
      <c r="G1178" s="417"/>
    </row>
    <row r="1179" spans="1:7">
      <c r="A1179" s="421"/>
      <c r="B1179" s="421"/>
      <c r="C1179" s="855"/>
      <c r="D1179" s="424" t="s">
        <v>1539</v>
      </c>
      <c r="E1179" s="858"/>
      <c r="F1179" s="423"/>
      <c r="G1179" s="417"/>
    </row>
    <row r="1180" spans="1:7" ht="25">
      <c r="A1180" s="421"/>
      <c r="B1180" s="421"/>
      <c r="C1180" s="421" t="str">
        <f>C$42</f>
        <v>S2</v>
      </c>
      <c r="D1180" s="426" t="s">
        <v>1553</v>
      </c>
      <c r="E1180" s="422" t="s">
        <v>834</v>
      </c>
      <c r="F1180" s="423"/>
      <c r="G1180" s="417"/>
    </row>
    <row r="1181" spans="1:7" ht="15">
      <c r="A1181" s="421"/>
      <c r="B1181" s="421"/>
      <c r="C1181" s="421" t="str">
        <f>C$43</f>
        <v>S3</v>
      </c>
      <c r="D1181" s="424"/>
      <c r="E1181" s="422"/>
      <c r="F1181" s="423"/>
      <c r="G1181" s="417"/>
    </row>
    <row r="1182" spans="1:7" ht="15">
      <c r="A1182" s="421"/>
      <c r="B1182" s="421"/>
      <c r="C1182" s="421" t="str">
        <f>C$44</f>
        <v>S4</v>
      </c>
      <c r="D1182" s="424"/>
      <c r="E1182" s="422"/>
      <c r="F1182" s="423"/>
      <c r="G1182" s="417"/>
    </row>
    <row r="1183" spans="1:7" ht="15">
      <c r="A1183" s="421"/>
      <c r="B1183" s="421"/>
      <c r="C1183" s="421">
        <f>C$45</f>
        <v>0</v>
      </c>
      <c r="D1183" s="424"/>
      <c r="E1183" s="422"/>
      <c r="F1183" s="423"/>
      <c r="G1183" s="417"/>
    </row>
    <row r="1184" spans="1:7" ht="15">
      <c r="A1184" s="414"/>
      <c r="B1184" s="414"/>
      <c r="C1184" s="414"/>
      <c r="D1184" s="80"/>
      <c r="E1184" s="415"/>
      <c r="F1184" s="416"/>
      <c r="G1184" s="417"/>
    </row>
    <row r="1185" spans="1:7" ht="287.5">
      <c r="A1185" s="421" t="s">
        <v>1554</v>
      </c>
      <c r="B1185" s="421"/>
      <c r="C1185" s="421"/>
      <c r="D1185" s="421" t="s">
        <v>1555</v>
      </c>
      <c r="E1185" s="422"/>
      <c r="F1185" s="423"/>
      <c r="G1185" s="417"/>
    </row>
    <row r="1186" spans="1:7" ht="14.25" customHeight="1">
      <c r="A1186" s="421"/>
      <c r="B1186" s="421"/>
      <c r="C1186" s="421" t="s">
        <v>19</v>
      </c>
      <c r="D1186" s="424"/>
      <c r="E1186" s="422"/>
      <c r="F1186" s="423"/>
      <c r="G1186" s="417"/>
    </row>
    <row r="1187" spans="1:7" ht="14.25" customHeight="1">
      <c r="A1187" s="421"/>
      <c r="B1187" s="421"/>
      <c r="C1187" s="853" t="str">
        <f>C$41</f>
        <v>S1</v>
      </c>
      <c r="D1187" s="424" t="s">
        <v>1556</v>
      </c>
      <c r="E1187" s="856" t="s">
        <v>834</v>
      </c>
      <c r="F1187" s="423"/>
      <c r="G1187" s="417"/>
    </row>
    <row r="1188" spans="1:7" ht="14.25" customHeight="1">
      <c r="A1188" s="421"/>
      <c r="B1188" s="421"/>
      <c r="C1188" s="854"/>
      <c r="D1188" s="424" t="s">
        <v>1557</v>
      </c>
      <c r="E1188" s="857"/>
      <c r="F1188" s="423"/>
      <c r="G1188" s="417"/>
    </row>
    <row r="1189" spans="1:7" ht="14.25" customHeight="1">
      <c r="A1189" s="421"/>
      <c r="B1189" s="421"/>
      <c r="C1189" s="854"/>
      <c r="D1189" s="424" t="s">
        <v>1558</v>
      </c>
      <c r="E1189" s="857"/>
      <c r="F1189" s="423"/>
      <c r="G1189" s="417"/>
    </row>
    <row r="1190" spans="1:7">
      <c r="A1190" s="421"/>
      <c r="B1190" s="421"/>
      <c r="C1190" s="855"/>
      <c r="D1190" s="424" t="s">
        <v>1559</v>
      </c>
      <c r="E1190" s="858"/>
      <c r="F1190" s="423"/>
      <c r="G1190" s="417"/>
    </row>
    <row r="1191" spans="1:7" ht="200">
      <c r="A1191" s="421"/>
      <c r="B1191" s="444"/>
      <c r="C1191" s="444" t="str">
        <f>C$42</f>
        <v>S2</v>
      </c>
      <c r="D1191" s="439" t="s">
        <v>1560</v>
      </c>
      <c r="E1191" s="457" t="s">
        <v>842</v>
      </c>
      <c r="F1191" s="458" t="s">
        <v>1561</v>
      </c>
      <c r="G1191" s="417"/>
    </row>
    <row r="1192" spans="1:7" ht="50">
      <c r="A1192" s="421"/>
      <c r="B1192" s="421"/>
      <c r="C1192" s="421" t="s">
        <v>31</v>
      </c>
      <c r="D1192" s="424" t="s">
        <v>1562</v>
      </c>
      <c r="E1192" s="422" t="s">
        <v>834</v>
      </c>
      <c r="F1192" s="423"/>
      <c r="G1192" s="417"/>
    </row>
    <row r="1193" spans="1:7" ht="15">
      <c r="A1193" s="421"/>
      <c r="B1193" s="421"/>
      <c r="C1193" s="421" t="str">
        <f>C$44</f>
        <v>S4</v>
      </c>
      <c r="D1193" s="424"/>
      <c r="E1193" s="422"/>
      <c r="F1193" s="423"/>
      <c r="G1193" s="417"/>
    </row>
    <row r="1194" spans="1:7" ht="15">
      <c r="A1194" s="421"/>
      <c r="B1194" s="421"/>
      <c r="C1194" s="421">
        <f>C$45</f>
        <v>0</v>
      </c>
      <c r="D1194" s="424"/>
      <c r="E1194" s="422"/>
      <c r="F1194" s="423"/>
      <c r="G1194" s="417"/>
    </row>
    <row r="1195" spans="1:7" ht="15">
      <c r="A1195" s="414"/>
      <c r="B1195" s="414"/>
      <c r="C1195" s="414"/>
      <c r="D1195" s="80"/>
      <c r="E1195" s="415"/>
      <c r="F1195" s="416"/>
      <c r="G1195" s="417"/>
    </row>
    <row r="1196" spans="1:7" ht="137.5">
      <c r="A1196" s="421" t="s">
        <v>1563</v>
      </c>
      <c r="B1196" s="421"/>
      <c r="C1196" s="421"/>
      <c r="D1196" s="421" t="s">
        <v>1564</v>
      </c>
      <c r="E1196" s="422"/>
      <c r="F1196" s="423"/>
      <c r="G1196" s="417"/>
    </row>
    <row r="1197" spans="1:7" ht="14.25" customHeight="1">
      <c r="A1197" s="421"/>
      <c r="B1197" s="421"/>
      <c r="C1197" s="421" t="s">
        <v>19</v>
      </c>
      <c r="D1197" s="424"/>
      <c r="E1197" s="422"/>
      <c r="F1197" s="423"/>
      <c r="G1197" s="417"/>
    </row>
    <row r="1198" spans="1:7" ht="14.25" customHeight="1">
      <c r="A1198" s="421"/>
      <c r="B1198" s="421"/>
      <c r="C1198" s="853" t="str">
        <f>C$41</f>
        <v>S1</v>
      </c>
      <c r="D1198" s="426" t="s">
        <v>1565</v>
      </c>
      <c r="E1198" s="856" t="s">
        <v>834</v>
      </c>
      <c r="F1198" s="423"/>
      <c r="G1198" s="417"/>
    </row>
    <row r="1199" spans="1:7" ht="14.25" customHeight="1">
      <c r="A1199" s="421"/>
      <c r="B1199" s="421"/>
      <c r="C1199" s="854"/>
      <c r="D1199" s="424" t="s">
        <v>1566</v>
      </c>
      <c r="E1199" s="857"/>
      <c r="F1199" s="423"/>
      <c r="G1199" s="417"/>
    </row>
    <row r="1200" spans="1:7" ht="14.25" customHeight="1">
      <c r="A1200" s="421"/>
      <c r="B1200" s="421"/>
      <c r="C1200" s="854"/>
      <c r="D1200" s="424" t="s">
        <v>1567</v>
      </c>
      <c r="E1200" s="857"/>
      <c r="F1200" s="423"/>
      <c r="G1200" s="417"/>
    </row>
    <row r="1201" spans="1:7">
      <c r="A1201" s="421"/>
      <c r="B1201" s="421"/>
      <c r="C1201" s="855"/>
      <c r="D1201" s="424" t="s">
        <v>1032</v>
      </c>
      <c r="E1201" s="858"/>
      <c r="F1201" s="423"/>
      <c r="G1201" s="417"/>
    </row>
    <row r="1202" spans="1:7" ht="37.5">
      <c r="A1202" s="421"/>
      <c r="B1202" s="421"/>
      <c r="C1202" s="421" t="str">
        <f>C$42</f>
        <v>S2</v>
      </c>
      <c r="D1202" s="424" t="s">
        <v>1568</v>
      </c>
      <c r="E1202" s="422" t="s">
        <v>834</v>
      </c>
      <c r="F1202" s="423"/>
      <c r="G1202" s="417"/>
    </row>
    <row r="1203" spans="1:7" ht="15">
      <c r="A1203" s="421"/>
      <c r="B1203" s="421"/>
      <c r="C1203" s="421" t="str">
        <f>C$43</f>
        <v>S3</v>
      </c>
      <c r="D1203" s="424"/>
      <c r="E1203" s="422"/>
      <c r="F1203" s="423"/>
      <c r="G1203" s="417"/>
    </row>
    <row r="1204" spans="1:7" ht="15">
      <c r="A1204" s="421"/>
      <c r="B1204" s="421"/>
      <c r="C1204" s="421" t="str">
        <f>C$44</f>
        <v>S4</v>
      </c>
      <c r="D1204" s="424"/>
      <c r="E1204" s="422"/>
      <c r="F1204" s="423"/>
      <c r="G1204" s="417"/>
    </row>
    <row r="1205" spans="1:7" ht="15">
      <c r="A1205" s="421"/>
      <c r="B1205" s="421"/>
      <c r="C1205" s="421">
        <f>C$45</f>
        <v>0</v>
      </c>
      <c r="D1205" s="424"/>
      <c r="E1205" s="422"/>
      <c r="F1205" s="423"/>
      <c r="G1205" s="417"/>
    </row>
    <row r="1206" spans="1:7" ht="15">
      <c r="A1206" s="414"/>
      <c r="B1206" s="414"/>
      <c r="C1206" s="414"/>
      <c r="D1206" s="80"/>
      <c r="E1206" s="415"/>
      <c r="F1206" s="416"/>
      <c r="G1206" s="417"/>
    </row>
    <row r="1207" spans="1:7" ht="175">
      <c r="A1207" s="421" t="s">
        <v>1569</v>
      </c>
      <c r="B1207" s="421"/>
      <c r="C1207" s="421"/>
      <c r="D1207" s="421" t="s">
        <v>1570</v>
      </c>
      <c r="E1207" s="422"/>
      <c r="F1207" s="423"/>
      <c r="G1207" s="417"/>
    </row>
    <row r="1208" spans="1:7" ht="14.25" customHeight="1">
      <c r="A1208" s="421"/>
      <c r="B1208" s="421"/>
      <c r="C1208" s="421" t="s">
        <v>19</v>
      </c>
      <c r="D1208" s="424"/>
      <c r="E1208" s="422"/>
      <c r="F1208" s="423"/>
      <c r="G1208" s="417"/>
    </row>
    <row r="1209" spans="1:7" ht="14.25" customHeight="1">
      <c r="A1209" s="421"/>
      <c r="B1209" s="421"/>
      <c r="C1209" s="853" t="str">
        <f>C$41</f>
        <v>S1</v>
      </c>
      <c r="D1209" s="426" t="s">
        <v>1565</v>
      </c>
      <c r="E1209" s="856" t="s">
        <v>834</v>
      </c>
      <c r="F1209" s="423"/>
      <c r="G1209" s="417"/>
    </row>
    <row r="1210" spans="1:7" ht="14.25" customHeight="1">
      <c r="A1210" s="421"/>
      <c r="B1210" s="421"/>
      <c r="C1210" s="854"/>
      <c r="D1210" s="424" t="s">
        <v>1030</v>
      </c>
      <c r="E1210" s="857"/>
      <c r="F1210" s="423"/>
      <c r="G1210" s="417"/>
    </row>
    <row r="1211" spans="1:7" ht="14.25" customHeight="1">
      <c r="A1211" s="421"/>
      <c r="B1211" s="421"/>
      <c r="C1211" s="854"/>
      <c r="D1211" s="424" t="s">
        <v>1031</v>
      </c>
      <c r="E1211" s="857"/>
      <c r="F1211" s="423"/>
      <c r="G1211" s="417"/>
    </row>
    <row r="1212" spans="1:7">
      <c r="A1212" s="421"/>
      <c r="B1212" s="421"/>
      <c r="C1212" s="855"/>
      <c r="D1212" s="424" t="s">
        <v>1032</v>
      </c>
      <c r="E1212" s="858"/>
      <c r="F1212" s="423"/>
      <c r="G1212" s="417"/>
    </row>
    <row r="1213" spans="1:7" ht="37.5">
      <c r="A1213" s="421"/>
      <c r="B1213" s="421"/>
      <c r="C1213" s="421" t="str">
        <f>C$42</f>
        <v>S2</v>
      </c>
      <c r="D1213" s="424" t="s">
        <v>1568</v>
      </c>
      <c r="E1213" s="422" t="s">
        <v>834</v>
      </c>
      <c r="F1213" s="423"/>
      <c r="G1213" s="417"/>
    </row>
    <row r="1214" spans="1:7" ht="15">
      <c r="A1214" s="421"/>
      <c r="B1214" s="421"/>
      <c r="C1214" s="421" t="str">
        <f>C$43</f>
        <v>S3</v>
      </c>
      <c r="D1214" s="424"/>
      <c r="E1214" s="422"/>
      <c r="F1214" s="423"/>
      <c r="G1214" s="417"/>
    </row>
    <row r="1215" spans="1:7" ht="15">
      <c r="A1215" s="421"/>
      <c r="B1215" s="421"/>
      <c r="C1215" s="421" t="str">
        <f>C$44</f>
        <v>S4</v>
      </c>
      <c r="D1215" s="424"/>
      <c r="E1215" s="422"/>
      <c r="F1215" s="423"/>
      <c r="G1215" s="417"/>
    </row>
    <row r="1216" spans="1:7" ht="15">
      <c r="A1216" s="421"/>
      <c r="B1216" s="421"/>
      <c r="C1216" s="421">
        <f>C$45</f>
        <v>0</v>
      </c>
      <c r="D1216" s="424"/>
      <c r="E1216" s="422"/>
      <c r="F1216" s="423"/>
      <c r="G1216" s="417"/>
    </row>
    <row r="1217" spans="1:7" ht="15">
      <c r="A1217" s="414"/>
      <c r="B1217" s="414"/>
      <c r="C1217" s="414"/>
      <c r="D1217" s="80"/>
      <c r="E1217" s="415"/>
      <c r="F1217" s="416"/>
      <c r="G1217" s="417"/>
    </row>
    <row r="1218" spans="1:7" ht="14.25" customHeight="1">
      <c r="A1218" s="421" t="s">
        <v>1571</v>
      </c>
      <c r="B1218" s="421"/>
      <c r="C1218" s="421"/>
      <c r="D1218" s="421" t="s">
        <v>1572</v>
      </c>
      <c r="E1218" s="422"/>
      <c r="F1218" s="423"/>
      <c r="G1218" s="417"/>
    </row>
    <row r="1219" spans="1:7" ht="14.25" customHeight="1">
      <c r="A1219" s="421"/>
      <c r="B1219" s="421"/>
      <c r="C1219" s="421" t="s">
        <v>19</v>
      </c>
      <c r="D1219" s="424"/>
      <c r="E1219" s="422"/>
      <c r="F1219" s="423"/>
      <c r="G1219" s="417"/>
    </row>
    <row r="1220" spans="1:7" ht="14.25" customHeight="1">
      <c r="A1220" s="421"/>
      <c r="B1220" s="421"/>
      <c r="C1220" s="853" t="str">
        <f>C$41</f>
        <v>S1</v>
      </c>
      <c r="D1220" s="426" t="s">
        <v>1573</v>
      </c>
      <c r="E1220" s="856" t="s">
        <v>834</v>
      </c>
      <c r="F1220" s="423"/>
      <c r="G1220" s="417"/>
    </row>
    <row r="1221" spans="1:7" ht="14.25" customHeight="1">
      <c r="A1221" s="421"/>
      <c r="B1221" s="421"/>
      <c r="C1221" s="854"/>
      <c r="D1221" s="424" t="s">
        <v>1030</v>
      </c>
      <c r="E1221" s="857"/>
      <c r="F1221" s="423"/>
      <c r="G1221" s="417"/>
    </row>
    <row r="1222" spans="1:7" ht="14.25" customHeight="1">
      <c r="A1222" s="421"/>
      <c r="B1222" s="421"/>
      <c r="C1222" s="854"/>
      <c r="D1222" s="424" t="s">
        <v>1031</v>
      </c>
      <c r="E1222" s="857"/>
      <c r="F1222" s="423"/>
      <c r="G1222" s="417"/>
    </row>
    <row r="1223" spans="1:7">
      <c r="A1223" s="421"/>
      <c r="B1223" s="421"/>
      <c r="C1223" s="855"/>
      <c r="D1223" s="424" t="s">
        <v>1032</v>
      </c>
      <c r="E1223" s="858"/>
      <c r="F1223" s="423"/>
      <c r="G1223" s="417"/>
    </row>
    <row r="1224" spans="1:7" ht="25">
      <c r="A1224" s="421"/>
      <c r="B1224" s="421"/>
      <c r="C1224" s="421" t="str">
        <f>C$42</f>
        <v>S2</v>
      </c>
      <c r="D1224" s="424" t="s">
        <v>1574</v>
      </c>
      <c r="E1224" s="422" t="s">
        <v>834</v>
      </c>
      <c r="F1224" s="423"/>
      <c r="G1224" s="417"/>
    </row>
    <row r="1225" spans="1:7" ht="15">
      <c r="A1225" s="421"/>
      <c r="B1225" s="421"/>
      <c r="C1225" s="421" t="str">
        <f>C$43</f>
        <v>S3</v>
      </c>
      <c r="D1225" s="424"/>
      <c r="E1225" s="422"/>
      <c r="F1225" s="423"/>
      <c r="G1225" s="417"/>
    </row>
    <row r="1226" spans="1:7" ht="15">
      <c r="A1226" s="421"/>
      <c r="B1226" s="421"/>
      <c r="C1226" s="421" t="str">
        <f>C$44</f>
        <v>S4</v>
      </c>
      <c r="D1226" s="424"/>
      <c r="E1226" s="422"/>
      <c r="F1226" s="423"/>
      <c r="G1226" s="417"/>
    </row>
    <row r="1227" spans="1:7" ht="15">
      <c r="A1227" s="421"/>
      <c r="B1227" s="421"/>
      <c r="C1227" s="421">
        <f>C$45</f>
        <v>0</v>
      </c>
      <c r="D1227" s="424"/>
      <c r="E1227" s="422"/>
      <c r="F1227" s="423"/>
      <c r="G1227" s="417"/>
    </row>
    <row r="1228" spans="1:7" ht="15">
      <c r="A1228" s="414"/>
      <c r="B1228" s="414"/>
      <c r="C1228" s="414"/>
      <c r="D1228" s="80"/>
      <c r="E1228" s="415"/>
      <c r="F1228" s="416"/>
      <c r="G1228" s="417"/>
    </row>
    <row r="1229" spans="1:7" ht="100">
      <c r="A1229" s="421" t="s">
        <v>1575</v>
      </c>
      <c r="B1229" s="421"/>
      <c r="C1229" s="421"/>
      <c r="D1229" s="421" t="s">
        <v>1576</v>
      </c>
      <c r="E1229" s="422"/>
      <c r="F1229" s="423"/>
      <c r="G1229" s="417"/>
    </row>
    <row r="1230" spans="1:7" ht="15">
      <c r="A1230" s="421"/>
      <c r="B1230" s="421"/>
      <c r="C1230" s="421" t="s">
        <v>19</v>
      </c>
      <c r="D1230" s="424"/>
      <c r="E1230" s="422"/>
      <c r="F1230" s="423"/>
      <c r="G1230" s="417"/>
    </row>
    <row r="1231" spans="1:7" ht="15">
      <c r="A1231" s="421"/>
      <c r="B1231" s="421"/>
      <c r="C1231" s="421" t="str">
        <f>C$41</f>
        <v>S1</v>
      </c>
      <c r="D1231" s="426" t="s">
        <v>1577</v>
      </c>
      <c r="E1231" s="422" t="s">
        <v>834</v>
      </c>
      <c r="F1231" s="423"/>
      <c r="G1231" s="417"/>
    </row>
    <row r="1232" spans="1:7" ht="25">
      <c r="A1232" s="421"/>
      <c r="B1232" s="421"/>
      <c r="C1232" s="421" t="str">
        <f>C$42</f>
        <v>S2</v>
      </c>
      <c r="D1232" s="424" t="s">
        <v>1578</v>
      </c>
      <c r="E1232" s="422" t="s">
        <v>834</v>
      </c>
      <c r="F1232" s="423"/>
      <c r="G1232" s="417"/>
    </row>
    <row r="1233" spans="1:7" ht="15">
      <c r="A1233" s="421"/>
      <c r="B1233" s="421"/>
      <c r="C1233" s="421" t="str">
        <f>C$43</f>
        <v>S3</v>
      </c>
      <c r="D1233" s="424"/>
      <c r="E1233" s="422"/>
      <c r="F1233" s="423"/>
      <c r="G1233" s="417"/>
    </row>
    <row r="1234" spans="1:7" ht="15">
      <c r="A1234" s="421"/>
      <c r="B1234" s="421"/>
      <c r="C1234" s="421" t="str">
        <f>C$44</f>
        <v>S4</v>
      </c>
      <c r="D1234" s="424"/>
      <c r="E1234" s="422"/>
      <c r="F1234" s="423"/>
      <c r="G1234" s="417"/>
    </row>
    <row r="1235" spans="1:7" ht="15">
      <c r="A1235" s="421"/>
      <c r="B1235" s="421"/>
      <c r="C1235" s="421">
        <f>C$45</f>
        <v>0</v>
      </c>
      <c r="D1235" s="424"/>
      <c r="E1235" s="422"/>
      <c r="F1235" s="423"/>
      <c r="G1235" s="417"/>
    </row>
    <row r="1236" spans="1:7" ht="15">
      <c r="A1236" s="414"/>
      <c r="B1236" s="414"/>
      <c r="C1236" s="414"/>
      <c r="D1236" s="80"/>
      <c r="E1236" s="415"/>
      <c r="F1236" s="416"/>
      <c r="G1236" s="417"/>
    </row>
    <row r="1237" spans="1:7" ht="125">
      <c r="A1237" s="421" t="s">
        <v>1579</v>
      </c>
      <c r="B1237" s="421"/>
      <c r="C1237" s="421"/>
      <c r="D1237" s="421" t="s">
        <v>1580</v>
      </c>
      <c r="E1237" s="422"/>
      <c r="F1237" s="423"/>
      <c r="G1237" s="417"/>
    </row>
    <row r="1238" spans="1:7" ht="15">
      <c r="A1238" s="421"/>
      <c r="B1238" s="421"/>
      <c r="C1238" s="421" t="s">
        <v>19</v>
      </c>
      <c r="D1238" s="424"/>
      <c r="E1238" s="422"/>
      <c r="F1238" s="423"/>
      <c r="G1238" s="417"/>
    </row>
    <row r="1239" spans="1:7" ht="15">
      <c r="A1239" s="421"/>
      <c r="B1239" s="421"/>
      <c r="C1239" s="421" t="str">
        <f>C$41</f>
        <v>S1</v>
      </c>
      <c r="D1239" s="426" t="s">
        <v>1581</v>
      </c>
      <c r="E1239" s="422" t="s">
        <v>834</v>
      </c>
      <c r="F1239" s="423"/>
      <c r="G1239" s="417"/>
    </row>
    <row r="1240" spans="1:7" ht="50">
      <c r="A1240" s="421"/>
      <c r="B1240" s="421"/>
      <c r="C1240" s="421" t="str">
        <f>C$42</f>
        <v>S2</v>
      </c>
      <c r="D1240" s="424" t="s">
        <v>1582</v>
      </c>
      <c r="E1240" s="422" t="s">
        <v>834</v>
      </c>
      <c r="F1240" s="423"/>
      <c r="G1240" s="417"/>
    </row>
    <row r="1241" spans="1:7" ht="15">
      <c r="A1241" s="421"/>
      <c r="B1241" s="421"/>
      <c r="C1241" s="421" t="str">
        <f>C$43</f>
        <v>S3</v>
      </c>
      <c r="D1241" s="424"/>
      <c r="E1241" s="422"/>
      <c r="F1241" s="423"/>
      <c r="G1241" s="417"/>
    </row>
    <row r="1242" spans="1:7" ht="15">
      <c r="A1242" s="421"/>
      <c r="B1242" s="421"/>
      <c r="C1242" s="421" t="str">
        <f>C$44</f>
        <v>S4</v>
      </c>
      <c r="D1242" s="424"/>
      <c r="E1242" s="422"/>
      <c r="F1242" s="423"/>
      <c r="G1242" s="417"/>
    </row>
    <row r="1243" spans="1:7" ht="15">
      <c r="A1243" s="421"/>
      <c r="B1243" s="421"/>
      <c r="C1243" s="421">
        <f>C$45</f>
        <v>0</v>
      </c>
      <c r="D1243" s="424"/>
      <c r="E1243" s="422"/>
      <c r="F1243" s="423"/>
      <c r="G1243" s="417"/>
    </row>
    <row r="1244" spans="1:7" ht="15">
      <c r="A1244" s="414"/>
      <c r="B1244" s="414"/>
      <c r="C1244" s="414"/>
      <c r="D1244" s="80"/>
      <c r="E1244" s="415"/>
      <c r="F1244" s="416"/>
      <c r="G1244" s="417"/>
    </row>
    <row r="1245" spans="1:7" ht="100">
      <c r="A1245" s="421" t="s">
        <v>1583</v>
      </c>
      <c r="B1245" s="421"/>
      <c r="C1245" s="421"/>
      <c r="D1245" s="421" t="s">
        <v>1584</v>
      </c>
      <c r="E1245" s="422"/>
      <c r="F1245" s="423"/>
      <c r="G1245" s="417"/>
    </row>
    <row r="1246" spans="1:7" ht="15">
      <c r="A1246" s="421"/>
      <c r="B1246" s="421"/>
      <c r="C1246" s="421" t="s">
        <v>19</v>
      </c>
      <c r="D1246" s="424"/>
      <c r="E1246" s="422"/>
      <c r="F1246" s="423"/>
      <c r="G1246" s="417"/>
    </row>
    <row r="1247" spans="1:7" ht="15">
      <c r="A1247" s="421"/>
      <c r="B1247" s="421"/>
      <c r="C1247" s="421" t="str">
        <f>C$41</f>
        <v>S1</v>
      </c>
      <c r="D1247" s="426" t="s">
        <v>1581</v>
      </c>
      <c r="E1247" s="422" t="s">
        <v>834</v>
      </c>
      <c r="F1247" s="423"/>
      <c r="G1247" s="417"/>
    </row>
    <row r="1248" spans="1:7" ht="15">
      <c r="A1248" s="421"/>
      <c r="B1248" s="421"/>
      <c r="C1248" s="421" t="str">
        <f>C$42</f>
        <v>S2</v>
      </c>
      <c r="D1248" s="426" t="s">
        <v>1581</v>
      </c>
      <c r="E1248" s="422" t="s">
        <v>834</v>
      </c>
      <c r="F1248" s="423"/>
      <c r="G1248" s="417"/>
    </row>
    <row r="1249" spans="1:7" ht="15">
      <c r="A1249" s="421"/>
      <c r="B1249" s="421"/>
      <c r="C1249" s="421" t="str">
        <f>C$43</f>
        <v>S3</v>
      </c>
      <c r="D1249" s="424"/>
      <c r="E1249" s="422"/>
      <c r="F1249" s="423"/>
      <c r="G1249" s="417"/>
    </row>
    <row r="1250" spans="1:7" ht="15">
      <c r="A1250" s="421"/>
      <c r="B1250" s="421"/>
      <c r="C1250" s="421" t="str">
        <f>C$44</f>
        <v>S4</v>
      </c>
      <c r="D1250" s="424"/>
      <c r="E1250" s="422"/>
      <c r="F1250" s="423"/>
      <c r="G1250" s="417"/>
    </row>
    <row r="1251" spans="1:7" ht="15">
      <c r="A1251" s="421"/>
      <c r="B1251" s="421"/>
      <c r="C1251" s="421">
        <f>C$45</f>
        <v>0</v>
      </c>
      <c r="D1251" s="424"/>
      <c r="E1251" s="422"/>
      <c r="F1251" s="423"/>
      <c r="G1251" s="417"/>
    </row>
    <row r="1252" spans="1:7" ht="15">
      <c r="A1252" s="414"/>
      <c r="B1252" s="414"/>
      <c r="C1252" s="414"/>
      <c r="D1252" s="80"/>
      <c r="E1252" s="415"/>
      <c r="F1252" s="416"/>
      <c r="G1252" s="417"/>
    </row>
    <row r="1253" spans="1:7" ht="100">
      <c r="A1253" s="421" t="s">
        <v>1585</v>
      </c>
      <c r="B1253" s="421"/>
      <c r="C1253" s="421"/>
      <c r="D1253" s="421" t="s">
        <v>1586</v>
      </c>
      <c r="E1253" s="422"/>
      <c r="F1253" s="423"/>
      <c r="G1253" s="417"/>
    </row>
    <row r="1254" spans="1:7" ht="15">
      <c r="A1254" s="421"/>
      <c r="B1254" s="421"/>
      <c r="C1254" s="421" t="s">
        <v>19</v>
      </c>
      <c r="D1254" s="424"/>
      <c r="E1254" s="422"/>
      <c r="F1254" s="423"/>
      <c r="G1254" s="417"/>
    </row>
    <row r="1255" spans="1:7" ht="15">
      <c r="A1255" s="421"/>
      <c r="B1255" s="421"/>
      <c r="C1255" s="421" t="s">
        <v>20</v>
      </c>
      <c r="D1255" s="426" t="s">
        <v>1587</v>
      </c>
      <c r="E1255" s="422" t="s">
        <v>834</v>
      </c>
      <c r="F1255" s="423"/>
      <c r="G1255" s="417"/>
    </row>
    <row r="1256" spans="1:7" ht="15">
      <c r="A1256" s="421"/>
      <c r="B1256" s="421"/>
      <c r="C1256" s="421" t="str">
        <f>C$42</f>
        <v>S2</v>
      </c>
      <c r="D1256" s="424" t="s">
        <v>1588</v>
      </c>
      <c r="E1256" s="422" t="s">
        <v>834</v>
      </c>
      <c r="F1256" s="423"/>
      <c r="G1256" s="417"/>
    </row>
    <row r="1257" spans="1:7" ht="15">
      <c r="A1257" s="421"/>
      <c r="B1257" s="421"/>
      <c r="C1257" s="421" t="str">
        <f>C$43</f>
        <v>S3</v>
      </c>
      <c r="D1257" s="424"/>
      <c r="E1257" s="422"/>
      <c r="F1257" s="423"/>
      <c r="G1257" s="417"/>
    </row>
    <row r="1258" spans="1:7" ht="15">
      <c r="A1258" s="421"/>
      <c r="B1258" s="421"/>
      <c r="C1258" s="421" t="str">
        <f>C$44</f>
        <v>S4</v>
      </c>
      <c r="D1258" s="424"/>
      <c r="E1258" s="422"/>
      <c r="F1258" s="423"/>
      <c r="G1258" s="417"/>
    </row>
    <row r="1259" spans="1:7" ht="15">
      <c r="A1259" s="421"/>
      <c r="B1259" s="421"/>
      <c r="C1259" s="421">
        <f>C$45</f>
        <v>0</v>
      </c>
      <c r="D1259" s="424"/>
      <c r="E1259" s="422"/>
      <c r="F1259" s="423"/>
      <c r="G1259" s="417"/>
    </row>
    <row r="1260" spans="1:7" ht="15">
      <c r="A1260" s="414"/>
      <c r="B1260" s="414"/>
      <c r="C1260" s="414"/>
      <c r="D1260" s="80"/>
      <c r="E1260" s="415"/>
      <c r="F1260" s="416"/>
      <c r="G1260" s="417"/>
    </row>
    <row r="1261" spans="1:7" ht="15">
      <c r="A1261" s="413">
        <v>3.5</v>
      </c>
      <c r="B1261" s="413"/>
      <c r="C1261" s="413"/>
      <c r="D1261" s="413" t="s">
        <v>1589</v>
      </c>
      <c r="E1261" s="418"/>
      <c r="F1261" s="419"/>
      <c r="G1261" s="417"/>
    </row>
    <row r="1262" spans="1:7" ht="62.5">
      <c r="A1262" s="421" t="s">
        <v>1590</v>
      </c>
      <c r="B1262" s="421"/>
      <c r="C1262" s="421"/>
      <c r="D1262" s="421" t="s">
        <v>1591</v>
      </c>
      <c r="E1262" s="422"/>
      <c r="F1262" s="423"/>
      <c r="G1262" s="417"/>
    </row>
    <row r="1263" spans="1:7" ht="14.25" customHeight="1">
      <c r="A1263" s="421"/>
      <c r="B1263" s="421"/>
      <c r="C1263" s="421" t="s">
        <v>19</v>
      </c>
      <c r="D1263" s="424"/>
      <c r="E1263" s="422"/>
      <c r="F1263" s="423"/>
      <c r="G1263" s="417"/>
    </row>
    <row r="1264" spans="1:7" ht="14.25" customHeight="1">
      <c r="A1264" s="421"/>
      <c r="B1264" s="421"/>
      <c r="C1264" s="853" t="str">
        <f>C$41</f>
        <v>S1</v>
      </c>
      <c r="D1264" s="426" t="s">
        <v>1592</v>
      </c>
      <c r="E1264" s="856" t="s">
        <v>834</v>
      </c>
      <c r="F1264" s="423"/>
      <c r="G1264" s="417"/>
    </row>
    <row r="1265" spans="1:7" ht="14.25" customHeight="1">
      <c r="A1265" s="421"/>
      <c r="B1265" s="421"/>
      <c r="C1265" s="854"/>
      <c r="D1265" s="424" t="s">
        <v>1593</v>
      </c>
      <c r="E1265" s="857"/>
      <c r="F1265" s="423"/>
      <c r="G1265" s="417"/>
    </row>
    <row r="1266" spans="1:7" ht="14.25" customHeight="1">
      <c r="A1266" s="421"/>
      <c r="B1266" s="421"/>
      <c r="C1266" s="854"/>
      <c r="D1266" s="424" t="s">
        <v>1594</v>
      </c>
      <c r="E1266" s="857"/>
      <c r="F1266" s="423"/>
      <c r="G1266" s="417"/>
    </row>
    <row r="1267" spans="1:7" ht="37.5">
      <c r="A1267" s="421"/>
      <c r="B1267" s="421"/>
      <c r="C1267" s="855"/>
      <c r="D1267" s="424" t="s">
        <v>1595</v>
      </c>
      <c r="E1267" s="858"/>
      <c r="F1267" s="423"/>
      <c r="G1267" s="417"/>
    </row>
    <row r="1268" spans="1:7" ht="25">
      <c r="A1268" s="421"/>
      <c r="B1268" s="421"/>
      <c r="C1268" s="421" t="str">
        <f>C$42</f>
        <v>S2</v>
      </c>
      <c r="D1268" s="426" t="s">
        <v>1596</v>
      </c>
      <c r="E1268" s="422" t="s">
        <v>834</v>
      </c>
      <c r="F1268" s="423"/>
      <c r="G1268" s="417"/>
    </row>
    <row r="1269" spans="1:7" ht="15">
      <c r="A1269" s="421"/>
      <c r="B1269" s="421"/>
      <c r="C1269" s="421" t="str">
        <f>C$43</f>
        <v>S3</v>
      </c>
      <c r="D1269" s="424"/>
      <c r="E1269" s="422"/>
      <c r="F1269" s="423"/>
      <c r="G1269" s="417"/>
    </row>
    <row r="1270" spans="1:7" ht="15">
      <c r="A1270" s="421"/>
      <c r="B1270" s="421"/>
      <c r="C1270" s="421" t="str">
        <f>C$44</f>
        <v>S4</v>
      </c>
      <c r="D1270" s="424"/>
      <c r="E1270" s="422"/>
      <c r="F1270" s="423"/>
      <c r="G1270" s="417"/>
    </row>
    <row r="1271" spans="1:7" ht="15">
      <c r="A1271" s="421"/>
      <c r="B1271" s="421"/>
      <c r="C1271" s="421">
        <f>C$45</f>
        <v>0</v>
      </c>
      <c r="D1271" s="424"/>
      <c r="E1271" s="422"/>
      <c r="F1271" s="423"/>
      <c r="G1271" s="417"/>
    </row>
    <row r="1272" spans="1:7" ht="15">
      <c r="A1272" s="414"/>
      <c r="B1272" s="414"/>
      <c r="C1272" s="414"/>
      <c r="D1272" s="80"/>
      <c r="E1272" s="415"/>
      <c r="F1272" s="416"/>
      <c r="G1272" s="417"/>
    </row>
    <row r="1273" spans="1:7" ht="137.5">
      <c r="A1273" s="421" t="s">
        <v>1597</v>
      </c>
      <c r="B1273" s="421"/>
      <c r="C1273" s="421"/>
      <c r="D1273" s="421" t="s">
        <v>1598</v>
      </c>
      <c r="E1273" s="422"/>
      <c r="F1273" s="423"/>
      <c r="G1273" s="417"/>
    </row>
    <row r="1274" spans="1:7" ht="14.25" customHeight="1">
      <c r="A1274" s="421"/>
      <c r="B1274" s="421"/>
      <c r="C1274" s="421" t="s">
        <v>19</v>
      </c>
      <c r="D1274" s="424"/>
      <c r="E1274" s="422"/>
      <c r="F1274" s="423"/>
      <c r="G1274" s="417"/>
    </row>
    <row r="1275" spans="1:7" ht="14.25" customHeight="1">
      <c r="A1275" s="421"/>
      <c r="B1275" s="421"/>
      <c r="C1275" s="853" t="str">
        <f>C$41</f>
        <v>S1</v>
      </c>
      <c r="D1275" s="426" t="s">
        <v>1599</v>
      </c>
      <c r="E1275" s="856" t="s">
        <v>834</v>
      </c>
      <c r="F1275" s="423"/>
      <c r="G1275" s="417"/>
    </row>
    <row r="1276" spans="1:7" ht="14.25" customHeight="1">
      <c r="A1276" s="421"/>
      <c r="B1276" s="421"/>
      <c r="C1276" s="854"/>
      <c r="D1276" s="424" t="s">
        <v>1600</v>
      </c>
      <c r="E1276" s="857"/>
      <c r="F1276" s="423"/>
      <c r="G1276" s="417"/>
    </row>
    <row r="1277" spans="1:7" ht="14.25" customHeight="1">
      <c r="A1277" s="421"/>
      <c r="B1277" s="421"/>
      <c r="C1277" s="854"/>
      <c r="D1277" s="424" t="s">
        <v>1601</v>
      </c>
      <c r="E1277" s="857"/>
      <c r="F1277" s="423"/>
      <c r="G1277" s="417"/>
    </row>
    <row r="1278" spans="1:7">
      <c r="A1278" s="421"/>
      <c r="B1278" s="421"/>
      <c r="C1278" s="855"/>
      <c r="D1278" s="424" t="s">
        <v>1602</v>
      </c>
      <c r="E1278" s="858"/>
      <c r="F1278" s="423"/>
      <c r="G1278" s="417"/>
    </row>
    <row r="1279" spans="1:7" ht="37.5">
      <c r="A1279" s="421"/>
      <c r="B1279" s="421"/>
      <c r="C1279" s="421" t="str">
        <f>C$42</f>
        <v>S2</v>
      </c>
      <c r="D1279" s="426" t="s">
        <v>1603</v>
      </c>
      <c r="E1279" s="422" t="s">
        <v>834</v>
      </c>
      <c r="F1279" s="423"/>
      <c r="G1279" s="417"/>
    </row>
    <row r="1280" spans="1:7" ht="15">
      <c r="A1280" s="421"/>
      <c r="B1280" s="421"/>
      <c r="C1280" s="421" t="str">
        <f>C$43</f>
        <v>S3</v>
      </c>
      <c r="D1280" s="424"/>
      <c r="E1280" s="422"/>
      <c r="F1280" s="423"/>
      <c r="G1280" s="417"/>
    </row>
    <row r="1281" spans="1:7" ht="15">
      <c r="A1281" s="421"/>
      <c r="B1281" s="421"/>
      <c r="C1281" s="421" t="str">
        <f>C$44</f>
        <v>S4</v>
      </c>
      <c r="D1281" s="424"/>
      <c r="E1281" s="422"/>
      <c r="F1281" s="423"/>
      <c r="G1281" s="417"/>
    </row>
    <row r="1282" spans="1:7" ht="15">
      <c r="A1282" s="421"/>
      <c r="B1282" s="421"/>
      <c r="C1282" s="421">
        <f>C$45</f>
        <v>0</v>
      </c>
      <c r="D1282" s="424"/>
      <c r="E1282" s="422"/>
      <c r="F1282" s="423"/>
      <c r="G1282" s="417"/>
    </row>
    <row r="1283" spans="1:7" ht="15">
      <c r="A1283" s="414"/>
      <c r="B1283" s="414"/>
      <c r="C1283" s="414"/>
      <c r="D1283" s="80"/>
      <c r="E1283" s="415"/>
      <c r="F1283" s="416"/>
      <c r="G1283" s="417"/>
    </row>
    <row r="1284" spans="1:7" ht="15">
      <c r="A1284" s="413">
        <v>3.6</v>
      </c>
      <c r="B1284" s="413"/>
      <c r="C1284" s="413"/>
      <c r="D1284" s="413" t="s">
        <v>1604</v>
      </c>
      <c r="E1284" s="418"/>
      <c r="F1284" s="419"/>
      <c r="G1284" s="417"/>
    </row>
    <row r="1285" spans="1:7" ht="112.5">
      <c r="A1285" s="421" t="s">
        <v>1605</v>
      </c>
      <c r="B1285" s="421"/>
      <c r="C1285" s="421"/>
      <c r="D1285" s="421" t="s">
        <v>1606</v>
      </c>
      <c r="E1285" s="422"/>
      <c r="F1285" s="423"/>
      <c r="G1285" s="417"/>
    </row>
    <row r="1286" spans="1:7" ht="14.25" customHeight="1">
      <c r="A1286" s="421"/>
      <c r="B1286" s="421"/>
      <c r="C1286" s="421" t="s">
        <v>19</v>
      </c>
      <c r="D1286" s="424"/>
      <c r="E1286" s="422"/>
      <c r="F1286" s="423"/>
      <c r="G1286" s="417"/>
    </row>
    <row r="1287" spans="1:7" ht="14.25" customHeight="1">
      <c r="A1287" s="421"/>
      <c r="B1287" s="421"/>
      <c r="C1287" s="853" t="str">
        <f>C$41</f>
        <v>S1</v>
      </c>
      <c r="D1287" s="426" t="s">
        <v>1607</v>
      </c>
      <c r="E1287" s="856" t="s">
        <v>834</v>
      </c>
      <c r="F1287" s="423"/>
      <c r="G1287" s="417"/>
    </row>
    <row r="1288" spans="1:7" ht="14.25" customHeight="1">
      <c r="A1288" s="421"/>
      <c r="B1288" s="421"/>
      <c r="C1288" s="854"/>
      <c r="D1288" s="424" t="s">
        <v>1608</v>
      </c>
      <c r="E1288" s="857"/>
      <c r="F1288" s="423"/>
      <c r="G1288" s="417"/>
    </row>
    <row r="1289" spans="1:7" ht="14.25" customHeight="1">
      <c r="A1289" s="421"/>
      <c r="B1289" s="421"/>
      <c r="C1289" s="854"/>
      <c r="D1289" s="424" t="s">
        <v>1609</v>
      </c>
      <c r="E1289" s="857"/>
      <c r="F1289" s="423"/>
      <c r="G1289" s="417"/>
    </row>
    <row r="1290" spans="1:7">
      <c r="A1290" s="421"/>
      <c r="B1290" s="421"/>
      <c r="C1290" s="855"/>
      <c r="D1290" s="424" t="s">
        <v>1610</v>
      </c>
      <c r="E1290" s="858"/>
      <c r="F1290" s="423"/>
      <c r="G1290" s="417"/>
    </row>
    <row r="1291" spans="1:7" ht="50">
      <c r="A1291" s="421"/>
      <c r="B1291" s="421"/>
      <c r="C1291" s="421" t="str">
        <f>C$42</f>
        <v>S2</v>
      </c>
      <c r="D1291" s="424" t="s">
        <v>1611</v>
      </c>
      <c r="E1291" s="422" t="s">
        <v>834</v>
      </c>
      <c r="F1291" s="423"/>
      <c r="G1291" s="417"/>
    </row>
    <row r="1292" spans="1:7" ht="15">
      <c r="A1292" s="421"/>
      <c r="B1292" s="421"/>
      <c r="C1292" s="421" t="str">
        <f>C$43</f>
        <v>S3</v>
      </c>
      <c r="D1292" s="424"/>
      <c r="E1292" s="422"/>
      <c r="F1292" s="423"/>
      <c r="G1292" s="417"/>
    </row>
    <row r="1293" spans="1:7" ht="15">
      <c r="A1293" s="421"/>
      <c r="B1293" s="421"/>
      <c r="C1293" s="421" t="str">
        <f>C$44</f>
        <v>S4</v>
      </c>
      <c r="D1293" s="424"/>
      <c r="E1293" s="422"/>
      <c r="F1293" s="423"/>
      <c r="G1293" s="417"/>
    </row>
    <row r="1294" spans="1:7" ht="15">
      <c r="A1294" s="421"/>
      <c r="B1294" s="421"/>
      <c r="C1294" s="421">
        <f>C$45</f>
        <v>0</v>
      </c>
      <c r="D1294" s="424"/>
      <c r="E1294" s="422"/>
      <c r="F1294" s="423"/>
      <c r="G1294" s="417"/>
    </row>
    <row r="1295" spans="1:7" ht="15">
      <c r="A1295" s="414"/>
      <c r="B1295" s="414"/>
      <c r="C1295" s="414"/>
      <c r="D1295" s="80"/>
      <c r="E1295" s="415"/>
      <c r="F1295" s="416"/>
      <c r="G1295" s="417"/>
    </row>
    <row r="1296" spans="1:7" ht="100">
      <c r="A1296" s="421" t="s">
        <v>1612</v>
      </c>
      <c r="B1296" s="421"/>
      <c r="C1296" s="421"/>
      <c r="D1296" s="421" t="s">
        <v>1613</v>
      </c>
      <c r="E1296" s="422"/>
      <c r="F1296" s="423"/>
      <c r="G1296" s="417"/>
    </row>
    <row r="1297" spans="1:7" ht="14.25" customHeight="1">
      <c r="A1297" s="421"/>
      <c r="B1297" s="421"/>
      <c r="C1297" s="421" t="s">
        <v>19</v>
      </c>
      <c r="D1297" s="424"/>
      <c r="E1297" s="422"/>
      <c r="F1297" s="423"/>
      <c r="G1297" s="417"/>
    </row>
    <row r="1298" spans="1:7" ht="14.25" customHeight="1">
      <c r="A1298" s="444"/>
      <c r="B1298" s="444"/>
      <c r="C1298" s="865" t="str">
        <f>C$41</f>
        <v>S1</v>
      </c>
      <c r="D1298" s="438" t="s">
        <v>1614</v>
      </c>
      <c r="E1298" s="879" t="s">
        <v>842</v>
      </c>
      <c r="F1298" s="867" t="s">
        <v>1615</v>
      </c>
      <c r="G1298" s="417"/>
    </row>
    <row r="1299" spans="1:7" ht="14.25" customHeight="1">
      <c r="A1299" s="444"/>
      <c r="B1299" s="444"/>
      <c r="C1299" s="866"/>
      <c r="D1299" s="439" t="s">
        <v>1616</v>
      </c>
      <c r="E1299" s="880"/>
      <c r="F1299" s="868"/>
      <c r="G1299" s="417"/>
    </row>
    <row r="1300" spans="1:7" ht="14.25" customHeight="1">
      <c r="A1300" s="444"/>
      <c r="B1300" s="444"/>
      <c r="C1300" s="866"/>
      <c r="D1300" s="439" t="s">
        <v>1617</v>
      </c>
      <c r="E1300" s="880"/>
      <c r="F1300" s="868"/>
      <c r="G1300" s="417"/>
    </row>
    <row r="1301" spans="1:7">
      <c r="A1301" s="444"/>
      <c r="B1301" s="444"/>
      <c r="C1301" s="878"/>
      <c r="D1301" s="439" t="s">
        <v>1618</v>
      </c>
      <c r="E1301" s="881"/>
      <c r="F1301" s="882"/>
      <c r="G1301" s="417"/>
    </row>
    <row r="1302" spans="1:7" ht="37.5">
      <c r="A1302" s="421"/>
      <c r="B1302" s="421"/>
      <c r="C1302" s="421" t="str">
        <f>C$42</f>
        <v>S2</v>
      </c>
      <c r="D1302" s="424" t="s">
        <v>1619</v>
      </c>
      <c r="E1302" s="422" t="s">
        <v>834</v>
      </c>
      <c r="F1302" s="423"/>
      <c r="G1302" s="417"/>
    </row>
    <row r="1303" spans="1:7" ht="15">
      <c r="A1303" s="421"/>
      <c r="B1303" s="421"/>
      <c r="C1303" s="421" t="str">
        <f>C$43</f>
        <v>S3</v>
      </c>
      <c r="D1303" s="424"/>
      <c r="E1303" s="422"/>
      <c r="F1303" s="423"/>
      <c r="G1303" s="417"/>
    </row>
    <row r="1304" spans="1:7" ht="15">
      <c r="A1304" s="421"/>
      <c r="B1304" s="421"/>
      <c r="C1304" s="421" t="str">
        <f>C$44</f>
        <v>S4</v>
      </c>
      <c r="D1304" s="424"/>
      <c r="E1304" s="422"/>
      <c r="F1304" s="423"/>
      <c r="G1304" s="417"/>
    </row>
    <row r="1305" spans="1:7" ht="15">
      <c r="A1305" s="421"/>
      <c r="B1305" s="421"/>
      <c r="C1305" s="421">
        <f>C$45</f>
        <v>0</v>
      </c>
      <c r="D1305" s="424"/>
      <c r="E1305" s="422"/>
      <c r="F1305" s="423"/>
      <c r="G1305" s="417"/>
    </row>
    <row r="1306" spans="1:7" ht="15">
      <c r="A1306" s="414"/>
      <c r="B1306" s="414"/>
      <c r="C1306" s="414"/>
      <c r="D1306" s="80"/>
      <c r="E1306" s="415"/>
      <c r="F1306" s="416"/>
      <c r="G1306" s="417"/>
    </row>
    <row r="1307" spans="1:7" ht="15">
      <c r="A1307" s="413">
        <v>3.7</v>
      </c>
      <c r="B1307" s="413"/>
      <c r="C1307" s="413"/>
      <c r="D1307" s="413" t="s">
        <v>1620</v>
      </c>
      <c r="E1307" s="418"/>
      <c r="F1307" s="419"/>
      <c r="G1307" s="417"/>
    </row>
    <row r="1308" spans="1:7" ht="137.5">
      <c r="A1308" s="421" t="s">
        <v>593</v>
      </c>
      <c r="B1308" s="421"/>
      <c r="C1308" s="421"/>
      <c r="D1308" s="421" t="s">
        <v>1621</v>
      </c>
      <c r="E1308" s="422"/>
      <c r="F1308" s="423"/>
      <c r="G1308" s="417"/>
    </row>
    <row r="1309" spans="1:7" ht="14.25" customHeight="1">
      <c r="A1309" s="421"/>
      <c r="B1309" s="421"/>
      <c r="C1309" s="421" t="s">
        <v>19</v>
      </c>
      <c r="D1309" s="424"/>
      <c r="E1309" s="422"/>
      <c r="F1309" s="423"/>
      <c r="G1309" s="417"/>
    </row>
    <row r="1310" spans="1:7" ht="14.25" customHeight="1">
      <c r="A1310" s="421"/>
      <c r="B1310" s="421"/>
      <c r="C1310" s="853" t="str">
        <f>C$41</f>
        <v>S1</v>
      </c>
      <c r="D1310" s="424" t="s">
        <v>1622</v>
      </c>
      <c r="E1310" s="856" t="s">
        <v>834</v>
      </c>
      <c r="F1310" s="423"/>
      <c r="G1310" s="417"/>
    </row>
    <row r="1311" spans="1:7" ht="14.25" customHeight="1">
      <c r="A1311" s="421"/>
      <c r="B1311" s="421"/>
      <c r="C1311" s="854"/>
      <c r="D1311" s="424" t="s">
        <v>1623</v>
      </c>
      <c r="E1311" s="857"/>
      <c r="F1311" s="423"/>
      <c r="G1311" s="417"/>
    </row>
    <row r="1312" spans="1:7" ht="14.25" customHeight="1">
      <c r="A1312" s="421"/>
      <c r="B1312" s="421"/>
      <c r="C1312" s="854"/>
      <c r="D1312" s="424" t="s">
        <v>1624</v>
      </c>
      <c r="E1312" s="857"/>
      <c r="F1312" s="423"/>
      <c r="G1312" s="417"/>
    </row>
    <row r="1313" spans="1:7" ht="37.5">
      <c r="A1313" s="421"/>
      <c r="B1313" s="421"/>
      <c r="C1313" s="855"/>
      <c r="D1313" s="424" t="s">
        <v>1625</v>
      </c>
      <c r="E1313" s="858"/>
      <c r="F1313" s="423"/>
      <c r="G1313" s="417"/>
    </row>
    <row r="1314" spans="1:7" ht="75">
      <c r="A1314" s="421"/>
      <c r="B1314" s="421"/>
      <c r="C1314" s="421" t="str">
        <f>C$42</f>
        <v>S2</v>
      </c>
      <c r="D1314" s="424" t="s">
        <v>1626</v>
      </c>
      <c r="E1314" s="422" t="s">
        <v>834</v>
      </c>
      <c r="F1314" s="423"/>
      <c r="G1314" s="417"/>
    </row>
    <row r="1315" spans="1:7" ht="15">
      <c r="A1315" s="421"/>
      <c r="B1315" s="421"/>
      <c r="C1315" s="421" t="str">
        <f>C$43</f>
        <v>S3</v>
      </c>
      <c r="D1315" s="424"/>
      <c r="E1315" s="422"/>
      <c r="F1315" s="423"/>
      <c r="G1315" s="417"/>
    </row>
    <row r="1316" spans="1:7" ht="15">
      <c r="A1316" s="421"/>
      <c r="B1316" s="421"/>
      <c r="C1316" s="421" t="str">
        <f>C$44</f>
        <v>S4</v>
      </c>
      <c r="D1316" s="424"/>
      <c r="E1316" s="422"/>
      <c r="F1316" s="423"/>
      <c r="G1316" s="417"/>
    </row>
    <row r="1317" spans="1:7" ht="15">
      <c r="A1317" s="421"/>
      <c r="B1317" s="421"/>
      <c r="C1317" s="421">
        <f>C$45</f>
        <v>0</v>
      </c>
      <c r="D1317" s="424"/>
      <c r="E1317" s="422"/>
      <c r="F1317" s="423"/>
      <c r="G1317" s="417"/>
    </row>
    <row r="1318" spans="1:7" ht="15">
      <c r="A1318" s="414"/>
      <c r="B1318" s="414"/>
      <c r="C1318" s="414"/>
      <c r="D1318" s="80"/>
      <c r="E1318" s="415"/>
      <c r="F1318" s="416"/>
      <c r="G1318" s="417"/>
    </row>
    <row r="1319" spans="1:7" ht="100">
      <c r="A1319" s="421" t="s">
        <v>595</v>
      </c>
      <c r="B1319" s="421"/>
      <c r="C1319" s="421"/>
      <c r="D1319" s="421" t="s">
        <v>1627</v>
      </c>
      <c r="E1319" s="422"/>
      <c r="F1319" s="423"/>
      <c r="G1319" s="417"/>
    </row>
    <row r="1320" spans="1:7" ht="14.25" customHeight="1">
      <c r="A1320" s="421"/>
      <c r="B1320" s="421"/>
      <c r="C1320" s="421" t="s">
        <v>19</v>
      </c>
      <c r="D1320" s="424"/>
      <c r="E1320" s="422"/>
      <c r="F1320" s="423"/>
      <c r="G1320" s="417"/>
    </row>
    <row r="1321" spans="1:7" ht="14.25" customHeight="1">
      <c r="A1321" s="421"/>
      <c r="B1321" s="421"/>
      <c r="C1321" s="853" t="str">
        <f>C$41</f>
        <v>S1</v>
      </c>
      <c r="D1321" s="424" t="s">
        <v>1628</v>
      </c>
      <c r="E1321" s="856" t="s">
        <v>834</v>
      </c>
      <c r="F1321" s="423"/>
      <c r="G1321" s="417"/>
    </row>
    <row r="1322" spans="1:7" ht="14.25" customHeight="1">
      <c r="A1322" s="421"/>
      <c r="B1322" s="421"/>
      <c r="C1322" s="854"/>
      <c r="D1322" s="424" t="s">
        <v>1629</v>
      </c>
      <c r="E1322" s="857"/>
      <c r="F1322" s="423"/>
      <c r="G1322" s="417"/>
    </row>
    <row r="1323" spans="1:7" ht="14.25" customHeight="1">
      <c r="A1323" s="421"/>
      <c r="B1323" s="421"/>
      <c r="C1323" s="854"/>
      <c r="D1323" s="424" t="s">
        <v>1630</v>
      </c>
      <c r="E1323" s="857"/>
      <c r="F1323" s="423"/>
      <c r="G1323" s="417"/>
    </row>
    <row r="1324" spans="1:7">
      <c r="A1324" s="421"/>
      <c r="B1324" s="421"/>
      <c r="C1324" s="855"/>
      <c r="D1324" s="424" t="s">
        <v>1631</v>
      </c>
      <c r="E1324" s="858"/>
      <c r="F1324" s="423"/>
      <c r="G1324" s="417"/>
    </row>
    <row r="1325" spans="1:7" ht="37.5">
      <c r="A1325" s="421"/>
      <c r="B1325" s="444"/>
      <c r="C1325" s="444" t="str">
        <f>C$42</f>
        <v>S2</v>
      </c>
      <c r="D1325" s="439" t="s">
        <v>1632</v>
      </c>
      <c r="E1325" s="457" t="s">
        <v>842</v>
      </c>
      <c r="F1325" s="458" t="s">
        <v>1633</v>
      </c>
      <c r="G1325" s="417"/>
    </row>
    <row r="1326" spans="1:7" ht="50">
      <c r="A1326" s="421"/>
      <c r="B1326" s="421"/>
      <c r="C1326" s="421" t="str">
        <f>C$43</f>
        <v>S3</v>
      </c>
      <c r="D1326" s="424" t="s">
        <v>1634</v>
      </c>
      <c r="E1326" s="422" t="s">
        <v>834</v>
      </c>
      <c r="F1326" s="423"/>
      <c r="G1326" s="417"/>
    </row>
    <row r="1327" spans="1:7" ht="15">
      <c r="A1327" s="421"/>
      <c r="B1327" s="421"/>
      <c r="C1327" s="421" t="str">
        <f>C$44</f>
        <v>S4</v>
      </c>
      <c r="D1327" s="424"/>
      <c r="E1327" s="422"/>
      <c r="F1327" s="423"/>
      <c r="G1327" s="417"/>
    </row>
    <row r="1328" spans="1:7" ht="15">
      <c r="A1328" s="421"/>
      <c r="B1328" s="421"/>
      <c r="C1328" s="421">
        <f>C$45</f>
        <v>0</v>
      </c>
      <c r="D1328" s="424"/>
      <c r="E1328" s="422"/>
      <c r="F1328" s="423"/>
      <c r="G1328" s="417"/>
    </row>
    <row r="1329" spans="1:7" ht="15">
      <c r="A1329" s="414"/>
      <c r="B1329" s="414"/>
      <c r="C1329" s="414"/>
      <c r="D1329" s="80"/>
      <c r="E1329" s="415"/>
      <c r="F1329" s="416"/>
      <c r="G1329" s="417"/>
    </row>
    <row r="1330" spans="1:7" ht="15">
      <c r="A1330" s="413">
        <v>4</v>
      </c>
      <c r="B1330" s="413"/>
      <c r="C1330" s="413"/>
      <c r="D1330" s="413" t="s">
        <v>1635</v>
      </c>
      <c r="E1330" s="418"/>
      <c r="F1330" s="420"/>
      <c r="G1330" s="417"/>
    </row>
    <row r="1331" spans="1:7" ht="15">
      <c r="A1331" s="413">
        <v>4.0999999999999996</v>
      </c>
      <c r="B1331" s="413"/>
      <c r="C1331" s="413"/>
      <c r="D1331" s="413" t="s">
        <v>1636</v>
      </c>
      <c r="E1331" s="418"/>
      <c r="F1331" s="420"/>
      <c r="G1331" s="417"/>
    </row>
    <row r="1332" spans="1:7" ht="237.5">
      <c r="A1332" s="421" t="s">
        <v>1637</v>
      </c>
      <c r="B1332" s="421"/>
      <c r="C1332" s="421"/>
      <c r="D1332" s="421" t="s">
        <v>1638</v>
      </c>
      <c r="E1332" s="422"/>
      <c r="F1332" s="423"/>
      <c r="G1332" s="417"/>
    </row>
    <row r="1333" spans="1:7" ht="14.25" customHeight="1">
      <c r="A1333" s="421"/>
      <c r="B1333" s="421"/>
      <c r="C1333" s="421" t="s">
        <v>19</v>
      </c>
      <c r="D1333" s="424"/>
      <c r="E1333" s="422"/>
      <c r="F1333" s="423"/>
      <c r="G1333" s="417"/>
    </row>
    <row r="1334" spans="1:7" ht="14.25" customHeight="1">
      <c r="A1334" s="421"/>
      <c r="B1334" s="421"/>
      <c r="C1334" s="853" t="str">
        <f>C$41</f>
        <v>S1</v>
      </c>
      <c r="D1334" s="426" t="s">
        <v>1639</v>
      </c>
      <c r="E1334" s="856" t="s">
        <v>834</v>
      </c>
      <c r="F1334" s="423"/>
      <c r="G1334" s="417"/>
    </row>
    <row r="1335" spans="1:7" ht="14.25" customHeight="1">
      <c r="A1335" s="421"/>
      <c r="B1335" s="421"/>
      <c r="C1335" s="854"/>
      <c r="D1335" s="424" t="s">
        <v>1640</v>
      </c>
      <c r="E1335" s="857"/>
      <c r="F1335" s="423"/>
      <c r="G1335" s="417"/>
    </row>
    <row r="1336" spans="1:7" ht="14.25" customHeight="1">
      <c r="A1336" s="421"/>
      <c r="B1336" s="421"/>
      <c r="C1336" s="854"/>
      <c r="D1336" s="424" t="s">
        <v>1641</v>
      </c>
      <c r="E1336" s="857"/>
      <c r="F1336" s="423"/>
      <c r="G1336" s="417"/>
    </row>
    <row r="1337" spans="1:7">
      <c r="A1337" s="421"/>
      <c r="B1337" s="421"/>
      <c r="C1337" s="855"/>
      <c r="D1337" s="424" t="s">
        <v>1642</v>
      </c>
      <c r="E1337" s="858"/>
      <c r="F1337" s="423"/>
      <c r="G1337" s="417"/>
    </row>
    <row r="1338" spans="1:7" ht="87.5">
      <c r="A1338" s="421"/>
      <c r="B1338" s="421"/>
      <c r="C1338" s="421" t="str">
        <f>C$42</f>
        <v>S2</v>
      </c>
      <c r="D1338" s="424" t="s">
        <v>1643</v>
      </c>
      <c r="E1338" s="422" t="s">
        <v>834</v>
      </c>
      <c r="F1338" s="423"/>
      <c r="G1338" s="417"/>
    </row>
    <row r="1339" spans="1:7" ht="62.5">
      <c r="A1339" s="421"/>
      <c r="B1339" s="421"/>
      <c r="C1339" s="421" t="str">
        <f>C$43</f>
        <v>S3</v>
      </c>
      <c r="D1339" s="424" t="s">
        <v>1644</v>
      </c>
      <c r="E1339" s="422" t="s">
        <v>834</v>
      </c>
      <c r="F1339" s="423"/>
      <c r="G1339" s="417"/>
    </row>
    <row r="1340" spans="1:7" ht="15">
      <c r="A1340" s="421"/>
      <c r="B1340" s="421"/>
      <c r="C1340" s="421" t="str">
        <f>C$44</f>
        <v>S4</v>
      </c>
      <c r="D1340" s="424"/>
      <c r="E1340" s="422"/>
      <c r="F1340" s="423"/>
      <c r="G1340" s="417"/>
    </row>
    <row r="1341" spans="1:7" ht="15">
      <c r="A1341" s="421"/>
      <c r="B1341" s="421"/>
      <c r="C1341" s="421">
        <f>C$45</f>
        <v>0</v>
      </c>
      <c r="D1341" s="424"/>
      <c r="E1341" s="422"/>
      <c r="F1341" s="423"/>
      <c r="G1341" s="417"/>
    </row>
    <row r="1342" spans="1:7" ht="15">
      <c r="A1342" s="414"/>
      <c r="B1342" s="414"/>
      <c r="C1342" s="414"/>
      <c r="D1342" s="80"/>
      <c r="E1342" s="415"/>
      <c r="F1342" s="416"/>
      <c r="G1342" s="417"/>
    </row>
    <row r="1343" spans="1:7" ht="225">
      <c r="A1343" s="421" t="s">
        <v>1645</v>
      </c>
      <c r="B1343" s="421"/>
      <c r="C1343" s="421"/>
      <c r="D1343" s="421" t="s">
        <v>1646</v>
      </c>
      <c r="E1343" s="422"/>
      <c r="F1343" s="423"/>
      <c r="G1343" s="417"/>
    </row>
    <row r="1344" spans="1:7" ht="14.25" customHeight="1">
      <c r="A1344" s="421"/>
      <c r="B1344" s="421"/>
      <c r="C1344" s="421" t="s">
        <v>19</v>
      </c>
      <c r="D1344" s="424"/>
      <c r="E1344" s="422"/>
      <c r="F1344" s="423"/>
      <c r="G1344" s="417"/>
    </row>
    <row r="1345" spans="1:7" ht="14.25" customHeight="1">
      <c r="A1345" s="421"/>
      <c r="B1345" s="444"/>
      <c r="C1345" s="865" t="str">
        <f>C$41</f>
        <v>S1</v>
      </c>
      <c r="D1345" s="438" t="s">
        <v>1647</v>
      </c>
      <c r="E1345" s="879" t="s">
        <v>842</v>
      </c>
      <c r="F1345" s="867" t="s">
        <v>1648</v>
      </c>
      <c r="G1345" s="417"/>
    </row>
    <row r="1346" spans="1:7" ht="14.25" customHeight="1">
      <c r="A1346" s="421"/>
      <c r="B1346" s="444"/>
      <c r="C1346" s="866"/>
      <c r="D1346" s="439" t="s">
        <v>1649</v>
      </c>
      <c r="E1346" s="880"/>
      <c r="F1346" s="868"/>
      <c r="G1346" s="417"/>
    </row>
    <row r="1347" spans="1:7" ht="14.25" customHeight="1">
      <c r="A1347" s="421"/>
      <c r="B1347" s="444"/>
      <c r="C1347" s="866"/>
      <c r="D1347" s="439" t="s">
        <v>1650</v>
      </c>
      <c r="E1347" s="880"/>
      <c r="F1347" s="868"/>
      <c r="G1347" s="417"/>
    </row>
    <row r="1348" spans="1:7">
      <c r="A1348" s="421"/>
      <c r="B1348" s="444"/>
      <c r="C1348" s="878"/>
      <c r="D1348" s="439" t="s">
        <v>1642</v>
      </c>
      <c r="E1348" s="881"/>
      <c r="F1348" s="882"/>
      <c r="G1348" s="417"/>
    </row>
    <row r="1349" spans="1:7" ht="75">
      <c r="A1349" s="421"/>
      <c r="B1349" s="421"/>
      <c r="C1349" s="421" t="str">
        <f>C$42</f>
        <v>S2</v>
      </c>
      <c r="D1349" s="424" t="s">
        <v>1651</v>
      </c>
      <c r="E1349" s="422" t="s">
        <v>834</v>
      </c>
      <c r="F1349" s="423"/>
      <c r="G1349" s="417"/>
    </row>
    <row r="1350" spans="1:7" ht="62.5">
      <c r="A1350" s="421"/>
      <c r="B1350" s="421"/>
      <c r="C1350" s="421" t="str">
        <f>C$43</f>
        <v>S3</v>
      </c>
      <c r="D1350" s="798" t="s">
        <v>1652</v>
      </c>
      <c r="E1350" s="422" t="s">
        <v>834</v>
      </c>
      <c r="F1350" s="423"/>
      <c r="G1350" s="417"/>
    </row>
    <row r="1351" spans="1:7" ht="15">
      <c r="A1351" s="421"/>
      <c r="B1351" s="421"/>
      <c r="C1351" s="421" t="str">
        <f>C$44</f>
        <v>S4</v>
      </c>
      <c r="D1351" s="424"/>
      <c r="E1351" s="422"/>
      <c r="F1351" s="423"/>
      <c r="G1351" s="417"/>
    </row>
    <row r="1352" spans="1:7" ht="15">
      <c r="A1352" s="421"/>
      <c r="B1352" s="421"/>
      <c r="C1352" s="421">
        <f>C$45</f>
        <v>0</v>
      </c>
      <c r="D1352" s="424"/>
      <c r="E1352" s="422"/>
      <c r="F1352" s="423"/>
      <c r="G1352" s="417"/>
    </row>
    <row r="1353" spans="1:7" ht="15">
      <c r="A1353" s="414"/>
      <c r="B1353" s="414"/>
      <c r="C1353" s="414"/>
      <c r="D1353" s="80"/>
      <c r="E1353" s="415"/>
      <c r="F1353" s="416"/>
      <c r="G1353" s="417"/>
    </row>
    <row r="1354" spans="1:7" ht="225">
      <c r="A1354" s="421" t="s">
        <v>1653</v>
      </c>
      <c r="B1354" s="421"/>
      <c r="C1354" s="79"/>
      <c r="D1354" s="421" t="s">
        <v>1654</v>
      </c>
      <c r="E1354" s="422"/>
      <c r="F1354" s="423"/>
      <c r="G1354" s="417"/>
    </row>
    <row r="1355" spans="1:7" ht="14.25" customHeight="1">
      <c r="A1355" s="421"/>
      <c r="B1355" s="421"/>
      <c r="C1355" s="421" t="s">
        <v>19</v>
      </c>
      <c r="D1355" s="424"/>
      <c r="E1355" s="422"/>
      <c r="F1355" s="423"/>
      <c r="G1355" s="417"/>
    </row>
    <row r="1356" spans="1:7" ht="14.25" customHeight="1">
      <c r="A1356" s="421"/>
      <c r="B1356" s="421"/>
      <c r="C1356" s="853" t="str">
        <f>C$41</f>
        <v>S1</v>
      </c>
      <c r="D1356" s="426" t="s">
        <v>1655</v>
      </c>
      <c r="E1356" s="856" t="s">
        <v>834</v>
      </c>
      <c r="F1356" s="423"/>
      <c r="G1356" s="417"/>
    </row>
    <row r="1357" spans="1:7" ht="14.25" customHeight="1">
      <c r="A1357" s="421"/>
      <c r="B1357" s="421"/>
      <c r="C1357" s="854"/>
      <c r="D1357" s="424" t="s">
        <v>1656</v>
      </c>
      <c r="E1357" s="857"/>
      <c r="F1357" s="859" t="s">
        <v>1657</v>
      </c>
      <c r="G1357" s="417"/>
    </row>
    <row r="1358" spans="1:7" ht="14.25" customHeight="1">
      <c r="A1358" s="421"/>
      <c r="B1358" s="421"/>
      <c r="C1358" s="854"/>
      <c r="D1358" s="424" t="s">
        <v>1658</v>
      </c>
      <c r="E1358" s="857"/>
      <c r="F1358" s="860"/>
      <c r="G1358" s="417"/>
    </row>
    <row r="1359" spans="1:7">
      <c r="A1359" s="421"/>
      <c r="B1359" s="421"/>
      <c r="C1359" s="855"/>
      <c r="D1359" s="424" t="s">
        <v>1659</v>
      </c>
      <c r="E1359" s="858"/>
      <c r="F1359" s="861"/>
      <c r="G1359" s="417"/>
    </row>
    <row r="1360" spans="1:7" ht="125">
      <c r="A1360" s="421"/>
      <c r="B1360" s="421"/>
      <c r="C1360" s="421" t="str">
        <f>C$42</f>
        <v>S2</v>
      </c>
      <c r="D1360" s="424" t="s">
        <v>1660</v>
      </c>
      <c r="E1360" s="422" t="s">
        <v>834</v>
      </c>
      <c r="F1360" s="423"/>
      <c r="G1360" s="417"/>
    </row>
    <row r="1361" spans="1:7" ht="62.5">
      <c r="A1361" s="421"/>
      <c r="B1361" s="421"/>
      <c r="C1361" s="421" t="str">
        <f>C$43</f>
        <v>S3</v>
      </c>
      <c r="D1361" s="424" t="s">
        <v>1661</v>
      </c>
      <c r="E1361" s="422" t="s">
        <v>834</v>
      </c>
      <c r="F1361" s="423"/>
      <c r="G1361" s="417"/>
    </row>
    <row r="1362" spans="1:7" ht="15">
      <c r="A1362" s="421"/>
      <c r="B1362" s="421"/>
      <c r="C1362" s="421" t="str">
        <f>C$44</f>
        <v>S4</v>
      </c>
      <c r="D1362" s="424"/>
      <c r="E1362" s="422"/>
      <c r="F1362" s="423"/>
      <c r="G1362" s="417"/>
    </row>
    <row r="1363" spans="1:7" ht="15">
      <c r="A1363" s="421"/>
      <c r="B1363" s="421"/>
      <c r="C1363" s="421">
        <f>C$45</f>
        <v>0</v>
      </c>
      <c r="D1363" s="424"/>
      <c r="E1363" s="422"/>
      <c r="F1363" s="423"/>
      <c r="G1363" s="417"/>
    </row>
    <row r="1364" spans="1:7" ht="15">
      <c r="A1364" s="414"/>
      <c r="B1364" s="414"/>
      <c r="C1364" s="414"/>
      <c r="D1364" s="80"/>
      <c r="E1364" s="415"/>
      <c r="F1364" s="416"/>
      <c r="G1364" s="417"/>
    </row>
    <row r="1365" spans="1:7" ht="14.25" customHeight="1">
      <c r="A1365" s="421" t="s">
        <v>1662</v>
      </c>
      <c r="B1365" s="421"/>
      <c r="C1365" s="421"/>
      <c r="D1365" s="421" t="s">
        <v>1663</v>
      </c>
      <c r="E1365" s="422"/>
      <c r="F1365" s="423"/>
      <c r="G1365" s="417"/>
    </row>
    <row r="1366" spans="1:7" ht="14.25" customHeight="1">
      <c r="A1366" s="421"/>
      <c r="B1366" s="421"/>
      <c r="C1366" s="421" t="s">
        <v>19</v>
      </c>
      <c r="D1366" s="426"/>
      <c r="E1366" s="422"/>
      <c r="F1366" s="423"/>
      <c r="G1366" s="417"/>
    </row>
    <row r="1367" spans="1:7" ht="14.25" customHeight="1">
      <c r="A1367" s="421"/>
      <c r="B1367" s="421"/>
      <c r="C1367" s="853" t="str">
        <f>C$41</f>
        <v>S1</v>
      </c>
      <c r="D1367" s="426" t="s">
        <v>1664</v>
      </c>
      <c r="E1367" s="856" t="s">
        <v>834</v>
      </c>
      <c r="F1367" s="423"/>
      <c r="G1367" s="417"/>
    </row>
    <row r="1368" spans="1:7" ht="14.25" customHeight="1">
      <c r="A1368" s="421"/>
      <c r="B1368" s="421"/>
      <c r="C1368" s="854"/>
      <c r="D1368" s="424" t="s">
        <v>1665</v>
      </c>
      <c r="E1368" s="857"/>
      <c r="F1368" s="423"/>
      <c r="G1368" s="417"/>
    </row>
    <row r="1369" spans="1:7" ht="14.25" customHeight="1">
      <c r="A1369" s="421"/>
      <c r="B1369" s="421"/>
      <c r="C1369" s="854"/>
      <c r="D1369" s="424" t="s">
        <v>1666</v>
      </c>
      <c r="E1369" s="857"/>
      <c r="F1369" s="423"/>
      <c r="G1369" s="417"/>
    </row>
    <row r="1370" spans="1:7">
      <c r="A1370" s="421"/>
      <c r="B1370" s="421"/>
      <c r="C1370" s="855"/>
      <c r="D1370" s="424" t="s">
        <v>1667</v>
      </c>
      <c r="E1370" s="858"/>
      <c r="F1370" s="423"/>
      <c r="G1370" s="417"/>
    </row>
    <row r="1371" spans="1:7" ht="50">
      <c r="A1371" s="421"/>
      <c r="B1371" s="444"/>
      <c r="C1371" s="444" t="s">
        <v>26</v>
      </c>
      <c r="D1371" s="472" t="s">
        <v>1668</v>
      </c>
      <c r="E1371" s="457" t="s">
        <v>842</v>
      </c>
      <c r="F1371" s="458" t="s">
        <v>1669</v>
      </c>
      <c r="G1371" s="417"/>
    </row>
    <row r="1372" spans="1:7" ht="37.5">
      <c r="A1372" s="421"/>
      <c r="B1372" s="421"/>
      <c r="C1372" s="421" t="s">
        <v>31</v>
      </c>
      <c r="D1372" s="424" t="s">
        <v>1670</v>
      </c>
      <c r="E1372" s="422" t="s">
        <v>834</v>
      </c>
      <c r="F1372" s="423"/>
      <c r="G1372" s="417"/>
    </row>
    <row r="1373" spans="1:7" ht="62.5">
      <c r="A1373" s="421"/>
      <c r="B1373" s="421"/>
      <c r="C1373" s="421" t="s">
        <v>35</v>
      </c>
      <c r="D1373" s="798" t="s">
        <v>1671</v>
      </c>
      <c r="E1373" s="422" t="s">
        <v>834</v>
      </c>
      <c r="F1373" s="423"/>
      <c r="G1373" s="417"/>
    </row>
    <row r="1374" spans="1:7" ht="15">
      <c r="A1374" s="421"/>
      <c r="B1374" s="421"/>
      <c r="C1374" s="421" t="s">
        <v>39</v>
      </c>
      <c r="D1374" s="424"/>
      <c r="E1374" s="422"/>
      <c r="F1374" s="423"/>
      <c r="G1374" s="417"/>
    </row>
    <row r="1375" spans="1:7" ht="15">
      <c r="A1375" s="414"/>
      <c r="B1375" s="414"/>
      <c r="C1375" s="414"/>
      <c r="D1375" s="80"/>
      <c r="E1375" s="473"/>
      <c r="F1375" s="416"/>
      <c r="G1375" s="417"/>
    </row>
    <row r="1376" spans="1:7" ht="137.5">
      <c r="A1376" s="421" t="s">
        <v>1672</v>
      </c>
      <c r="B1376" s="421"/>
      <c r="C1376" s="421"/>
      <c r="D1376" s="421" t="s">
        <v>1673</v>
      </c>
      <c r="E1376" s="422"/>
      <c r="F1376" s="423"/>
      <c r="G1376" s="417"/>
    </row>
    <row r="1377" spans="1:7" ht="14.25" customHeight="1">
      <c r="A1377" s="421"/>
      <c r="B1377" s="421"/>
      <c r="C1377" s="421" t="s">
        <v>19</v>
      </c>
      <c r="D1377" s="426"/>
      <c r="E1377" s="422"/>
      <c r="F1377" s="423"/>
      <c r="G1377" s="417"/>
    </row>
    <row r="1378" spans="1:7" ht="14.25" customHeight="1">
      <c r="A1378" s="421"/>
      <c r="B1378" s="421"/>
      <c r="C1378" s="853" t="str">
        <f>C$41</f>
        <v>S1</v>
      </c>
      <c r="D1378" s="426" t="s">
        <v>1674</v>
      </c>
      <c r="E1378" s="856" t="s">
        <v>834</v>
      </c>
      <c r="F1378" s="423"/>
      <c r="G1378" s="417"/>
    </row>
    <row r="1379" spans="1:7" ht="14.25" customHeight="1">
      <c r="A1379" s="421"/>
      <c r="B1379" s="421"/>
      <c r="C1379" s="854"/>
      <c r="D1379" s="424" t="s">
        <v>1665</v>
      </c>
      <c r="E1379" s="857"/>
      <c r="F1379" s="423"/>
      <c r="G1379" s="417"/>
    </row>
    <row r="1380" spans="1:7" ht="14.25" customHeight="1">
      <c r="A1380" s="421"/>
      <c r="B1380" s="421"/>
      <c r="C1380" s="854"/>
      <c r="D1380" s="424" t="s">
        <v>1666</v>
      </c>
      <c r="E1380" s="857"/>
      <c r="F1380" s="423"/>
      <c r="G1380" s="417"/>
    </row>
    <row r="1381" spans="1:7">
      <c r="A1381" s="421"/>
      <c r="B1381" s="421"/>
      <c r="C1381" s="855"/>
      <c r="D1381" s="424" t="s">
        <v>1667</v>
      </c>
      <c r="E1381" s="858"/>
      <c r="F1381" s="423"/>
      <c r="G1381" s="417"/>
    </row>
    <row r="1382" spans="1:7" ht="87.5">
      <c r="A1382" s="421"/>
      <c r="B1382" s="474"/>
      <c r="C1382" s="474" t="s">
        <v>26</v>
      </c>
      <c r="D1382" s="472" t="s">
        <v>1675</v>
      </c>
      <c r="E1382" s="457" t="s">
        <v>842</v>
      </c>
      <c r="F1382" s="458" t="s">
        <v>1676</v>
      </c>
      <c r="G1382" s="417"/>
    </row>
    <row r="1383" spans="1:7" ht="37.5">
      <c r="A1383" s="421"/>
      <c r="B1383" s="421"/>
      <c r="C1383" s="421" t="s">
        <v>31</v>
      </c>
      <c r="D1383" s="424" t="s">
        <v>1677</v>
      </c>
      <c r="E1383" s="422" t="s">
        <v>834</v>
      </c>
      <c r="F1383" s="423"/>
      <c r="G1383" s="417"/>
    </row>
    <row r="1384" spans="1:7" ht="62.5">
      <c r="A1384" s="421"/>
      <c r="B1384" s="421"/>
      <c r="C1384" s="421" t="s">
        <v>35</v>
      </c>
      <c r="D1384" s="798" t="s">
        <v>1671</v>
      </c>
      <c r="E1384" s="422" t="s">
        <v>834</v>
      </c>
      <c r="F1384" s="423"/>
      <c r="G1384" s="417"/>
    </row>
    <row r="1385" spans="1:7" ht="15">
      <c r="A1385" s="421"/>
      <c r="B1385" s="421"/>
      <c r="C1385" s="421" t="s">
        <v>39</v>
      </c>
      <c r="D1385" s="424"/>
      <c r="E1385" s="422"/>
      <c r="F1385" s="423"/>
      <c r="G1385" s="417"/>
    </row>
    <row r="1386" spans="1:7" ht="15">
      <c r="A1386" s="414"/>
      <c r="B1386" s="414"/>
      <c r="C1386" s="414"/>
      <c r="D1386" s="80"/>
      <c r="E1386" s="473"/>
      <c r="F1386" s="416"/>
      <c r="G1386" s="417"/>
    </row>
    <row r="1387" spans="1:7" ht="15">
      <c r="A1387" s="413">
        <v>4.2</v>
      </c>
      <c r="B1387" s="413"/>
      <c r="C1387" s="413"/>
      <c r="D1387" s="413" t="s">
        <v>1678</v>
      </c>
      <c r="E1387" s="418"/>
      <c r="F1387" s="419"/>
      <c r="G1387" s="417"/>
    </row>
    <row r="1388" spans="1:7" ht="150">
      <c r="A1388" s="421" t="s">
        <v>1679</v>
      </c>
      <c r="B1388" s="421"/>
      <c r="C1388" s="421"/>
      <c r="D1388" s="421" t="s">
        <v>1680</v>
      </c>
      <c r="E1388" s="422"/>
      <c r="F1388" s="423"/>
      <c r="G1388" s="417"/>
    </row>
    <row r="1389" spans="1:7" ht="14.25" customHeight="1">
      <c r="A1389" s="421"/>
      <c r="B1389" s="421"/>
      <c r="C1389" s="421" t="s">
        <v>19</v>
      </c>
      <c r="D1389" s="426"/>
      <c r="E1389" s="422"/>
      <c r="F1389" s="423"/>
      <c r="G1389" s="417"/>
    </row>
    <row r="1390" spans="1:7" ht="14.25" customHeight="1">
      <c r="A1390" s="421"/>
      <c r="B1390" s="421"/>
      <c r="C1390" s="853" t="str">
        <f>C$41</f>
        <v>S1</v>
      </c>
      <c r="D1390" s="426" t="s">
        <v>1681</v>
      </c>
      <c r="E1390" s="856" t="s">
        <v>834</v>
      </c>
      <c r="F1390" s="423"/>
      <c r="G1390" s="417"/>
    </row>
    <row r="1391" spans="1:7" ht="14.25" customHeight="1">
      <c r="A1391" s="421"/>
      <c r="B1391" s="421"/>
      <c r="C1391" s="854"/>
      <c r="D1391" s="424" t="s">
        <v>1665</v>
      </c>
      <c r="E1391" s="857"/>
      <c r="F1391" s="423"/>
      <c r="G1391" s="417"/>
    </row>
    <row r="1392" spans="1:7" ht="14.25" customHeight="1">
      <c r="A1392" s="421"/>
      <c r="B1392" s="421"/>
      <c r="C1392" s="854"/>
      <c r="D1392" s="424" t="s">
        <v>1666</v>
      </c>
      <c r="E1392" s="857"/>
      <c r="F1392" s="423"/>
      <c r="G1392" s="417"/>
    </row>
    <row r="1393" spans="1:7">
      <c r="A1393" s="421"/>
      <c r="B1393" s="421"/>
      <c r="C1393" s="855"/>
      <c r="D1393" s="424" t="s">
        <v>1667</v>
      </c>
      <c r="E1393" s="858"/>
      <c r="F1393" s="423"/>
      <c r="G1393" s="417"/>
    </row>
    <row r="1394" spans="1:7" ht="25">
      <c r="A1394" s="421"/>
      <c r="B1394" s="421"/>
      <c r="C1394" s="421" t="str">
        <f>C$42</f>
        <v>S2</v>
      </c>
      <c r="D1394" s="424" t="s">
        <v>1682</v>
      </c>
      <c r="E1394" s="422" t="s">
        <v>834</v>
      </c>
      <c r="F1394" s="423"/>
      <c r="G1394" s="417"/>
    </row>
    <row r="1395" spans="1:7" ht="25">
      <c r="A1395" s="421"/>
      <c r="B1395" s="421"/>
      <c r="C1395" s="421" t="str">
        <f>C$43</f>
        <v>S3</v>
      </c>
      <c r="D1395" s="424" t="s">
        <v>1683</v>
      </c>
      <c r="E1395" s="422" t="s">
        <v>1684</v>
      </c>
      <c r="F1395" s="423"/>
      <c r="G1395" s="417"/>
    </row>
    <row r="1396" spans="1:7" ht="15">
      <c r="A1396" s="421"/>
      <c r="B1396" s="421"/>
      <c r="C1396" s="421" t="str">
        <f>C$44</f>
        <v>S4</v>
      </c>
      <c r="D1396" s="426"/>
      <c r="E1396" s="422"/>
      <c r="F1396" s="423"/>
      <c r="G1396" s="417"/>
    </row>
    <row r="1397" spans="1:7" ht="15">
      <c r="A1397" s="421"/>
      <c r="B1397" s="421"/>
      <c r="C1397" s="421">
        <f>C$45</f>
        <v>0</v>
      </c>
      <c r="D1397" s="424"/>
      <c r="E1397" s="422"/>
      <c r="F1397" s="423"/>
      <c r="G1397" s="417"/>
    </row>
    <row r="1398" spans="1:7" ht="15">
      <c r="A1398" s="414"/>
      <c r="B1398" s="414"/>
      <c r="C1398" s="414"/>
      <c r="D1398" s="80"/>
      <c r="E1398" s="415"/>
      <c r="F1398" s="416"/>
      <c r="G1398" s="417"/>
    </row>
    <row r="1399" spans="1:7" ht="150">
      <c r="A1399" s="421" t="s">
        <v>1685</v>
      </c>
      <c r="B1399" s="421"/>
      <c r="C1399" s="421"/>
      <c r="D1399" s="421" t="s">
        <v>1686</v>
      </c>
      <c r="E1399" s="422"/>
      <c r="F1399" s="423"/>
      <c r="G1399" s="417"/>
    </row>
    <row r="1400" spans="1:7" ht="14.25" customHeight="1">
      <c r="A1400" s="421"/>
      <c r="B1400" s="421"/>
      <c r="C1400" s="421" t="s">
        <v>19</v>
      </c>
      <c r="D1400" s="424"/>
      <c r="E1400" s="422"/>
      <c r="F1400" s="423"/>
      <c r="G1400" s="417"/>
    </row>
    <row r="1401" spans="1:7" ht="14.25" customHeight="1">
      <c r="A1401" s="421"/>
      <c r="B1401" s="421"/>
      <c r="C1401" s="853" t="str">
        <f>C$41</f>
        <v>S1</v>
      </c>
      <c r="D1401" s="424" t="s">
        <v>1687</v>
      </c>
      <c r="E1401" s="856" t="s">
        <v>834</v>
      </c>
      <c r="F1401" s="423"/>
      <c r="G1401" s="417"/>
    </row>
    <row r="1402" spans="1:7" ht="14.25" customHeight="1">
      <c r="A1402" s="421"/>
      <c r="B1402" s="421"/>
      <c r="C1402" s="854"/>
      <c r="D1402" s="424" t="s">
        <v>1665</v>
      </c>
      <c r="E1402" s="857"/>
      <c r="F1402" s="423"/>
      <c r="G1402" s="417"/>
    </row>
    <row r="1403" spans="1:7" ht="14.25" customHeight="1">
      <c r="A1403" s="421"/>
      <c r="B1403" s="421"/>
      <c r="C1403" s="854"/>
      <c r="D1403" s="424" t="s">
        <v>1666</v>
      </c>
      <c r="E1403" s="857"/>
      <c r="F1403" s="423"/>
      <c r="G1403" s="417"/>
    </row>
    <row r="1404" spans="1:7">
      <c r="A1404" s="421"/>
      <c r="B1404" s="421"/>
      <c r="C1404" s="855"/>
      <c r="D1404" s="424" t="s">
        <v>1667</v>
      </c>
      <c r="E1404" s="858"/>
      <c r="F1404" s="423"/>
      <c r="G1404" s="417"/>
    </row>
    <row r="1405" spans="1:7" ht="25">
      <c r="A1405" s="421"/>
      <c r="B1405" s="421"/>
      <c r="C1405" s="421" t="str">
        <f>C$42</f>
        <v>S2</v>
      </c>
      <c r="D1405" s="426" t="s">
        <v>1688</v>
      </c>
      <c r="E1405" s="422" t="s">
        <v>834</v>
      </c>
      <c r="F1405" s="423"/>
      <c r="G1405" s="417"/>
    </row>
    <row r="1406" spans="1:7" ht="25">
      <c r="A1406" s="421"/>
      <c r="B1406" s="421"/>
      <c r="C1406" s="421" t="str">
        <f>C$43</f>
        <v>S3</v>
      </c>
      <c r="D1406" s="798" t="s">
        <v>1689</v>
      </c>
      <c r="E1406" s="422" t="s">
        <v>834</v>
      </c>
      <c r="F1406" s="423"/>
      <c r="G1406" s="417"/>
    </row>
    <row r="1407" spans="1:7" ht="15">
      <c r="A1407" s="421"/>
      <c r="B1407" s="421"/>
      <c r="C1407" s="421" t="str">
        <f>C$44</f>
        <v>S4</v>
      </c>
      <c r="D1407" s="424"/>
      <c r="E1407" s="422"/>
      <c r="F1407" s="423"/>
      <c r="G1407" s="417"/>
    </row>
    <row r="1408" spans="1:7" ht="15">
      <c r="A1408" s="421"/>
      <c r="B1408" s="421"/>
      <c r="C1408" s="421">
        <f>C$45</f>
        <v>0</v>
      </c>
      <c r="D1408" s="424"/>
      <c r="E1408" s="422"/>
      <c r="F1408" s="423"/>
      <c r="G1408" s="417"/>
    </row>
    <row r="1409" spans="1:7" ht="15">
      <c r="A1409" s="414"/>
      <c r="B1409" s="414"/>
      <c r="C1409" s="414"/>
      <c r="D1409" s="80"/>
      <c r="E1409" s="415"/>
      <c r="F1409" s="416"/>
      <c r="G1409" s="417"/>
    </row>
    <row r="1410" spans="1:7" ht="150">
      <c r="A1410" s="421" t="s">
        <v>1690</v>
      </c>
      <c r="B1410" s="421"/>
      <c r="C1410" s="421"/>
      <c r="D1410" s="421" t="s">
        <v>1691</v>
      </c>
      <c r="E1410" s="422"/>
      <c r="F1410" s="423"/>
      <c r="G1410" s="417"/>
    </row>
    <row r="1411" spans="1:7" ht="14.25" customHeight="1">
      <c r="A1411" s="421"/>
      <c r="B1411" s="421"/>
      <c r="C1411" s="421" t="s">
        <v>19</v>
      </c>
      <c r="D1411" s="424"/>
      <c r="E1411" s="422"/>
      <c r="F1411" s="423"/>
      <c r="G1411" s="417"/>
    </row>
    <row r="1412" spans="1:7" ht="14.25" customHeight="1">
      <c r="A1412" s="421"/>
      <c r="B1412" s="421"/>
      <c r="C1412" s="853" t="str">
        <f>C$41</f>
        <v>S1</v>
      </c>
      <c r="D1412" s="426" t="s">
        <v>1692</v>
      </c>
      <c r="E1412" s="856" t="s">
        <v>834</v>
      </c>
      <c r="F1412" s="423"/>
      <c r="G1412" s="417"/>
    </row>
    <row r="1413" spans="1:7" ht="14.25" customHeight="1">
      <c r="A1413" s="421"/>
      <c r="B1413" s="421"/>
      <c r="C1413" s="854"/>
      <c r="D1413" s="424" t="s">
        <v>1693</v>
      </c>
      <c r="E1413" s="857"/>
      <c r="F1413" s="423"/>
      <c r="G1413" s="417"/>
    </row>
    <row r="1414" spans="1:7" ht="14.25" customHeight="1">
      <c r="A1414" s="421"/>
      <c r="B1414" s="421"/>
      <c r="C1414" s="854"/>
      <c r="D1414" s="424" t="s">
        <v>1694</v>
      </c>
      <c r="E1414" s="857"/>
      <c r="F1414" s="423"/>
      <c r="G1414" s="417"/>
    </row>
    <row r="1415" spans="1:7">
      <c r="A1415" s="421"/>
      <c r="B1415" s="421"/>
      <c r="C1415" s="855"/>
      <c r="D1415" s="424" t="s">
        <v>1695</v>
      </c>
      <c r="E1415" s="858"/>
      <c r="F1415" s="423"/>
      <c r="G1415" s="417"/>
    </row>
    <row r="1416" spans="1:7" ht="62.5">
      <c r="A1416" s="421"/>
      <c r="B1416" s="421"/>
      <c r="C1416" s="421" t="str">
        <f>C$42</f>
        <v>S2</v>
      </c>
      <c r="D1416" s="424" t="s">
        <v>1696</v>
      </c>
      <c r="E1416" s="422" t="s">
        <v>834</v>
      </c>
      <c r="F1416" s="423"/>
      <c r="G1416" s="417"/>
    </row>
    <row r="1417" spans="1:7" ht="62.5">
      <c r="A1417" s="421"/>
      <c r="B1417" s="421"/>
      <c r="C1417" s="421" t="str">
        <f>C$43</f>
        <v>S3</v>
      </c>
      <c r="D1417" s="424" t="s">
        <v>1697</v>
      </c>
      <c r="E1417" s="422" t="s">
        <v>834</v>
      </c>
      <c r="F1417" s="423"/>
      <c r="G1417" s="417"/>
    </row>
    <row r="1418" spans="1:7" ht="15">
      <c r="A1418" s="421"/>
      <c r="B1418" s="421"/>
      <c r="C1418" s="421" t="str">
        <f>C$44</f>
        <v>S4</v>
      </c>
      <c r="D1418" s="424"/>
      <c r="E1418" s="422"/>
      <c r="F1418" s="423"/>
      <c r="G1418" s="417"/>
    </row>
    <row r="1419" spans="1:7" ht="15">
      <c r="A1419" s="421"/>
      <c r="B1419" s="421"/>
      <c r="C1419" s="421">
        <f>C$45</f>
        <v>0</v>
      </c>
      <c r="D1419" s="424"/>
      <c r="E1419" s="422"/>
      <c r="F1419" s="423"/>
      <c r="G1419" s="417"/>
    </row>
    <row r="1420" spans="1:7" ht="15">
      <c r="A1420" s="414"/>
      <c r="B1420" s="414"/>
      <c r="C1420" s="414"/>
      <c r="D1420" s="80"/>
      <c r="E1420" s="415"/>
      <c r="F1420" s="416"/>
      <c r="G1420" s="417"/>
    </row>
    <row r="1421" spans="1:7" ht="15">
      <c r="A1421" s="413">
        <v>4.3</v>
      </c>
      <c r="B1421" s="413"/>
      <c r="C1421" s="413"/>
      <c r="D1421" s="413" t="s">
        <v>1698</v>
      </c>
      <c r="E1421" s="418"/>
      <c r="F1421" s="419"/>
      <c r="G1421" s="417"/>
    </row>
    <row r="1422" spans="1:7" ht="137.5">
      <c r="A1422" s="421" t="s">
        <v>1699</v>
      </c>
      <c r="B1422" s="421"/>
      <c r="C1422" s="421"/>
      <c r="D1422" s="421" t="s">
        <v>1700</v>
      </c>
      <c r="E1422" s="422"/>
      <c r="F1422" s="423"/>
      <c r="G1422" s="417"/>
    </row>
    <row r="1423" spans="1:7" ht="14.25" customHeight="1">
      <c r="A1423" s="421"/>
      <c r="B1423" s="421"/>
      <c r="C1423" s="421" t="s">
        <v>19</v>
      </c>
      <c r="D1423" s="424"/>
      <c r="E1423" s="422"/>
      <c r="F1423" s="423"/>
      <c r="G1423" s="417"/>
    </row>
    <row r="1424" spans="1:7" ht="14.25" customHeight="1">
      <c r="A1424" s="421"/>
      <c r="B1424" s="421"/>
      <c r="C1424" s="853" t="str">
        <f>C$41</f>
        <v>S1</v>
      </c>
      <c r="D1424" s="426" t="s">
        <v>1701</v>
      </c>
      <c r="E1424" s="856" t="s">
        <v>834</v>
      </c>
      <c r="F1424" s="423"/>
      <c r="G1424" s="417"/>
    </row>
    <row r="1425" spans="1:7" ht="14.25" customHeight="1">
      <c r="A1425" s="421"/>
      <c r="B1425" s="421"/>
      <c r="C1425" s="854"/>
      <c r="D1425" s="424" t="s">
        <v>1665</v>
      </c>
      <c r="E1425" s="857"/>
      <c r="F1425" s="423"/>
      <c r="G1425" s="417"/>
    </row>
    <row r="1426" spans="1:7" ht="14.25" customHeight="1">
      <c r="A1426" s="421"/>
      <c r="B1426" s="421"/>
      <c r="C1426" s="854"/>
      <c r="D1426" s="424" t="s">
        <v>1666</v>
      </c>
      <c r="E1426" s="857"/>
      <c r="F1426" s="423"/>
      <c r="G1426" s="417"/>
    </row>
    <row r="1427" spans="1:7">
      <c r="A1427" s="421"/>
      <c r="B1427" s="421"/>
      <c r="C1427" s="855"/>
      <c r="D1427" s="424" t="s">
        <v>1702</v>
      </c>
      <c r="E1427" s="858"/>
      <c r="F1427" s="423"/>
      <c r="G1427" s="417"/>
    </row>
    <row r="1428" spans="1:7" ht="50">
      <c r="A1428" s="421"/>
      <c r="B1428" s="421"/>
      <c r="C1428" s="421" t="str">
        <f>C$42</f>
        <v>S2</v>
      </c>
      <c r="D1428" s="424" t="s">
        <v>1703</v>
      </c>
      <c r="E1428" s="422" t="s">
        <v>834</v>
      </c>
      <c r="F1428" s="423"/>
      <c r="G1428" s="417"/>
    </row>
    <row r="1429" spans="1:7" ht="37.5">
      <c r="A1429" s="421"/>
      <c r="B1429" s="421"/>
      <c r="C1429" s="421" t="str">
        <f>C$43</f>
        <v>S3</v>
      </c>
      <c r="D1429" s="424" t="s">
        <v>1704</v>
      </c>
      <c r="E1429" s="422" t="s">
        <v>834</v>
      </c>
      <c r="F1429" s="423"/>
      <c r="G1429" s="417"/>
    </row>
    <row r="1430" spans="1:7" ht="15">
      <c r="A1430" s="421"/>
      <c r="B1430" s="421"/>
      <c r="C1430" s="421" t="str">
        <f>C$44</f>
        <v>S4</v>
      </c>
      <c r="D1430" s="424"/>
      <c r="E1430" s="422"/>
      <c r="F1430" s="423"/>
      <c r="G1430" s="417"/>
    </row>
    <row r="1431" spans="1:7" ht="15">
      <c r="A1431" s="421"/>
      <c r="B1431" s="421"/>
      <c r="C1431" s="421">
        <f>C$45</f>
        <v>0</v>
      </c>
      <c r="D1431" s="424"/>
      <c r="E1431" s="422"/>
      <c r="F1431" s="423"/>
      <c r="G1431" s="417"/>
    </row>
    <row r="1432" spans="1:7" ht="15">
      <c r="A1432" s="414"/>
      <c r="B1432" s="414"/>
      <c r="C1432" s="414"/>
      <c r="D1432" s="80"/>
      <c r="E1432" s="415"/>
      <c r="F1432" s="416"/>
      <c r="G1432" s="417"/>
    </row>
    <row r="1433" spans="1:7" ht="175">
      <c r="A1433" s="421" t="s">
        <v>1705</v>
      </c>
      <c r="B1433" s="421"/>
      <c r="C1433" s="421"/>
      <c r="D1433" s="421" t="s">
        <v>1706</v>
      </c>
      <c r="E1433" s="422"/>
      <c r="F1433" s="423"/>
      <c r="G1433" s="417"/>
    </row>
    <row r="1434" spans="1:7" ht="14.25" customHeight="1">
      <c r="A1434" s="421"/>
      <c r="B1434" s="421"/>
      <c r="C1434" s="421" t="s">
        <v>19</v>
      </c>
      <c r="D1434" s="424"/>
      <c r="E1434" s="422"/>
      <c r="F1434" s="423"/>
      <c r="G1434" s="417"/>
    </row>
    <row r="1435" spans="1:7" ht="14.25" customHeight="1">
      <c r="A1435" s="421"/>
      <c r="B1435" s="421"/>
      <c r="C1435" s="853" t="str">
        <f>C$41</f>
        <v>S1</v>
      </c>
      <c r="D1435" s="426" t="s">
        <v>1707</v>
      </c>
      <c r="E1435" s="856" t="s">
        <v>834</v>
      </c>
      <c r="F1435" s="423"/>
      <c r="G1435" s="417"/>
    </row>
    <row r="1436" spans="1:7" ht="14.25" customHeight="1">
      <c r="A1436" s="421"/>
      <c r="B1436" s="421"/>
      <c r="C1436" s="854"/>
      <c r="D1436" s="424" t="s">
        <v>1665</v>
      </c>
      <c r="E1436" s="857"/>
      <c r="F1436" s="423"/>
      <c r="G1436" s="417"/>
    </row>
    <row r="1437" spans="1:7" ht="14.25" customHeight="1">
      <c r="A1437" s="421"/>
      <c r="B1437" s="421"/>
      <c r="C1437" s="854"/>
      <c r="D1437" s="424" t="s">
        <v>1666</v>
      </c>
      <c r="E1437" s="857"/>
      <c r="F1437" s="423"/>
      <c r="G1437" s="417"/>
    </row>
    <row r="1438" spans="1:7">
      <c r="A1438" s="421"/>
      <c r="B1438" s="421"/>
      <c r="C1438" s="855"/>
      <c r="D1438" s="424" t="s">
        <v>1702</v>
      </c>
      <c r="E1438" s="858"/>
      <c r="F1438" s="423"/>
      <c r="G1438" s="417"/>
    </row>
    <row r="1439" spans="1:7" ht="50">
      <c r="A1439" s="421"/>
      <c r="B1439" s="421"/>
      <c r="C1439" s="421" t="str">
        <f>C$42</f>
        <v>S2</v>
      </c>
      <c r="D1439" s="424" t="s">
        <v>1703</v>
      </c>
      <c r="E1439" s="422" t="s">
        <v>834</v>
      </c>
      <c r="F1439" s="423"/>
      <c r="G1439" s="417"/>
    </row>
    <row r="1440" spans="1:7" ht="37.5">
      <c r="A1440" s="421"/>
      <c r="B1440" s="421"/>
      <c r="C1440" s="421" t="str">
        <f>C$43</f>
        <v>S3</v>
      </c>
      <c r="D1440" s="424" t="s">
        <v>1708</v>
      </c>
      <c r="E1440" s="422" t="s">
        <v>834</v>
      </c>
      <c r="F1440" s="423"/>
      <c r="G1440" s="417"/>
    </row>
    <row r="1441" spans="1:7" ht="15">
      <c r="A1441" s="421"/>
      <c r="B1441" s="421"/>
      <c r="C1441" s="421" t="str">
        <f>C$44</f>
        <v>S4</v>
      </c>
      <c r="D1441" s="424"/>
      <c r="E1441" s="422"/>
      <c r="F1441" s="423"/>
      <c r="G1441" s="417"/>
    </row>
    <row r="1442" spans="1:7" ht="15">
      <c r="A1442" s="421"/>
      <c r="B1442" s="421"/>
      <c r="C1442" s="421">
        <f>C$45</f>
        <v>0</v>
      </c>
      <c r="D1442" s="424"/>
      <c r="E1442" s="422"/>
      <c r="F1442" s="423"/>
      <c r="G1442" s="417"/>
    </row>
    <row r="1443" spans="1:7" ht="15">
      <c r="A1443" s="414"/>
      <c r="B1443" s="414"/>
      <c r="C1443" s="414"/>
      <c r="D1443" s="80"/>
      <c r="E1443" s="415"/>
      <c r="F1443" s="416"/>
      <c r="G1443" s="417"/>
    </row>
    <row r="1444" spans="1:7" ht="15">
      <c r="A1444" s="413">
        <v>4.4000000000000004</v>
      </c>
      <c r="B1444" s="413"/>
      <c r="C1444" s="413"/>
      <c r="D1444" s="413" t="s">
        <v>1709</v>
      </c>
      <c r="E1444" s="418"/>
      <c r="F1444" s="419"/>
      <c r="G1444" s="417"/>
    </row>
    <row r="1445" spans="1:7" ht="112.5">
      <c r="A1445" s="421" t="s">
        <v>1710</v>
      </c>
      <c r="B1445" s="421"/>
      <c r="C1445" s="421"/>
      <c r="D1445" s="421" t="s">
        <v>1711</v>
      </c>
      <c r="E1445" s="422"/>
      <c r="F1445" s="423"/>
      <c r="G1445" s="417"/>
    </row>
    <row r="1446" spans="1:7" ht="14.25" customHeight="1">
      <c r="A1446" s="421"/>
      <c r="B1446" s="421"/>
      <c r="C1446" s="421" t="s">
        <v>19</v>
      </c>
      <c r="D1446" s="424"/>
      <c r="E1446" s="422"/>
      <c r="F1446" s="423"/>
      <c r="G1446" s="417"/>
    </row>
    <row r="1447" spans="1:7" ht="14.25" customHeight="1">
      <c r="A1447" s="421"/>
      <c r="B1447" s="421"/>
      <c r="C1447" s="853" t="str">
        <f>C$41</f>
        <v>S1</v>
      </c>
      <c r="D1447" s="426" t="s">
        <v>1712</v>
      </c>
      <c r="E1447" s="856" t="s">
        <v>834</v>
      </c>
      <c r="F1447" s="423"/>
      <c r="G1447" s="417"/>
    </row>
    <row r="1448" spans="1:7" ht="14.25" customHeight="1">
      <c r="A1448" s="421"/>
      <c r="B1448" s="421"/>
      <c r="C1448" s="854"/>
      <c r="D1448" s="424" t="s">
        <v>1665</v>
      </c>
      <c r="E1448" s="857"/>
      <c r="F1448" s="423"/>
      <c r="G1448" s="417"/>
    </row>
    <row r="1449" spans="1:7" ht="14.25" customHeight="1">
      <c r="A1449" s="421"/>
      <c r="B1449" s="421"/>
      <c r="C1449" s="854"/>
      <c r="D1449" s="424" t="s">
        <v>1713</v>
      </c>
      <c r="E1449" s="857"/>
      <c r="F1449" s="423"/>
      <c r="G1449" s="417"/>
    </row>
    <row r="1450" spans="1:7">
      <c r="A1450" s="421"/>
      <c r="B1450" s="421"/>
      <c r="C1450" s="855"/>
      <c r="D1450" s="424" t="s">
        <v>1714</v>
      </c>
      <c r="E1450" s="858"/>
      <c r="F1450" s="423"/>
      <c r="G1450" s="417"/>
    </row>
    <row r="1451" spans="1:7" ht="50">
      <c r="A1451" s="421"/>
      <c r="B1451" s="421"/>
      <c r="C1451" s="421" t="str">
        <f>C$42</f>
        <v>S2</v>
      </c>
      <c r="D1451" s="426" t="s">
        <v>1715</v>
      </c>
      <c r="E1451" s="422" t="s">
        <v>834</v>
      </c>
      <c r="F1451" s="423"/>
      <c r="G1451" s="417"/>
    </row>
    <row r="1452" spans="1:7" ht="75">
      <c r="A1452" s="421"/>
      <c r="B1452" s="421"/>
      <c r="C1452" s="421" t="str">
        <f>C$43</f>
        <v>S3</v>
      </c>
      <c r="D1452" s="424" t="s">
        <v>1716</v>
      </c>
      <c r="E1452" s="422" t="s">
        <v>842</v>
      </c>
      <c r="F1452" s="423" t="s">
        <v>1717</v>
      </c>
      <c r="G1452" s="417"/>
    </row>
    <row r="1453" spans="1:7" ht="15">
      <c r="A1453" s="421"/>
      <c r="B1453" s="421"/>
      <c r="C1453" s="421" t="str">
        <f>C$44</f>
        <v>S4</v>
      </c>
      <c r="D1453" s="424"/>
      <c r="E1453" s="422"/>
      <c r="F1453" s="423"/>
      <c r="G1453" s="417"/>
    </row>
    <row r="1454" spans="1:7" ht="15">
      <c r="A1454" s="421"/>
      <c r="B1454" s="421"/>
      <c r="C1454" s="421">
        <f>C$45</f>
        <v>0</v>
      </c>
      <c r="D1454" s="424"/>
      <c r="E1454" s="422"/>
      <c r="F1454" s="423"/>
      <c r="G1454" s="417"/>
    </row>
    <row r="1455" spans="1:7" ht="15">
      <c r="A1455" s="414"/>
      <c r="B1455" s="414"/>
      <c r="C1455" s="414"/>
      <c r="D1455" s="80"/>
      <c r="E1455" s="415"/>
      <c r="F1455" s="416"/>
      <c r="G1455" s="417"/>
    </row>
    <row r="1456" spans="1:7" ht="125">
      <c r="A1456" s="421" t="s">
        <v>1718</v>
      </c>
      <c r="B1456" s="421"/>
      <c r="C1456" s="421"/>
      <c r="D1456" s="421" t="s">
        <v>1719</v>
      </c>
      <c r="E1456" s="422"/>
      <c r="F1456" s="423"/>
      <c r="G1456" s="417"/>
    </row>
    <row r="1457" spans="1:7" ht="14.25" customHeight="1">
      <c r="A1457" s="421"/>
      <c r="B1457" s="421"/>
      <c r="C1457" s="421" t="s">
        <v>19</v>
      </c>
      <c r="D1457" s="424"/>
      <c r="E1457" s="422"/>
      <c r="F1457" s="423"/>
      <c r="G1457" s="417"/>
    </row>
    <row r="1458" spans="1:7" ht="14.25" customHeight="1">
      <c r="A1458" s="421"/>
      <c r="B1458" s="421"/>
      <c r="C1458" s="853" t="str">
        <f>C$41</f>
        <v>S1</v>
      </c>
      <c r="D1458" s="426" t="s">
        <v>1720</v>
      </c>
      <c r="E1458" s="856" t="s">
        <v>834</v>
      </c>
      <c r="F1458" s="423"/>
      <c r="G1458" s="417"/>
    </row>
    <row r="1459" spans="1:7" ht="14.25" customHeight="1">
      <c r="A1459" s="421"/>
      <c r="B1459" s="421"/>
      <c r="C1459" s="854"/>
      <c r="D1459" s="424" t="s">
        <v>1030</v>
      </c>
      <c r="E1459" s="857"/>
      <c r="F1459" s="423"/>
      <c r="G1459" s="417"/>
    </row>
    <row r="1460" spans="1:7" ht="14.25" customHeight="1">
      <c r="A1460" s="421"/>
      <c r="B1460" s="421"/>
      <c r="C1460" s="854"/>
      <c r="D1460" s="424" t="s">
        <v>1721</v>
      </c>
      <c r="E1460" s="857"/>
      <c r="F1460" s="423"/>
      <c r="G1460" s="417"/>
    </row>
    <row r="1461" spans="1:7">
      <c r="A1461" s="421"/>
      <c r="B1461" s="421"/>
      <c r="C1461" s="855"/>
      <c r="D1461" s="424" t="s">
        <v>1722</v>
      </c>
      <c r="E1461" s="858"/>
      <c r="F1461" s="423"/>
      <c r="G1461" s="417"/>
    </row>
    <row r="1462" spans="1:7" ht="50">
      <c r="A1462" s="421"/>
      <c r="B1462" s="421"/>
      <c r="C1462" s="421" t="str">
        <f>C$42</f>
        <v>S2</v>
      </c>
      <c r="D1462" s="426" t="s">
        <v>1723</v>
      </c>
      <c r="E1462" s="422" t="s">
        <v>834</v>
      </c>
      <c r="F1462" s="423"/>
      <c r="G1462" s="417"/>
    </row>
    <row r="1463" spans="1:7" ht="50">
      <c r="A1463" s="421"/>
      <c r="B1463" s="421"/>
      <c r="C1463" s="421" t="str">
        <f>C$43</f>
        <v>S3</v>
      </c>
      <c r="D1463" s="424" t="s">
        <v>1724</v>
      </c>
      <c r="E1463" s="422" t="s">
        <v>834</v>
      </c>
      <c r="F1463" s="423"/>
      <c r="G1463" s="417"/>
    </row>
    <row r="1464" spans="1:7" ht="15">
      <c r="A1464" s="421"/>
      <c r="B1464" s="421"/>
      <c r="C1464" s="421" t="str">
        <f>C$44</f>
        <v>S4</v>
      </c>
      <c r="D1464" s="424"/>
      <c r="E1464" s="422"/>
      <c r="F1464" s="423"/>
      <c r="G1464" s="417"/>
    </row>
    <row r="1465" spans="1:7" ht="15">
      <c r="A1465" s="421"/>
      <c r="B1465" s="421"/>
      <c r="C1465" s="421">
        <f>C$45</f>
        <v>0</v>
      </c>
      <c r="D1465" s="424"/>
      <c r="E1465" s="422"/>
      <c r="F1465" s="423"/>
      <c r="G1465" s="417"/>
    </row>
    <row r="1466" spans="1:7" ht="15">
      <c r="A1466" s="414"/>
      <c r="B1466" s="414"/>
      <c r="C1466" s="414"/>
      <c r="D1466" s="80"/>
      <c r="E1466" s="415"/>
      <c r="F1466" s="416"/>
      <c r="G1466" s="417"/>
    </row>
    <row r="1467" spans="1:7" ht="112.5">
      <c r="A1467" s="421" t="s">
        <v>1725</v>
      </c>
      <c r="B1467" s="421"/>
      <c r="C1467" s="421"/>
      <c r="D1467" s="421" t="s">
        <v>1726</v>
      </c>
      <c r="E1467" s="422"/>
      <c r="F1467" s="423"/>
      <c r="G1467" s="417"/>
    </row>
    <row r="1468" spans="1:7" ht="14.25" customHeight="1">
      <c r="A1468" s="421"/>
      <c r="B1468" s="421"/>
      <c r="C1468" s="421" t="s">
        <v>19</v>
      </c>
      <c r="D1468" s="424"/>
      <c r="E1468" s="422"/>
      <c r="F1468" s="423"/>
      <c r="G1468" s="417"/>
    </row>
    <row r="1469" spans="1:7" ht="14.25" customHeight="1">
      <c r="A1469" s="421"/>
      <c r="B1469" s="421"/>
      <c r="C1469" s="853" t="str">
        <f>C$41</f>
        <v>S1</v>
      </c>
      <c r="D1469" s="426" t="s">
        <v>1727</v>
      </c>
      <c r="E1469" s="856" t="s">
        <v>834</v>
      </c>
      <c r="F1469" s="423"/>
      <c r="G1469" s="417"/>
    </row>
    <row r="1470" spans="1:7" ht="14.25" customHeight="1">
      <c r="A1470" s="421"/>
      <c r="B1470" s="421"/>
      <c r="C1470" s="854"/>
      <c r="D1470" s="424" t="s">
        <v>1728</v>
      </c>
      <c r="E1470" s="857"/>
      <c r="F1470" s="423"/>
      <c r="G1470" s="417"/>
    </row>
    <row r="1471" spans="1:7" ht="14.25" customHeight="1">
      <c r="A1471" s="421"/>
      <c r="B1471" s="421"/>
      <c r="C1471" s="854"/>
      <c r="D1471" s="424" t="s">
        <v>1729</v>
      </c>
      <c r="E1471" s="857"/>
      <c r="F1471" s="423"/>
      <c r="G1471" s="417"/>
    </row>
    <row r="1472" spans="1:7">
      <c r="A1472" s="421"/>
      <c r="B1472" s="421"/>
      <c r="C1472" s="855"/>
      <c r="D1472" s="424" t="s">
        <v>1730</v>
      </c>
      <c r="E1472" s="858"/>
      <c r="F1472" s="423"/>
      <c r="G1472" s="417"/>
    </row>
    <row r="1473" spans="1:7" ht="37.5">
      <c r="A1473" s="421"/>
      <c r="B1473" s="421"/>
      <c r="C1473" s="421" t="str">
        <f>C$42</f>
        <v>S2</v>
      </c>
      <c r="D1473" s="424" t="s">
        <v>1731</v>
      </c>
      <c r="E1473" s="422" t="s">
        <v>834</v>
      </c>
      <c r="F1473" s="423"/>
      <c r="G1473" s="417"/>
    </row>
    <row r="1474" spans="1:7" ht="37.5">
      <c r="A1474" s="421"/>
      <c r="B1474" s="421"/>
      <c r="C1474" s="421" t="str">
        <f>C$43</f>
        <v>S3</v>
      </c>
      <c r="D1474" s="798" t="s">
        <v>1732</v>
      </c>
      <c r="E1474" s="422" t="s">
        <v>834</v>
      </c>
      <c r="F1474" s="423"/>
      <c r="G1474" s="417"/>
    </row>
    <row r="1475" spans="1:7" ht="15">
      <c r="A1475" s="421"/>
      <c r="B1475" s="421"/>
      <c r="C1475" s="421" t="str">
        <f>C$44</f>
        <v>S4</v>
      </c>
      <c r="D1475" s="424"/>
      <c r="E1475" s="422"/>
      <c r="F1475" s="423"/>
      <c r="G1475" s="417"/>
    </row>
    <row r="1476" spans="1:7" ht="15">
      <c r="A1476" s="421"/>
      <c r="B1476" s="421"/>
      <c r="C1476" s="421">
        <f>C$45</f>
        <v>0</v>
      </c>
      <c r="D1476" s="424"/>
      <c r="E1476" s="422"/>
      <c r="F1476" s="423"/>
      <c r="G1476" s="417"/>
    </row>
    <row r="1477" spans="1:7" ht="15">
      <c r="A1477" s="414"/>
      <c r="B1477" s="414"/>
      <c r="C1477" s="80"/>
      <c r="D1477" s="80"/>
      <c r="E1477" s="415"/>
      <c r="F1477" s="416"/>
      <c r="G1477" s="417"/>
    </row>
    <row r="1478" spans="1:7" ht="150">
      <c r="A1478" s="421" t="s">
        <v>1733</v>
      </c>
      <c r="B1478" s="421"/>
      <c r="C1478" s="421"/>
      <c r="D1478" s="421" t="s">
        <v>1734</v>
      </c>
      <c r="E1478" s="422"/>
      <c r="F1478" s="423"/>
      <c r="G1478" s="417"/>
    </row>
    <row r="1479" spans="1:7" ht="14.25" customHeight="1">
      <c r="A1479" s="421"/>
      <c r="B1479" s="421"/>
      <c r="C1479" s="421" t="s">
        <v>19</v>
      </c>
      <c r="D1479" s="424"/>
      <c r="E1479" s="422"/>
      <c r="F1479" s="423"/>
      <c r="G1479" s="417"/>
    </row>
    <row r="1480" spans="1:7" ht="14.25" customHeight="1">
      <c r="A1480" s="421"/>
      <c r="B1480" s="421"/>
      <c r="C1480" s="853" t="str">
        <f>C$41</f>
        <v>S1</v>
      </c>
      <c r="D1480" s="426" t="s">
        <v>1720</v>
      </c>
      <c r="E1480" s="856" t="s">
        <v>834</v>
      </c>
      <c r="F1480" s="423"/>
      <c r="G1480" s="417"/>
    </row>
    <row r="1481" spans="1:7" ht="14.25" customHeight="1">
      <c r="A1481" s="421"/>
      <c r="B1481" s="421"/>
      <c r="C1481" s="854"/>
      <c r="D1481" s="424" t="s">
        <v>1030</v>
      </c>
      <c r="E1481" s="857"/>
      <c r="F1481" s="423"/>
      <c r="G1481" s="417"/>
    </row>
    <row r="1482" spans="1:7" ht="14.25" customHeight="1">
      <c r="A1482" s="421"/>
      <c r="B1482" s="421"/>
      <c r="C1482" s="854"/>
      <c r="D1482" s="424" t="s">
        <v>1735</v>
      </c>
      <c r="E1482" s="857"/>
      <c r="F1482" s="423"/>
      <c r="G1482" s="417"/>
    </row>
    <row r="1483" spans="1:7">
      <c r="A1483" s="421"/>
      <c r="B1483" s="421"/>
      <c r="C1483" s="855"/>
      <c r="D1483" s="424" t="s">
        <v>1736</v>
      </c>
      <c r="E1483" s="858"/>
      <c r="F1483" s="423"/>
      <c r="G1483" s="417"/>
    </row>
    <row r="1484" spans="1:7" ht="37.5">
      <c r="A1484" s="421"/>
      <c r="B1484" s="421"/>
      <c r="C1484" s="421" t="str">
        <f>C$42</f>
        <v>S2</v>
      </c>
      <c r="D1484" s="426" t="s">
        <v>1737</v>
      </c>
      <c r="E1484" s="422" t="s">
        <v>834</v>
      </c>
      <c r="F1484" s="423"/>
      <c r="G1484" s="417"/>
    </row>
    <row r="1485" spans="1:7" ht="50">
      <c r="A1485" s="421"/>
      <c r="B1485" s="421"/>
      <c r="C1485" s="421" t="str">
        <f>C$43</f>
        <v>S3</v>
      </c>
      <c r="D1485" s="798" t="s">
        <v>1738</v>
      </c>
      <c r="E1485" s="422" t="s">
        <v>834</v>
      </c>
      <c r="F1485" s="423"/>
      <c r="G1485" s="417"/>
    </row>
    <row r="1486" spans="1:7" ht="15">
      <c r="A1486" s="421"/>
      <c r="B1486" s="421"/>
      <c r="C1486" s="421" t="str">
        <f>C$44</f>
        <v>S4</v>
      </c>
      <c r="D1486" s="424"/>
      <c r="E1486" s="422"/>
      <c r="F1486" s="423"/>
      <c r="G1486" s="417"/>
    </row>
    <row r="1487" spans="1:7" ht="15">
      <c r="A1487" s="421"/>
      <c r="B1487" s="421"/>
      <c r="C1487" s="421">
        <f>C$45</f>
        <v>0</v>
      </c>
      <c r="D1487" s="424"/>
      <c r="E1487" s="422"/>
      <c r="F1487" s="423"/>
      <c r="G1487" s="417"/>
    </row>
    <row r="1488" spans="1:7" ht="15">
      <c r="A1488" s="475"/>
      <c r="B1488" s="475"/>
      <c r="C1488" s="475"/>
      <c r="D1488" s="475"/>
      <c r="E1488" s="476"/>
      <c r="F1488" s="477"/>
      <c r="G1488" s="417"/>
    </row>
    <row r="1489" spans="1:7" ht="112.5">
      <c r="A1489" s="421" t="s">
        <v>1739</v>
      </c>
      <c r="B1489" s="421"/>
      <c r="C1489" s="421"/>
      <c r="D1489" s="421" t="s">
        <v>1740</v>
      </c>
      <c r="E1489" s="422"/>
      <c r="F1489" s="423"/>
      <c r="G1489" s="417"/>
    </row>
    <row r="1490" spans="1:7" ht="14.25" customHeight="1">
      <c r="A1490" s="421"/>
      <c r="B1490" s="421"/>
      <c r="C1490" s="421" t="s">
        <v>19</v>
      </c>
      <c r="D1490" s="424"/>
      <c r="E1490" s="422"/>
      <c r="F1490" s="423"/>
      <c r="G1490" s="417"/>
    </row>
    <row r="1491" spans="1:7" ht="14.25" customHeight="1">
      <c r="A1491" s="421"/>
      <c r="B1491" s="421"/>
      <c r="C1491" s="853" t="str">
        <f>C$41</f>
        <v>S1</v>
      </c>
      <c r="D1491" s="426" t="s">
        <v>1727</v>
      </c>
      <c r="E1491" s="856" t="s">
        <v>834</v>
      </c>
      <c r="F1491" s="423"/>
      <c r="G1491" s="417"/>
    </row>
    <row r="1492" spans="1:7" ht="14.25" customHeight="1">
      <c r="A1492" s="421"/>
      <c r="B1492" s="421"/>
      <c r="C1492" s="854"/>
      <c r="D1492" s="424" t="s">
        <v>1030</v>
      </c>
      <c r="E1492" s="857"/>
      <c r="F1492" s="423"/>
      <c r="G1492" s="417"/>
    </row>
    <row r="1493" spans="1:7" ht="14.25" customHeight="1">
      <c r="A1493" s="421"/>
      <c r="B1493" s="421"/>
      <c r="C1493" s="854"/>
      <c r="D1493" s="424" t="s">
        <v>1741</v>
      </c>
      <c r="E1493" s="857"/>
      <c r="F1493" s="423"/>
      <c r="G1493" s="417"/>
    </row>
    <row r="1494" spans="1:7">
      <c r="A1494" s="421"/>
      <c r="B1494" s="421"/>
      <c r="C1494" s="855"/>
      <c r="D1494" s="424" t="s">
        <v>1730</v>
      </c>
      <c r="E1494" s="858"/>
      <c r="F1494" s="423"/>
      <c r="G1494" s="417"/>
    </row>
    <row r="1495" spans="1:7" ht="37.5">
      <c r="A1495" s="421"/>
      <c r="B1495" s="421"/>
      <c r="C1495" s="421" t="str">
        <f>C$42</f>
        <v>S2</v>
      </c>
      <c r="D1495" s="424" t="s">
        <v>1742</v>
      </c>
      <c r="E1495" s="422" t="s">
        <v>834</v>
      </c>
      <c r="F1495" s="423"/>
      <c r="G1495" s="417"/>
    </row>
    <row r="1496" spans="1:7" ht="37.5">
      <c r="A1496" s="421"/>
      <c r="B1496" s="421"/>
      <c r="C1496" s="421" t="str">
        <f>C$43</f>
        <v>S3</v>
      </c>
      <c r="D1496" s="424" t="s">
        <v>1743</v>
      </c>
      <c r="E1496" s="422" t="s">
        <v>834</v>
      </c>
      <c r="F1496" s="423"/>
      <c r="G1496" s="417"/>
    </row>
    <row r="1497" spans="1:7" ht="15">
      <c r="A1497" s="421"/>
      <c r="B1497" s="421"/>
      <c r="C1497" s="421" t="str">
        <f>C$44</f>
        <v>S4</v>
      </c>
      <c r="D1497" s="424"/>
      <c r="E1497" s="422"/>
      <c r="F1497" s="423"/>
      <c r="G1497" s="417"/>
    </row>
    <row r="1498" spans="1:7" ht="15">
      <c r="A1498" s="421"/>
      <c r="B1498" s="421"/>
      <c r="C1498" s="421">
        <f>C$45</f>
        <v>0</v>
      </c>
      <c r="D1498" s="424"/>
      <c r="E1498" s="422"/>
      <c r="F1498" s="423"/>
      <c r="G1498" s="417"/>
    </row>
    <row r="1499" spans="1:7" ht="15">
      <c r="A1499" s="414"/>
      <c r="B1499" s="414"/>
      <c r="C1499" s="414"/>
      <c r="D1499" s="80"/>
      <c r="E1499" s="415"/>
      <c r="F1499" s="416"/>
      <c r="G1499" s="417"/>
    </row>
    <row r="1500" spans="1:7" ht="137.5">
      <c r="A1500" s="421" t="s">
        <v>1744</v>
      </c>
      <c r="B1500" s="421"/>
      <c r="C1500" s="421"/>
      <c r="D1500" s="421" t="s">
        <v>1745</v>
      </c>
      <c r="E1500" s="422"/>
      <c r="F1500" s="423"/>
      <c r="G1500" s="417"/>
    </row>
    <row r="1501" spans="1:7" ht="14.25" customHeight="1">
      <c r="A1501" s="421"/>
      <c r="B1501" s="421"/>
      <c r="C1501" s="421" t="s">
        <v>19</v>
      </c>
      <c r="D1501" s="424"/>
      <c r="E1501" s="422"/>
      <c r="F1501" s="423"/>
      <c r="G1501" s="417"/>
    </row>
    <row r="1502" spans="1:7" ht="14.25" customHeight="1">
      <c r="A1502" s="421"/>
      <c r="B1502" s="421"/>
      <c r="C1502" s="853" t="str">
        <f>C$41</f>
        <v>S1</v>
      </c>
      <c r="D1502" s="426" t="s">
        <v>1746</v>
      </c>
      <c r="E1502" s="856" t="s">
        <v>834</v>
      </c>
      <c r="F1502" s="423"/>
      <c r="G1502" s="417"/>
    </row>
    <row r="1503" spans="1:7" ht="14.25" customHeight="1">
      <c r="A1503" s="421"/>
      <c r="B1503" s="421"/>
      <c r="C1503" s="854"/>
      <c r="D1503" s="424" t="s">
        <v>1747</v>
      </c>
      <c r="E1503" s="857"/>
      <c r="F1503" s="423"/>
      <c r="G1503" s="417"/>
    </row>
    <row r="1504" spans="1:7" ht="14.25" customHeight="1">
      <c r="A1504" s="421"/>
      <c r="B1504" s="421"/>
      <c r="C1504" s="854"/>
      <c r="D1504" s="424" t="s">
        <v>1748</v>
      </c>
      <c r="E1504" s="857"/>
      <c r="F1504" s="423"/>
      <c r="G1504" s="417"/>
    </row>
    <row r="1505" spans="1:7" ht="25">
      <c r="A1505" s="421"/>
      <c r="B1505" s="421"/>
      <c r="C1505" s="855"/>
      <c r="D1505" s="424" t="s">
        <v>1749</v>
      </c>
      <c r="E1505" s="858"/>
      <c r="F1505" s="423"/>
      <c r="G1505" s="417"/>
    </row>
    <row r="1506" spans="1:7" ht="15">
      <c r="A1506" s="421"/>
      <c r="B1506" s="421"/>
      <c r="C1506" s="421" t="str">
        <f>C$42</f>
        <v>S2</v>
      </c>
      <c r="D1506" s="426" t="s">
        <v>1750</v>
      </c>
      <c r="E1506" s="422" t="s">
        <v>834</v>
      </c>
      <c r="F1506" s="423"/>
      <c r="G1506" s="417"/>
    </row>
    <row r="1507" spans="1:7" ht="15">
      <c r="A1507" s="421"/>
      <c r="B1507" s="421"/>
      <c r="C1507" s="421" t="str">
        <f>C$43</f>
        <v>S3</v>
      </c>
      <c r="D1507" s="798" t="s">
        <v>1751</v>
      </c>
      <c r="E1507" s="422" t="s">
        <v>834</v>
      </c>
      <c r="F1507" s="423"/>
      <c r="G1507" s="417"/>
    </row>
    <row r="1508" spans="1:7" ht="15">
      <c r="A1508" s="421"/>
      <c r="B1508" s="421"/>
      <c r="C1508" s="421" t="str">
        <f>C$44</f>
        <v>S4</v>
      </c>
      <c r="D1508" s="424"/>
      <c r="E1508" s="422"/>
      <c r="F1508" s="423"/>
      <c r="G1508" s="417"/>
    </row>
    <row r="1509" spans="1:7" ht="15">
      <c r="A1509" s="421"/>
      <c r="B1509" s="421"/>
      <c r="C1509" s="421">
        <f>C$45</f>
        <v>0</v>
      </c>
      <c r="D1509" s="424"/>
      <c r="E1509" s="422"/>
      <c r="F1509" s="423"/>
      <c r="G1509" s="417"/>
    </row>
    <row r="1510" spans="1:7" ht="15">
      <c r="A1510" s="414"/>
      <c r="B1510" s="414"/>
      <c r="C1510" s="414"/>
      <c r="D1510" s="80"/>
      <c r="E1510" s="415"/>
      <c r="F1510" s="416"/>
      <c r="G1510" s="417"/>
    </row>
    <row r="1511" spans="1:7" ht="15">
      <c r="A1511" s="413">
        <v>4.5</v>
      </c>
      <c r="B1511" s="413"/>
      <c r="C1511" s="413"/>
      <c r="D1511" s="413" t="s">
        <v>1752</v>
      </c>
      <c r="E1511" s="418"/>
      <c r="F1511" s="419"/>
      <c r="G1511" s="417"/>
    </row>
    <row r="1512" spans="1:7" ht="14.25" customHeight="1">
      <c r="A1512" s="421" t="s">
        <v>1753</v>
      </c>
      <c r="B1512" s="421"/>
      <c r="C1512" s="421"/>
      <c r="D1512" s="421" t="s">
        <v>1754</v>
      </c>
      <c r="E1512" s="422"/>
      <c r="F1512" s="423"/>
      <c r="G1512" s="417"/>
    </row>
    <row r="1513" spans="1:7" ht="14.25" customHeight="1">
      <c r="A1513" s="421"/>
      <c r="B1513" s="421"/>
      <c r="C1513" s="421" t="s">
        <v>19</v>
      </c>
      <c r="D1513" s="424"/>
      <c r="E1513" s="422"/>
      <c r="F1513" s="423"/>
      <c r="G1513" s="417"/>
    </row>
    <row r="1514" spans="1:7" ht="14.25" customHeight="1">
      <c r="A1514" s="421"/>
      <c r="B1514" s="421"/>
      <c r="C1514" s="853" t="str">
        <f>C$41</f>
        <v>S1</v>
      </c>
      <c r="D1514" s="426" t="s">
        <v>1755</v>
      </c>
      <c r="E1514" s="856" t="s">
        <v>834</v>
      </c>
      <c r="F1514" s="423"/>
      <c r="G1514" s="417"/>
    </row>
    <row r="1515" spans="1:7" ht="14.25" customHeight="1">
      <c r="A1515" s="421"/>
      <c r="B1515" s="421"/>
      <c r="C1515" s="854"/>
      <c r="D1515" s="424" t="s">
        <v>1756</v>
      </c>
      <c r="E1515" s="857"/>
      <c r="F1515" s="423"/>
      <c r="G1515" s="417"/>
    </row>
    <row r="1516" spans="1:7" ht="14.25" customHeight="1">
      <c r="A1516" s="421"/>
      <c r="B1516" s="421"/>
      <c r="C1516" s="854"/>
      <c r="D1516" s="424" t="s">
        <v>1757</v>
      </c>
      <c r="E1516" s="857"/>
      <c r="F1516" s="423"/>
      <c r="G1516" s="417"/>
    </row>
    <row r="1517" spans="1:7">
      <c r="A1517" s="421"/>
      <c r="B1517" s="421"/>
      <c r="C1517" s="855"/>
      <c r="D1517" s="424" t="s">
        <v>1758</v>
      </c>
      <c r="E1517" s="858"/>
      <c r="F1517" s="423"/>
      <c r="G1517" s="417"/>
    </row>
    <row r="1518" spans="1:7" ht="25">
      <c r="A1518" s="421"/>
      <c r="B1518" s="421"/>
      <c r="C1518" s="421" t="str">
        <f>C$42</f>
        <v>S2</v>
      </c>
      <c r="D1518" s="424" t="s">
        <v>1759</v>
      </c>
      <c r="E1518" s="422" t="s">
        <v>834</v>
      </c>
      <c r="F1518" s="423"/>
      <c r="G1518" s="417"/>
    </row>
    <row r="1519" spans="1:7" ht="37.5">
      <c r="A1519" s="421"/>
      <c r="B1519" s="421"/>
      <c r="C1519" s="421" t="str">
        <f>C$43</f>
        <v>S3</v>
      </c>
      <c r="D1519" s="424" t="s">
        <v>1760</v>
      </c>
      <c r="E1519" s="422" t="s">
        <v>834</v>
      </c>
      <c r="F1519" s="423"/>
      <c r="G1519" s="417"/>
    </row>
    <row r="1520" spans="1:7" ht="15">
      <c r="A1520" s="421"/>
      <c r="B1520" s="421"/>
      <c r="C1520" s="421" t="str">
        <f>C$44</f>
        <v>S4</v>
      </c>
      <c r="D1520" s="424"/>
      <c r="E1520" s="422"/>
      <c r="F1520" s="423"/>
      <c r="G1520" s="417"/>
    </row>
    <row r="1521" spans="1:7" ht="15">
      <c r="A1521" s="421"/>
      <c r="B1521" s="421"/>
      <c r="C1521" s="421">
        <f>C$45</f>
        <v>0</v>
      </c>
      <c r="D1521" s="424"/>
      <c r="E1521" s="422"/>
      <c r="F1521" s="423"/>
      <c r="G1521" s="417"/>
    </row>
    <row r="1522" spans="1:7" ht="15">
      <c r="A1522" s="414"/>
      <c r="B1522" s="414"/>
      <c r="C1522" s="414"/>
      <c r="D1522" s="80"/>
      <c r="E1522" s="415"/>
      <c r="F1522" s="416"/>
      <c r="G1522" s="417"/>
    </row>
    <row r="1523" spans="1:7" ht="14.25" customHeight="1">
      <c r="A1523" s="421" t="s">
        <v>1761</v>
      </c>
      <c r="B1523" s="421"/>
      <c r="C1523" s="421"/>
      <c r="D1523" s="421" t="s">
        <v>1762</v>
      </c>
      <c r="E1523" s="422"/>
      <c r="F1523" s="423"/>
      <c r="G1523" s="417"/>
    </row>
    <row r="1524" spans="1:7" ht="14.25" customHeight="1">
      <c r="A1524" s="421"/>
      <c r="B1524" s="421"/>
      <c r="C1524" s="421" t="s">
        <v>19</v>
      </c>
      <c r="D1524" s="424"/>
      <c r="E1524" s="422"/>
      <c r="F1524" s="423"/>
      <c r="G1524" s="417"/>
    </row>
    <row r="1525" spans="1:7" ht="14.25" customHeight="1">
      <c r="A1525" s="421"/>
      <c r="B1525" s="421"/>
      <c r="C1525" s="853" t="str">
        <f>C$41</f>
        <v>S1</v>
      </c>
      <c r="D1525" s="426" t="s">
        <v>1755</v>
      </c>
      <c r="E1525" s="856" t="s">
        <v>834</v>
      </c>
      <c r="F1525" s="423"/>
      <c r="G1525" s="417"/>
    </row>
    <row r="1526" spans="1:7" ht="14.25" customHeight="1">
      <c r="A1526" s="421"/>
      <c r="B1526" s="421"/>
      <c r="C1526" s="854"/>
      <c r="D1526" s="424" t="s">
        <v>1030</v>
      </c>
      <c r="E1526" s="857"/>
      <c r="F1526" s="423"/>
      <c r="G1526" s="417"/>
    </row>
    <row r="1527" spans="1:7" ht="14.25" customHeight="1">
      <c r="A1527" s="421"/>
      <c r="B1527" s="421"/>
      <c r="C1527" s="854"/>
      <c r="D1527" s="424" t="s">
        <v>1031</v>
      </c>
      <c r="E1527" s="857"/>
      <c r="F1527" s="423"/>
      <c r="G1527" s="417"/>
    </row>
    <row r="1528" spans="1:7">
      <c r="A1528" s="421"/>
      <c r="B1528" s="421"/>
      <c r="C1528" s="855"/>
      <c r="D1528" s="424" t="s">
        <v>1032</v>
      </c>
      <c r="E1528" s="858"/>
      <c r="F1528" s="423"/>
      <c r="G1528" s="417"/>
    </row>
    <row r="1529" spans="1:7" ht="15">
      <c r="A1529" s="421"/>
      <c r="B1529" s="421"/>
      <c r="C1529" s="421" t="str">
        <f>C$42</f>
        <v>S2</v>
      </c>
      <c r="D1529" s="424" t="s">
        <v>1763</v>
      </c>
      <c r="E1529" s="422" t="s">
        <v>834</v>
      </c>
      <c r="F1529" s="423"/>
      <c r="G1529" s="417"/>
    </row>
    <row r="1530" spans="1:7" ht="15">
      <c r="A1530" s="421"/>
      <c r="B1530" s="421"/>
      <c r="C1530" s="421" t="str">
        <f>C$43</f>
        <v>S3</v>
      </c>
      <c r="D1530" s="798" t="s">
        <v>1764</v>
      </c>
      <c r="E1530" s="422" t="s">
        <v>834</v>
      </c>
      <c r="F1530" s="423"/>
      <c r="G1530" s="417"/>
    </row>
    <row r="1531" spans="1:7" ht="15">
      <c r="A1531" s="421"/>
      <c r="B1531" s="421"/>
      <c r="C1531" s="421" t="str">
        <f>C$44</f>
        <v>S4</v>
      </c>
      <c r="D1531" s="424"/>
      <c r="E1531" s="422"/>
      <c r="F1531" s="423"/>
      <c r="G1531" s="417"/>
    </row>
    <row r="1532" spans="1:7" ht="15">
      <c r="A1532" s="421"/>
      <c r="B1532" s="421"/>
      <c r="C1532" s="421">
        <f>C$45</f>
        <v>0</v>
      </c>
      <c r="D1532" s="424"/>
      <c r="E1532" s="422"/>
      <c r="F1532" s="423"/>
      <c r="G1532" s="417"/>
    </row>
    <row r="1533" spans="1:7" ht="15">
      <c r="A1533" s="414"/>
      <c r="B1533" s="414"/>
      <c r="C1533" s="414"/>
      <c r="D1533" s="80"/>
      <c r="E1533" s="415"/>
      <c r="F1533" s="416"/>
      <c r="G1533" s="417"/>
    </row>
    <row r="1534" spans="1:7" ht="15">
      <c r="A1534" s="413">
        <v>4.5999999999999996</v>
      </c>
      <c r="B1534" s="413"/>
      <c r="C1534" s="413"/>
      <c r="D1534" s="413" t="s">
        <v>1765</v>
      </c>
      <c r="E1534" s="418"/>
      <c r="F1534" s="419"/>
      <c r="G1534" s="417"/>
    </row>
    <row r="1535" spans="1:7" ht="137.5">
      <c r="A1535" s="421" t="s">
        <v>1766</v>
      </c>
      <c r="B1535" s="421"/>
      <c r="C1535" s="421"/>
      <c r="D1535" s="421" t="s">
        <v>1767</v>
      </c>
      <c r="E1535" s="422"/>
      <c r="F1535" s="423"/>
      <c r="G1535" s="417"/>
    </row>
    <row r="1536" spans="1:7" ht="15">
      <c r="A1536" s="421"/>
      <c r="B1536" s="421"/>
      <c r="C1536" s="421" t="s">
        <v>19</v>
      </c>
      <c r="D1536" s="424"/>
      <c r="E1536" s="422"/>
      <c r="F1536" s="423"/>
      <c r="G1536" s="417"/>
    </row>
    <row r="1537" spans="1:7" ht="182">
      <c r="A1537" s="421"/>
      <c r="B1537" s="444"/>
      <c r="C1537" s="865" t="str">
        <f>C$41</f>
        <v>S1</v>
      </c>
      <c r="D1537" s="455" t="s">
        <v>1768</v>
      </c>
      <c r="E1537" s="478" t="s">
        <v>842</v>
      </c>
      <c r="F1537" s="867" t="s">
        <v>1769</v>
      </c>
      <c r="G1537" s="417"/>
    </row>
    <row r="1538" spans="1:7" ht="50">
      <c r="A1538" s="421"/>
      <c r="B1538" s="444"/>
      <c r="C1538" s="866"/>
      <c r="D1538" s="439" t="s">
        <v>1770</v>
      </c>
      <c r="E1538" s="479"/>
      <c r="F1538" s="868"/>
      <c r="G1538" s="417"/>
    </row>
    <row r="1539" spans="1:7" ht="15">
      <c r="A1539" s="421"/>
      <c r="B1539" s="444"/>
      <c r="C1539" s="866"/>
      <c r="D1539" s="439" t="s">
        <v>1771</v>
      </c>
      <c r="E1539" s="479"/>
      <c r="F1539" s="868"/>
      <c r="G1539" s="417"/>
    </row>
    <row r="1540" spans="1:7" ht="50">
      <c r="A1540" s="421"/>
      <c r="B1540" s="421"/>
      <c r="C1540" s="421" t="s">
        <v>26</v>
      </c>
      <c r="D1540" s="480" t="s">
        <v>1772</v>
      </c>
      <c r="E1540" s="422" t="s">
        <v>834</v>
      </c>
      <c r="F1540" s="423"/>
      <c r="G1540" s="417"/>
    </row>
    <row r="1541" spans="1:7" ht="50">
      <c r="A1541" s="421"/>
      <c r="B1541" s="421"/>
      <c r="C1541" s="421" t="s">
        <v>31</v>
      </c>
      <c r="D1541" s="480" t="s">
        <v>1773</v>
      </c>
      <c r="E1541" s="422" t="s">
        <v>834</v>
      </c>
      <c r="F1541" s="423"/>
      <c r="G1541" s="417"/>
    </row>
    <row r="1542" spans="1:7" ht="25">
      <c r="A1542" s="421"/>
      <c r="B1542" s="421"/>
      <c r="C1542" s="421" t="s">
        <v>35</v>
      </c>
      <c r="D1542" s="802" t="s">
        <v>1774</v>
      </c>
      <c r="E1542" s="422" t="s">
        <v>834</v>
      </c>
      <c r="F1542" s="423"/>
      <c r="G1542" s="417"/>
    </row>
    <row r="1543" spans="1:7" ht="15">
      <c r="A1543" s="421"/>
      <c r="B1543" s="421"/>
      <c r="C1543" s="421" t="s">
        <v>39</v>
      </c>
      <c r="D1543" s="79"/>
      <c r="E1543" s="422"/>
      <c r="F1543" s="423"/>
      <c r="G1543" s="417"/>
    </row>
    <row r="1544" spans="1:7" ht="15">
      <c r="A1544" s="414"/>
      <c r="B1544" s="414"/>
      <c r="C1544" s="414"/>
      <c r="D1544" s="80"/>
      <c r="E1544" s="415"/>
      <c r="F1544" s="416"/>
      <c r="G1544" s="417"/>
    </row>
    <row r="1545" spans="1:7" ht="112.5">
      <c r="A1545" s="421" t="s">
        <v>1775</v>
      </c>
      <c r="B1545" s="421"/>
      <c r="C1545" s="421"/>
      <c r="D1545" s="421" t="s">
        <v>1776</v>
      </c>
      <c r="E1545" s="422"/>
      <c r="F1545" s="423"/>
      <c r="G1545" s="417"/>
    </row>
    <row r="1546" spans="1:7" ht="14.25" customHeight="1">
      <c r="A1546" s="421"/>
      <c r="B1546" s="421"/>
      <c r="C1546" s="421" t="s">
        <v>19</v>
      </c>
      <c r="D1546" s="424"/>
      <c r="E1546" s="422"/>
      <c r="F1546" s="423"/>
      <c r="G1546" s="417"/>
    </row>
    <row r="1547" spans="1:7" ht="14.25" customHeight="1">
      <c r="A1547" s="421"/>
      <c r="B1547" s="444"/>
      <c r="C1547" s="869" t="str">
        <f>C$41</f>
        <v>S1</v>
      </c>
      <c r="D1547" s="438" t="s">
        <v>1777</v>
      </c>
      <c r="E1547" s="872" t="s">
        <v>842</v>
      </c>
      <c r="F1547" s="875" t="s">
        <v>1778</v>
      </c>
      <c r="G1547" s="417"/>
    </row>
    <row r="1548" spans="1:7" ht="14.25" customHeight="1">
      <c r="A1548" s="421"/>
      <c r="B1548" s="421"/>
      <c r="C1548" s="870"/>
      <c r="D1548" s="439" t="s">
        <v>1779</v>
      </c>
      <c r="E1548" s="873"/>
      <c r="F1548" s="876"/>
      <c r="G1548" s="417"/>
    </row>
    <row r="1549" spans="1:7" ht="14.25" customHeight="1">
      <c r="A1549" s="421"/>
      <c r="B1549" s="421"/>
      <c r="C1549" s="870"/>
      <c r="D1549" s="439" t="s">
        <v>1780</v>
      </c>
      <c r="E1549" s="873"/>
      <c r="F1549" s="876"/>
      <c r="G1549" s="417"/>
    </row>
    <row r="1550" spans="1:7">
      <c r="A1550" s="421"/>
      <c r="B1550" s="410"/>
      <c r="C1550" s="871"/>
      <c r="D1550" s="439" t="s">
        <v>1781</v>
      </c>
      <c r="E1550" s="874"/>
      <c r="F1550" s="877"/>
      <c r="G1550" s="417"/>
    </row>
    <row r="1551" spans="1:7" ht="50">
      <c r="A1551" s="421"/>
      <c r="B1551" s="421"/>
      <c r="C1551" s="421" t="s">
        <v>26</v>
      </c>
      <c r="D1551" s="424" t="s">
        <v>1782</v>
      </c>
      <c r="E1551" s="422" t="s">
        <v>834</v>
      </c>
      <c r="F1551" s="423"/>
      <c r="G1551" s="417"/>
    </row>
    <row r="1552" spans="1:7" ht="25">
      <c r="A1552" s="421"/>
      <c r="B1552" s="421"/>
      <c r="C1552" s="421" t="s">
        <v>31</v>
      </c>
      <c r="D1552" s="424" t="s">
        <v>1783</v>
      </c>
      <c r="E1552" s="422" t="s">
        <v>834</v>
      </c>
      <c r="F1552" s="423"/>
      <c r="G1552" s="417"/>
    </row>
    <row r="1553" spans="1:7" ht="25">
      <c r="A1553" s="421"/>
      <c r="B1553" s="421"/>
      <c r="C1553" s="421" t="s">
        <v>35</v>
      </c>
      <c r="D1553" s="424" t="s">
        <v>1784</v>
      </c>
      <c r="E1553" s="422" t="s">
        <v>834</v>
      </c>
      <c r="F1553" s="423"/>
      <c r="G1553" s="417"/>
    </row>
    <row r="1554" spans="1:7" ht="15">
      <c r="A1554" s="421"/>
      <c r="B1554" s="421"/>
      <c r="C1554" s="421" t="s">
        <v>39</v>
      </c>
      <c r="D1554" s="424"/>
      <c r="E1554" s="422"/>
      <c r="F1554" s="423"/>
      <c r="G1554" s="417"/>
    </row>
    <row r="1555" spans="1:7" ht="15">
      <c r="A1555" s="414"/>
      <c r="B1555" s="414"/>
      <c r="C1555" s="414"/>
      <c r="D1555" s="80"/>
      <c r="E1555" s="415"/>
      <c r="F1555" s="416"/>
      <c r="G1555" s="417"/>
    </row>
    <row r="1556" spans="1:7" ht="137.5">
      <c r="A1556" s="421" t="s">
        <v>1785</v>
      </c>
      <c r="B1556" s="421"/>
      <c r="C1556" s="421"/>
      <c r="D1556" s="421" t="s">
        <v>1786</v>
      </c>
      <c r="E1556" s="422"/>
      <c r="F1556" s="423"/>
      <c r="G1556" s="417"/>
    </row>
    <row r="1557" spans="1:7" ht="14.25" customHeight="1">
      <c r="A1557" s="421"/>
      <c r="B1557" s="421"/>
      <c r="C1557" s="421" t="s">
        <v>19</v>
      </c>
      <c r="D1557" s="424"/>
      <c r="E1557" s="422"/>
      <c r="F1557" s="423"/>
      <c r="G1557" s="417"/>
    </row>
    <row r="1558" spans="1:7" ht="14.25" customHeight="1">
      <c r="A1558" s="421"/>
      <c r="B1558" s="421"/>
      <c r="C1558" s="853" t="str">
        <f>C$41</f>
        <v>S1</v>
      </c>
      <c r="D1558" s="426" t="s">
        <v>1787</v>
      </c>
      <c r="E1558" s="856" t="s">
        <v>834</v>
      </c>
      <c r="F1558" s="423"/>
      <c r="G1558" s="417"/>
    </row>
    <row r="1559" spans="1:7" ht="14.25" customHeight="1">
      <c r="A1559" s="421"/>
      <c r="B1559" s="421"/>
      <c r="C1559" s="854"/>
      <c r="D1559" s="424" t="s">
        <v>1788</v>
      </c>
      <c r="E1559" s="857"/>
      <c r="F1559" s="423"/>
      <c r="G1559" s="417"/>
    </row>
    <row r="1560" spans="1:7" ht="14.25" customHeight="1">
      <c r="A1560" s="421"/>
      <c r="B1560" s="421"/>
      <c r="C1560" s="854"/>
      <c r="D1560" s="424" t="s">
        <v>1789</v>
      </c>
      <c r="E1560" s="857"/>
      <c r="F1560" s="423"/>
      <c r="G1560" s="417"/>
    </row>
    <row r="1561" spans="1:7">
      <c r="A1561" s="421"/>
      <c r="B1561" s="421"/>
      <c r="C1561" s="855"/>
      <c r="D1561" s="424" t="s">
        <v>1790</v>
      </c>
      <c r="E1561" s="858"/>
      <c r="F1561" s="423"/>
      <c r="G1561" s="417"/>
    </row>
    <row r="1562" spans="1:7" ht="75">
      <c r="A1562" s="421"/>
      <c r="B1562" s="421"/>
      <c r="C1562" s="421" t="s">
        <v>26</v>
      </c>
      <c r="D1562" s="426" t="s">
        <v>1791</v>
      </c>
      <c r="E1562" s="422" t="s">
        <v>834</v>
      </c>
      <c r="F1562" s="423"/>
      <c r="G1562" s="417"/>
    </row>
    <row r="1563" spans="1:7" ht="37.5">
      <c r="A1563" s="421"/>
      <c r="B1563" s="421"/>
      <c r="C1563" s="421" t="s">
        <v>31</v>
      </c>
      <c r="D1563" s="424" t="s">
        <v>1792</v>
      </c>
      <c r="E1563" s="422" t="s">
        <v>834</v>
      </c>
      <c r="F1563" s="423"/>
      <c r="G1563" s="417"/>
    </row>
    <row r="1564" spans="1:7" ht="75">
      <c r="A1564" s="421"/>
      <c r="B1564" s="421"/>
      <c r="C1564" s="421" t="s">
        <v>35</v>
      </c>
      <c r="D1564" s="424" t="s">
        <v>1793</v>
      </c>
      <c r="E1564" s="422" t="s">
        <v>834</v>
      </c>
      <c r="F1564" s="423"/>
      <c r="G1564" s="417"/>
    </row>
    <row r="1565" spans="1:7" ht="15">
      <c r="A1565" s="421"/>
      <c r="B1565" s="421"/>
      <c r="C1565" s="421" t="s">
        <v>39</v>
      </c>
      <c r="D1565" s="424"/>
      <c r="E1565" s="422"/>
      <c r="F1565" s="423"/>
      <c r="G1565" s="417"/>
    </row>
    <row r="1566" spans="1:7" ht="15">
      <c r="A1566" s="414"/>
      <c r="B1566" s="414"/>
      <c r="C1566" s="414"/>
      <c r="D1566" s="80"/>
      <c r="E1566" s="415"/>
      <c r="F1566" s="416"/>
      <c r="G1566" s="417"/>
    </row>
    <row r="1567" spans="1:7" ht="112.5">
      <c r="A1567" s="421" t="s">
        <v>1794</v>
      </c>
      <c r="B1567" s="421"/>
      <c r="C1567" s="421"/>
      <c r="D1567" s="421" t="s">
        <v>1795</v>
      </c>
      <c r="E1567" s="422"/>
      <c r="F1567" s="423"/>
      <c r="G1567" s="417"/>
    </row>
    <row r="1568" spans="1:7" ht="14.25" customHeight="1">
      <c r="A1568" s="421"/>
      <c r="B1568" s="421"/>
      <c r="C1568" s="421" t="s">
        <v>19</v>
      </c>
      <c r="D1568" s="424"/>
      <c r="E1568" s="422"/>
      <c r="F1568" s="423"/>
      <c r="G1568" s="417"/>
    </row>
    <row r="1569" spans="1:7" ht="14.25" customHeight="1">
      <c r="A1569" s="421"/>
      <c r="B1569" s="421"/>
      <c r="C1569" s="853" t="str">
        <f>C$41</f>
        <v>S1</v>
      </c>
      <c r="D1569" s="426" t="s">
        <v>1796</v>
      </c>
      <c r="E1569" s="856" t="s">
        <v>834</v>
      </c>
      <c r="F1569" s="423"/>
      <c r="G1569" s="417"/>
    </row>
    <row r="1570" spans="1:7" ht="14.25" customHeight="1">
      <c r="A1570" s="421"/>
      <c r="B1570" s="421"/>
      <c r="C1570" s="854"/>
      <c r="D1570" s="424" t="s">
        <v>1797</v>
      </c>
      <c r="E1570" s="857"/>
      <c r="F1570" s="423"/>
      <c r="G1570" s="417"/>
    </row>
    <row r="1571" spans="1:7" ht="14.25" customHeight="1">
      <c r="A1571" s="421"/>
      <c r="B1571" s="421"/>
      <c r="C1571" s="854"/>
      <c r="D1571" s="424" t="s">
        <v>1798</v>
      </c>
      <c r="E1571" s="857"/>
      <c r="F1571" s="423"/>
      <c r="G1571" s="417"/>
    </row>
    <row r="1572" spans="1:7">
      <c r="A1572" s="421"/>
      <c r="B1572" s="421"/>
      <c r="C1572" s="855"/>
      <c r="D1572" s="424" t="s">
        <v>1799</v>
      </c>
      <c r="E1572" s="858"/>
      <c r="F1572" s="423"/>
      <c r="G1572" s="417"/>
    </row>
    <row r="1573" spans="1:7" ht="50">
      <c r="A1573" s="421"/>
      <c r="B1573" s="421"/>
      <c r="C1573" s="421" t="s">
        <v>31</v>
      </c>
      <c r="D1573" s="426" t="s">
        <v>1800</v>
      </c>
      <c r="E1573" s="422" t="s">
        <v>834</v>
      </c>
      <c r="F1573" s="423"/>
      <c r="G1573" s="417"/>
    </row>
    <row r="1574" spans="1:7" ht="25">
      <c r="A1574" s="421"/>
      <c r="B1574" s="421"/>
      <c r="C1574" s="421" t="s">
        <v>31</v>
      </c>
      <c r="D1574" s="424" t="s">
        <v>1801</v>
      </c>
      <c r="E1574" s="422" t="s">
        <v>834</v>
      </c>
      <c r="F1574" s="423"/>
      <c r="G1574" s="417"/>
    </row>
    <row r="1575" spans="1:7" ht="25">
      <c r="A1575" s="421"/>
      <c r="B1575" s="421"/>
      <c r="C1575" s="421" t="s">
        <v>35</v>
      </c>
      <c r="D1575" s="424" t="s">
        <v>1802</v>
      </c>
      <c r="E1575" s="422"/>
      <c r="F1575" s="423"/>
      <c r="G1575" s="417"/>
    </row>
    <row r="1576" spans="1:7" ht="15">
      <c r="A1576" s="421"/>
      <c r="B1576" s="421"/>
      <c r="C1576" s="421" t="s">
        <v>39</v>
      </c>
      <c r="D1576" s="424"/>
      <c r="E1576" s="422"/>
      <c r="F1576" s="423"/>
      <c r="G1576" s="417"/>
    </row>
    <row r="1577" spans="1:7" ht="15">
      <c r="A1577" s="414"/>
      <c r="B1577" s="414"/>
      <c r="C1577" s="414"/>
      <c r="D1577" s="80"/>
      <c r="E1577" s="415"/>
      <c r="F1577" s="416"/>
      <c r="G1577" s="417"/>
    </row>
    <row r="1578" spans="1:7" ht="125">
      <c r="A1578" s="421" t="s">
        <v>1803</v>
      </c>
      <c r="B1578" s="421"/>
      <c r="C1578" s="421"/>
      <c r="D1578" s="421" t="s">
        <v>1804</v>
      </c>
      <c r="E1578" s="422"/>
      <c r="F1578" s="423"/>
      <c r="G1578" s="417"/>
    </row>
    <row r="1579" spans="1:7" ht="14.25" customHeight="1">
      <c r="A1579" s="421"/>
      <c r="B1579" s="421"/>
      <c r="C1579" s="421" t="s">
        <v>19</v>
      </c>
      <c r="D1579" s="424"/>
      <c r="E1579" s="422"/>
      <c r="F1579" s="423"/>
      <c r="G1579" s="417"/>
    </row>
    <row r="1580" spans="1:7" ht="14.25" customHeight="1">
      <c r="A1580" s="421"/>
      <c r="B1580" s="421"/>
      <c r="C1580" s="853" t="str">
        <f>C$41</f>
        <v>S1</v>
      </c>
      <c r="D1580" s="426" t="s">
        <v>1805</v>
      </c>
      <c r="E1580" s="856" t="s">
        <v>834</v>
      </c>
      <c r="F1580" s="423"/>
      <c r="G1580" s="417"/>
    </row>
    <row r="1581" spans="1:7" ht="14.25" customHeight="1">
      <c r="A1581" s="421"/>
      <c r="B1581" s="421"/>
      <c r="C1581" s="854"/>
      <c r="D1581" s="424" t="s">
        <v>1806</v>
      </c>
      <c r="E1581" s="857"/>
      <c r="F1581" s="423"/>
      <c r="G1581" s="417"/>
    </row>
    <row r="1582" spans="1:7" ht="14.25" customHeight="1">
      <c r="A1582" s="421"/>
      <c r="B1582" s="421"/>
      <c r="C1582" s="854"/>
      <c r="D1582" s="424" t="s">
        <v>1807</v>
      </c>
      <c r="E1582" s="857"/>
      <c r="F1582" s="423"/>
      <c r="G1582" s="417"/>
    </row>
    <row r="1583" spans="1:7">
      <c r="A1583" s="421"/>
      <c r="B1583" s="421"/>
      <c r="C1583" s="855"/>
      <c r="D1583" s="424" t="s">
        <v>1808</v>
      </c>
      <c r="E1583" s="858"/>
      <c r="F1583" s="423"/>
      <c r="G1583" s="417"/>
    </row>
    <row r="1584" spans="1:7" ht="75">
      <c r="A1584" s="421"/>
      <c r="B1584" s="421"/>
      <c r="C1584" s="421" t="str">
        <f>C$42</f>
        <v>S2</v>
      </c>
      <c r="D1584" s="426" t="s">
        <v>1809</v>
      </c>
      <c r="E1584" s="422" t="s">
        <v>834</v>
      </c>
      <c r="F1584" s="423"/>
      <c r="G1584" s="417"/>
    </row>
    <row r="1585" spans="1:7" ht="37.5">
      <c r="A1585" s="421"/>
      <c r="B1585" s="421"/>
      <c r="C1585" s="421" t="s">
        <v>26</v>
      </c>
      <c r="D1585" s="424" t="s">
        <v>1810</v>
      </c>
      <c r="E1585" s="422" t="s">
        <v>834</v>
      </c>
      <c r="F1585" s="423"/>
      <c r="G1585" s="417"/>
    </row>
    <row r="1586" spans="1:7" ht="26">
      <c r="A1586" s="421"/>
      <c r="B1586" s="421"/>
      <c r="C1586" s="421" t="s">
        <v>35</v>
      </c>
      <c r="D1586" s="803" t="s">
        <v>1811</v>
      </c>
      <c r="E1586" s="804" t="s">
        <v>834</v>
      </c>
      <c r="F1586" s="423"/>
      <c r="G1586" s="417"/>
    </row>
    <row r="1587" spans="1:7" ht="15">
      <c r="A1587" s="421"/>
      <c r="B1587" s="421"/>
      <c r="C1587" s="421">
        <f>C$45</f>
        <v>0</v>
      </c>
      <c r="D1587" s="424"/>
      <c r="E1587" s="422"/>
      <c r="F1587" s="423"/>
      <c r="G1587" s="417"/>
    </row>
    <row r="1588" spans="1:7" ht="15">
      <c r="A1588" s="414"/>
      <c r="B1588" s="414"/>
      <c r="C1588" s="414"/>
      <c r="D1588" s="80"/>
      <c r="E1588" s="415"/>
      <c r="F1588" s="416"/>
      <c r="G1588" s="417"/>
    </row>
    <row r="1589" spans="1:7" ht="15">
      <c r="A1589" s="413">
        <v>4.7</v>
      </c>
      <c r="B1589" s="413"/>
      <c r="C1589" s="413"/>
      <c r="D1589" s="413" t="s">
        <v>1812</v>
      </c>
      <c r="E1589" s="418"/>
      <c r="F1589" s="419"/>
      <c r="G1589" s="417"/>
    </row>
    <row r="1590" spans="1:7" ht="87.5">
      <c r="A1590" s="421" t="s">
        <v>1813</v>
      </c>
      <c r="B1590" s="421"/>
      <c r="C1590" s="421"/>
      <c r="D1590" s="421" t="s">
        <v>1814</v>
      </c>
      <c r="E1590" s="422"/>
      <c r="F1590" s="423"/>
      <c r="G1590" s="417"/>
    </row>
    <row r="1591" spans="1:7" ht="14.25" customHeight="1">
      <c r="A1591" s="421"/>
      <c r="B1591" s="421"/>
      <c r="C1591" s="421" t="s">
        <v>19</v>
      </c>
      <c r="D1591" s="424"/>
      <c r="E1591" s="422"/>
      <c r="F1591" s="423"/>
      <c r="G1591" s="417"/>
    </row>
    <row r="1592" spans="1:7" ht="14.25" customHeight="1">
      <c r="A1592" s="421"/>
      <c r="B1592" s="421"/>
      <c r="C1592" s="853" t="str">
        <f>C$41</f>
        <v>S1</v>
      </c>
      <c r="D1592" s="426" t="s">
        <v>1815</v>
      </c>
      <c r="E1592" s="856" t="s">
        <v>834</v>
      </c>
      <c r="F1592" s="423"/>
      <c r="G1592" s="417"/>
    </row>
    <row r="1593" spans="1:7" ht="14.25" customHeight="1">
      <c r="A1593" s="421"/>
      <c r="B1593" s="421"/>
      <c r="C1593" s="854"/>
      <c r="D1593" s="424" t="s">
        <v>1816</v>
      </c>
      <c r="E1593" s="857"/>
      <c r="F1593" s="423"/>
      <c r="G1593" s="417"/>
    </row>
    <row r="1594" spans="1:7" ht="14.25" customHeight="1">
      <c r="A1594" s="421"/>
      <c r="B1594" s="421"/>
      <c r="C1594" s="854"/>
      <c r="D1594" s="424" t="s">
        <v>1817</v>
      </c>
      <c r="E1594" s="857"/>
      <c r="F1594" s="423"/>
      <c r="G1594" s="417"/>
    </row>
    <row r="1595" spans="1:7">
      <c r="A1595" s="421"/>
      <c r="B1595" s="421"/>
      <c r="C1595" s="855"/>
      <c r="D1595" s="424" t="s">
        <v>1818</v>
      </c>
      <c r="E1595" s="858"/>
      <c r="F1595" s="423"/>
      <c r="G1595" s="417"/>
    </row>
    <row r="1596" spans="1:7" ht="75">
      <c r="A1596" s="421"/>
      <c r="B1596" s="421"/>
      <c r="C1596" s="421" t="str">
        <f>C$42</f>
        <v>S2</v>
      </c>
      <c r="D1596" s="424" t="s">
        <v>1819</v>
      </c>
      <c r="E1596" s="422" t="s">
        <v>834</v>
      </c>
      <c r="F1596" s="423"/>
      <c r="G1596" s="417"/>
    </row>
    <row r="1597" spans="1:7" ht="87.5">
      <c r="A1597" s="421"/>
      <c r="B1597" s="421"/>
      <c r="C1597" s="421" t="str">
        <f>C$43</f>
        <v>S3</v>
      </c>
      <c r="D1597" s="424" t="s">
        <v>1820</v>
      </c>
      <c r="E1597" s="422" t="s">
        <v>834</v>
      </c>
      <c r="F1597" s="423"/>
      <c r="G1597" s="417"/>
    </row>
    <row r="1598" spans="1:7" ht="15">
      <c r="A1598" s="421"/>
      <c r="B1598" s="421"/>
      <c r="C1598" s="421" t="str">
        <f>C$44</f>
        <v>S4</v>
      </c>
      <c r="D1598" s="424"/>
      <c r="E1598" s="422"/>
      <c r="F1598" s="423"/>
      <c r="G1598" s="417"/>
    </row>
    <row r="1599" spans="1:7" ht="15">
      <c r="A1599" s="421"/>
      <c r="B1599" s="421"/>
      <c r="C1599" s="421">
        <f>C$45</f>
        <v>0</v>
      </c>
      <c r="D1599" s="424"/>
      <c r="E1599" s="422"/>
      <c r="F1599" s="423"/>
      <c r="G1599" s="417"/>
    </row>
    <row r="1600" spans="1:7" ht="15">
      <c r="A1600" s="414"/>
      <c r="B1600" s="414"/>
      <c r="C1600" s="414"/>
      <c r="D1600" s="80"/>
      <c r="E1600" s="415"/>
      <c r="F1600" s="416"/>
      <c r="G1600" s="417"/>
    </row>
    <row r="1601" spans="1:7" ht="112.5">
      <c r="A1601" s="421" t="s">
        <v>1821</v>
      </c>
      <c r="B1601" s="421"/>
      <c r="C1601" s="421"/>
      <c r="D1601" s="421" t="s">
        <v>1822</v>
      </c>
      <c r="E1601" s="422"/>
      <c r="F1601" s="423"/>
      <c r="G1601" s="417"/>
    </row>
    <row r="1602" spans="1:7" ht="14.25" customHeight="1">
      <c r="A1602" s="421"/>
      <c r="B1602" s="421"/>
      <c r="C1602" s="421" t="s">
        <v>19</v>
      </c>
      <c r="D1602" s="424"/>
      <c r="E1602" s="422"/>
      <c r="F1602" s="423"/>
      <c r="G1602" s="417"/>
    </row>
    <row r="1603" spans="1:7" ht="14.25" customHeight="1">
      <c r="A1603" s="421"/>
      <c r="B1603" s="421"/>
      <c r="C1603" s="853" t="str">
        <f>C$41</f>
        <v>S1</v>
      </c>
      <c r="D1603" s="426" t="s">
        <v>1815</v>
      </c>
      <c r="E1603" s="856" t="s">
        <v>834</v>
      </c>
      <c r="F1603" s="423"/>
      <c r="G1603" s="417"/>
    </row>
    <row r="1604" spans="1:7" ht="14.25" customHeight="1">
      <c r="A1604" s="421"/>
      <c r="B1604" s="421"/>
      <c r="C1604" s="854"/>
      <c r="D1604" s="424" t="s">
        <v>1823</v>
      </c>
      <c r="E1604" s="857"/>
      <c r="F1604" s="423"/>
      <c r="G1604" s="417"/>
    </row>
    <row r="1605" spans="1:7" ht="14.25" customHeight="1">
      <c r="A1605" s="421"/>
      <c r="B1605" s="421"/>
      <c r="C1605" s="854"/>
      <c r="D1605" s="424" t="s">
        <v>1824</v>
      </c>
      <c r="E1605" s="857"/>
      <c r="F1605" s="423"/>
      <c r="G1605" s="417"/>
    </row>
    <row r="1606" spans="1:7">
      <c r="A1606" s="421"/>
      <c r="B1606" s="421"/>
      <c r="C1606" s="855"/>
      <c r="D1606" s="424" t="s">
        <v>1825</v>
      </c>
      <c r="E1606" s="858"/>
      <c r="F1606" s="423"/>
      <c r="G1606" s="417"/>
    </row>
    <row r="1607" spans="1:7" ht="75">
      <c r="A1607" s="421"/>
      <c r="B1607" s="421"/>
      <c r="C1607" s="421" t="str">
        <f>C$42</f>
        <v>S2</v>
      </c>
      <c r="D1607" s="426" t="s">
        <v>1826</v>
      </c>
      <c r="E1607" s="422" t="s">
        <v>834</v>
      </c>
      <c r="F1607" s="423"/>
      <c r="G1607" s="417"/>
    </row>
    <row r="1608" spans="1:7" ht="87.5">
      <c r="A1608" s="421"/>
      <c r="B1608" s="421"/>
      <c r="C1608" s="421" t="str">
        <f>C$43</f>
        <v>S3</v>
      </c>
      <c r="D1608" s="798" t="s">
        <v>1827</v>
      </c>
      <c r="E1608" s="422" t="s">
        <v>834</v>
      </c>
      <c r="F1608" s="423"/>
      <c r="G1608" s="417"/>
    </row>
    <row r="1609" spans="1:7" ht="15">
      <c r="A1609" s="421"/>
      <c r="B1609" s="421"/>
      <c r="C1609" s="421" t="str">
        <f>C$44</f>
        <v>S4</v>
      </c>
      <c r="D1609" s="424"/>
      <c r="E1609" s="422"/>
      <c r="F1609" s="423"/>
      <c r="G1609" s="417"/>
    </row>
    <row r="1610" spans="1:7" ht="15">
      <c r="A1610" s="421"/>
      <c r="B1610" s="421"/>
      <c r="C1610" s="421">
        <f>C$45</f>
        <v>0</v>
      </c>
      <c r="D1610" s="424"/>
      <c r="E1610" s="422"/>
      <c r="F1610" s="423"/>
      <c r="G1610" s="417"/>
    </row>
    <row r="1611" spans="1:7" ht="15">
      <c r="A1611" s="414"/>
      <c r="B1611" s="414"/>
      <c r="C1611" s="414"/>
      <c r="D1611" s="80"/>
      <c r="E1611" s="415"/>
      <c r="F1611" s="416"/>
      <c r="G1611" s="417"/>
    </row>
    <row r="1612" spans="1:7" ht="15">
      <c r="A1612" s="413">
        <v>4.8</v>
      </c>
      <c r="B1612" s="413"/>
      <c r="C1612" s="413"/>
      <c r="D1612" s="413" t="s">
        <v>1828</v>
      </c>
      <c r="E1612" s="418"/>
      <c r="F1612" s="419"/>
      <c r="G1612" s="417"/>
    </row>
    <row r="1613" spans="1:7" ht="175">
      <c r="A1613" s="421" t="s">
        <v>1829</v>
      </c>
      <c r="B1613" s="421"/>
      <c r="C1613" s="421"/>
      <c r="D1613" s="421" t="s">
        <v>1830</v>
      </c>
      <c r="E1613" s="422"/>
      <c r="F1613" s="423"/>
      <c r="G1613" s="417"/>
    </row>
    <row r="1614" spans="1:7" ht="14.25" customHeight="1">
      <c r="A1614" s="421"/>
      <c r="B1614" s="421"/>
      <c r="C1614" s="421" t="s">
        <v>19</v>
      </c>
      <c r="D1614" s="424"/>
      <c r="E1614" s="422"/>
      <c r="F1614" s="423"/>
      <c r="G1614" s="417"/>
    </row>
    <row r="1615" spans="1:7" ht="14.25" customHeight="1">
      <c r="A1615" s="421"/>
      <c r="B1615" s="421"/>
      <c r="C1615" s="853" t="str">
        <f>C$41</f>
        <v>S1</v>
      </c>
      <c r="D1615" s="426" t="s">
        <v>1831</v>
      </c>
      <c r="E1615" s="856" t="s">
        <v>834</v>
      </c>
      <c r="F1615" s="859" t="s">
        <v>1832</v>
      </c>
      <c r="G1615" s="417"/>
    </row>
    <row r="1616" spans="1:7" ht="14.25" customHeight="1">
      <c r="A1616" s="421"/>
      <c r="B1616" s="421"/>
      <c r="C1616" s="854"/>
      <c r="D1616" s="424" t="s">
        <v>1833</v>
      </c>
      <c r="E1616" s="857"/>
      <c r="F1616" s="860"/>
      <c r="G1616" s="417"/>
    </row>
    <row r="1617" spans="1:7" ht="14.25" customHeight="1">
      <c r="A1617" s="421"/>
      <c r="B1617" s="421"/>
      <c r="C1617" s="854"/>
      <c r="D1617" s="424" t="s">
        <v>1834</v>
      </c>
      <c r="E1617" s="857"/>
      <c r="F1617" s="860"/>
      <c r="G1617" s="417"/>
    </row>
    <row r="1618" spans="1:7">
      <c r="A1618" s="421"/>
      <c r="B1618" s="421"/>
      <c r="C1618" s="855"/>
      <c r="D1618" s="424" t="s">
        <v>1835</v>
      </c>
      <c r="E1618" s="858"/>
      <c r="F1618" s="861"/>
      <c r="G1618" s="417"/>
    </row>
    <row r="1619" spans="1:7" ht="75">
      <c r="A1619" s="421"/>
      <c r="B1619" s="421"/>
      <c r="C1619" s="421" t="str">
        <f>C$42</f>
        <v>S2</v>
      </c>
      <c r="D1619" s="426" t="s">
        <v>1836</v>
      </c>
      <c r="E1619" s="422" t="s">
        <v>834</v>
      </c>
      <c r="F1619" s="423"/>
      <c r="G1619" s="417"/>
    </row>
    <row r="1620" spans="1:7" ht="125">
      <c r="A1620" s="421"/>
      <c r="B1620" s="421"/>
      <c r="C1620" s="421" t="str">
        <f>C$43</f>
        <v>S3</v>
      </c>
      <c r="D1620" s="798" t="s">
        <v>1837</v>
      </c>
      <c r="E1620" s="422" t="s">
        <v>834</v>
      </c>
      <c r="F1620" s="423"/>
      <c r="G1620" s="417"/>
    </row>
    <row r="1621" spans="1:7" ht="15">
      <c r="A1621" s="421"/>
      <c r="B1621" s="421"/>
      <c r="C1621" s="421" t="str">
        <f>C$44</f>
        <v>S4</v>
      </c>
      <c r="D1621" s="424"/>
      <c r="E1621" s="422"/>
      <c r="F1621" s="423"/>
      <c r="G1621" s="417"/>
    </row>
    <row r="1622" spans="1:7" ht="15">
      <c r="A1622" s="421"/>
      <c r="B1622" s="421"/>
      <c r="C1622" s="421">
        <f>C$45</f>
        <v>0</v>
      </c>
      <c r="D1622" s="424"/>
      <c r="E1622" s="422"/>
      <c r="F1622" s="423"/>
      <c r="G1622" s="417"/>
    </row>
    <row r="1623" spans="1:7" ht="15">
      <c r="A1623" s="414"/>
      <c r="B1623" s="414"/>
      <c r="C1623" s="414"/>
      <c r="D1623" s="80"/>
      <c r="E1623" s="415"/>
      <c r="F1623" s="416"/>
      <c r="G1623" s="417"/>
    </row>
    <row r="1624" spans="1:7" ht="15">
      <c r="A1624" s="413">
        <v>4.9000000000000004</v>
      </c>
      <c r="B1624" s="413"/>
      <c r="C1624" s="413"/>
      <c r="D1624" s="413" t="s">
        <v>1838</v>
      </c>
      <c r="E1624" s="418"/>
      <c r="F1624" s="419"/>
      <c r="G1624" s="417"/>
    </row>
    <row r="1625" spans="1:7" ht="162.5">
      <c r="A1625" s="421" t="s">
        <v>1839</v>
      </c>
      <c r="B1625" s="421"/>
      <c r="C1625" s="421"/>
      <c r="D1625" s="421" t="s">
        <v>1840</v>
      </c>
      <c r="E1625" s="422"/>
      <c r="F1625" s="423"/>
      <c r="G1625" s="417"/>
    </row>
    <row r="1626" spans="1:7" ht="14.25" customHeight="1">
      <c r="A1626" s="421"/>
      <c r="B1626" s="421"/>
      <c r="C1626" s="421" t="s">
        <v>19</v>
      </c>
      <c r="D1626" s="424"/>
      <c r="E1626" s="422"/>
      <c r="F1626" s="423"/>
      <c r="G1626" s="417"/>
    </row>
    <row r="1627" spans="1:7" ht="14.25" customHeight="1">
      <c r="A1627" s="421"/>
      <c r="B1627" s="421"/>
      <c r="C1627" s="853" t="str">
        <f>C$41</f>
        <v>S1</v>
      </c>
      <c r="D1627" s="426" t="s">
        <v>1841</v>
      </c>
      <c r="E1627" s="856" t="s">
        <v>834</v>
      </c>
      <c r="F1627" s="423"/>
      <c r="G1627" s="417"/>
    </row>
    <row r="1628" spans="1:7" ht="14.25" customHeight="1">
      <c r="A1628" s="421"/>
      <c r="B1628" s="421"/>
      <c r="C1628" s="854"/>
      <c r="D1628" s="424" t="s">
        <v>1030</v>
      </c>
      <c r="E1628" s="857"/>
      <c r="F1628" s="423"/>
      <c r="G1628" s="417"/>
    </row>
    <row r="1629" spans="1:7" ht="14.25" customHeight="1">
      <c r="A1629" s="421"/>
      <c r="B1629" s="421"/>
      <c r="C1629" s="854"/>
      <c r="D1629" s="424" t="s">
        <v>1031</v>
      </c>
      <c r="E1629" s="857"/>
      <c r="F1629" s="423"/>
      <c r="G1629" s="417"/>
    </row>
    <row r="1630" spans="1:7">
      <c r="A1630" s="421"/>
      <c r="B1630" s="421"/>
      <c r="C1630" s="855"/>
      <c r="D1630" s="424" t="s">
        <v>1842</v>
      </c>
      <c r="E1630" s="858"/>
      <c r="F1630" s="423"/>
      <c r="G1630" s="417"/>
    </row>
    <row r="1631" spans="1:7" ht="112.5">
      <c r="A1631" s="421"/>
      <c r="B1631" s="444"/>
      <c r="C1631" s="444" t="s">
        <v>26</v>
      </c>
      <c r="D1631" s="439" t="s">
        <v>1843</v>
      </c>
      <c r="E1631" s="457" t="s">
        <v>842</v>
      </c>
      <c r="F1631" s="458" t="s">
        <v>1844</v>
      </c>
      <c r="G1631" s="417"/>
    </row>
    <row r="1632" spans="1:7" ht="100">
      <c r="A1632" s="421"/>
      <c r="B1632" s="445"/>
      <c r="C1632" s="445" t="s">
        <v>31</v>
      </c>
      <c r="D1632" s="446" t="s">
        <v>1845</v>
      </c>
      <c r="E1632" s="447" t="s">
        <v>842</v>
      </c>
      <c r="F1632" s="448" t="s">
        <v>1846</v>
      </c>
      <c r="G1632" s="417"/>
    </row>
    <row r="1633" spans="1:13" s="417" customFormat="1" ht="112.5">
      <c r="A1633" s="421"/>
      <c r="B1633" s="421"/>
      <c r="C1633" s="421" t="s">
        <v>1847</v>
      </c>
      <c r="D1633" s="424" t="s">
        <v>1848</v>
      </c>
      <c r="E1633" s="422" t="s">
        <v>834</v>
      </c>
      <c r="F1633" s="423" t="s">
        <v>1849</v>
      </c>
      <c r="I1633" s="410"/>
      <c r="J1633" s="410"/>
      <c r="K1633" s="467"/>
      <c r="L1633" s="468"/>
      <c r="M1633" s="469"/>
    </row>
    <row r="1634" spans="1:13" ht="25">
      <c r="A1634" s="421"/>
      <c r="B1634" s="421"/>
      <c r="C1634" s="421" t="s">
        <v>35</v>
      </c>
      <c r="D1634" s="424" t="s">
        <v>1850</v>
      </c>
      <c r="E1634" s="422" t="s">
        <v>834</v>
      </c>
      <c r="F1634" s="423"/>
      <c r="G1634" s="417"/>
    </row>
    <row r="1635" spans="1:13" ht="15">
      <c r="A1635" s="421"/>
      <c r="B1635" s="421"/>
      <c r="C1635" s="421" t="s">
        <v>39</v>
      </c>
      <c r="D1635" s="424"/>
      <c r="E1635" s="422"/>
      <c r="F1635" s="423"/>
      <c r="G1635" s="417"/>
    </row>
    <row r="1636" spans="1:13" ht="15">
      <c r="A1636" s="414"/>
      <c r="B1636" s="414"/>
      <c r="C1636" s="414"/>
      <c r="D1636" s="80"/>
      <c r="E1636" s="415"/>
      <c r="F1636" s="416"/>
      <c r="G1636" s="417"/>
    </row>
    <row r="1637" spans="1:13" ht="15">
      <c r="A1637" s="413">
        <v>5</v>
      </c>
      <c r="B1637" s="413"/>
      <c r="C1637" s="413"/>
      <c r="D1637" s="413" t="s">
        <v>1851</v>
      </c>
      <c r="E1637" s="418"/>
      <c r="F1637" s="419"/>
      <c r="G1637" s="417"/>
    </row>
    <row r="1638" spans="1:13" ht="15">
      <c r="A1638" s="413">
        <v>5.0999999999999996</v>
      </c>
      <c r="B1638" s="413"/>
      <c r="C1638" s="413"/>
      <c r="D1638" s="413" t="s">
        <v>1852</v>
      </c>
      <c r="E1638" s="418"/>
      <c r="F1638" s="419"/>
      <c r="G1638" s="417"/>
    </row>
    <row r="1639" spans="1:13" ht="112.5">
      <c r="A1639" s="421" t="s">
        <v>1853</v>
      </c>
      <c r="B1639" s="421"/>
      <c r="C1639" s="421"/>
      <c r="D1639" s="421" t="s">
        <v>1854</v>
      </c>
      <c r="E1639" s="422"/>
      <c r="F1639" s="423"/>
      <c r="G1639" s="417"/>
    </row>
    <row r="1640" spans="1:13" ht="14.25" customHeight="1">
      <c r="A1640" s="421"/>
      <c r="B1640" s="421"/>
      <c r="C1640" s="421" t="s">
        <v>19</v>
      </c>
      <c r="D1640" s="424"/>
      <c r="E1640" s="422"/>
      <c r="F1640" s="423"/>
      <c r="G1640" s="417"/>
    </row>
    <row r="1641" spans="1:13" ht="14.25" customHeight="1">
      <c r="A1641" s="421"/>
      <c r="B1641" s="421"/>
      <c r="C1641" s="853" t="str">
        <f>C$41</f>
        <v>S1</v>
      </c>
      <c r="D1641" s="424" t="s">
        <v>1855</v>
      </c>
      <c r="E1641" s="856" t="s">
        <v>834</v>
      </c>
      <c r="F1641" s="423"/>
      <c r="G1641" s="417"/>
    </row>
    <row r="1642" spans="1:13" ht="14.25" customHeight="1">
      <c r="A1642" s="421"/>
      <c r="B1642" s="421"/>
      <c r="C1642" s="854"/>
      <c r="D1642" s="424" t="s">
        <v>1665</v>
      </c>
      <c r="E1642" s="857"/>
      <c r="F1642" s="423"/>
      <c r="G1642" s="417"/>
    </row>
    <row r="1643" spans="1:13" ht="14.25" customHeight="1">
      <c r="A1643" s="421"/>
      <c r="B1643" s="421"/>
      <c r="C1643" s="854"/>
      <c r="D1643" s="424" t="s">
        <v>1666</v>
      </c>
      <c r="E1643" s="857"/>
      <c r="F1643" s="423"/>
      <c r="G1643" s="417"/>
    </row>
    <row r="1644" spans="1:13">
      <c r="A1644" s="421"/>
      <c r="B1644" s="421"/>
      <c r="C1644" s="855"/>
      <c r="D1644" s="424" t="s">
        <v>1032</v>
      </c>
      <c r="E1644" s="858"/>
      <c r="F1644" s="423"/>
      <c r="G1644" s="417"/>
    </row>
    <row r="1645" spans="1:13" ht="15">
      <c r="A1645" s="421"/>
      <c r="B1645" s="421"/>
      <c r="C1645" s="421" t="s">
        <v>26</v>
      </c>
      <c r="D1645" s="424"/>
      <c r="E1645" s="422"/>
      <c r="F1645" s="423"/>
      <c r="G1645" s="417"/>
    </row>
    <row r="1646" spans="1:13" ht="25">
      <c r="A1646" s="421"/>
      <c r="B1646" s="421"/>
      <c r="C1646" s="421" t="s">
        <v>31</v>
      </c>
      <c r="D1646" s="424" t="s">
        <v>1856</v>
      </c>
      <c r="E1646" s="422" t="s">
        <v>834</v>
      </c>
      <c r="F1646" s="423"/>
      <c r="G1646" s="417"/>
    </row>
    <row r="1647" spans="1:13" ht="15">
      <c r="A1647" s="421"/>
      <c r="B1647" s="421"/>
      <c r="C1647" s="421" t="s">
        <v>35</v>
      </c>
      <c r="D1647" s="424"/>
      <c r="E1647" s="422"/>
      <c r="F1647" s="423"/>
      <c r="G1647" s="417"/>
    </row>
    <row r="1648" spans="1:13" ht="15">
      <c r="A1648" s="421"/>
      <c r="B1648" s="421"/>
      <c r="C1648" s="421" t="s">
        <v>39</v>
      </c>
      <c r="D1648" s="424"/>
      <c r="E1648" s="422"/>
      <c r="F1648" s="423"/>
      <c r="G1648" s="417"/>
    </row>
    <row r="1649" spans="1:7" ht="15">
      <c r="A1649" s="414"/>
      <c r="B1649" s="414"/>
      <c r="C1649" s="414"/>
      <c r="D1649" s="80"/>
      <c r="E1649" s="415"/>
      <c r="F1649" s="416"/>
      <c r="G1649" s="417"/>
    </row>
    <row r="1650" spans="1:7" ht="100">
      <c r="A1650" s="421" t="s">
        <v>1857</v>
      </c>
      <c r="B1650" s="421"/>
      <c r="C1650" s="421"/>
      <c r="D1650" s="421" t="s">
        <v>1858</v>
      </c>
      <c r="E1650" s="422"/>
      <c r="F1650" s="423"/>
      <c r="G1650" s="417"/>
    </row>
    <row r="1651" spans="1:7" ht="14.25" customHeight="1">
      <c r="A1651" s="421"/>
      <c r="B1651" s="421"/>
      <c r="C1651" s="421" t="s">
        <v>19</v>
      </c>
      <c r="D1651" s="424"/>
      <c r="E1651" s="422"/>
      <c r="F1651" s="423"/>
      <c r="G1651" s="417"/>
    </row>
    <row r="1652" spans="1:7" ht="14.25" customHeight="1">
      <c r="A1652" s="421"/>
      <c r="B1652" s="421"/>
      <c r="C1652" s="853" t="str">
        <f>C$41</f>
        <v>S1</v>
      </c>
      <c r="D1652" s="424" t="s">
        <v>1859</v>
      </c>
      <c r="E1652" s="856" t="s">
        <v>834</v>
      </c>
      <c r="F1652" s="423"/>
      <c r="G1652" s="417"/>
    </row>
    <row r="1653" spans="1:7" ht="14.25" customHeight="1">
      <c r="A1653" s="421"/>
      <c r="B1653" s="421"/>
      <c r="C1653" s="854"/>
      <c r="D1653" s="424" t="s">
        <v>1860</v>
      </c>
      <c r="E1653" s="857"/>
      <c r="F1653" s="423"/>
      <c r="G1653" s="417"/>
    </row>
    <row r="1654" spans="1:7" ht="14.25" customHeight="1">
      <c r="A1654" s="421"/>
      <c r="B1654" s="421"/>
      <c r="C1654" s="854"/>
      <c r="D1654" s="424" t="s">
        <v>1861</v>
      </c>
      <c r="E1654" s="857"/>
      <c r="F1654" s="423"/>
      <c r="G1654" s="417"/>
    </row>
    <row r="1655" spans="1:7">
      <c r="A1655" s="421"/>
      <c r="B1655" s="421"/>
      <c r="C1655" s="855"/>
      <c r="D1655" s="424" t="s">
        <v>1862</v>
      </c>
      <c r="E1655" s="858"/>
      <c r="F1655" s="423"/>
      <c r="G1655" s="417"/>
    </row>
    <row r="1656" spans="1:7" ht="15">
      <c r="A1656" s="421"/>
      <c r="B1656" s="421"/>
      <c r="C1656" s="421" t="s">
        <v>26</v>
      </c>
      <c r="D1656" s="424"/>
      <c r="E1656" s="422"/>
      <c r="F1656" s="423"/>
      <c r="G1656" s="417"/>
    </row>
    <row r="1657" spans="1:7" ht="37.5">
      <c r="A1657" s="421"/>
      <c r="B1657" s="421"/>
      <c r="C1657" s="421" t="s">
        <v>31</v>
      </c>
      <c r="D1657" s="426" t="s">
        <v>1863</v>
      </c>
      <c r="E1657" s="422" t="s">
        <v>834</v>
      </c>
      <c r="F1657" s="423"/>
      <c r="G1657" s="417"/>
    </row>
    <row r="1658" spans="1:7" ht="15">
      <c r="A1658" s="421"/>
      <c r="B1658" s="421"/>
      <c r="C1658" s="421" t="s">
        <v>35</v>
      </c>
      <c r="D1658" s="424"/>
      <c r="E1658" s="422"/>
      <c r="F1658" s="423"/>
      <c r="G1658" s="417"/>
    </row>
    <row r="1659" spans="1:7" ht="15">
      <c r="A1659" s="421"/>
      <c r="B1659" s="421"/>
      <c r="C1659" s="421" t="s">
        <v>39</v>
      </c>
      <c r="D1659" s="424"/>
      <c r="E1659" s="422"/>
      <c r="F1659" s="423"/>
      <c r="G1659" s="417"/>
    </row>
    <row r="1660" spans="1:7" ht="15">
      <c r="A1660" s="414"/>
      <c r="B1660" s="414"/>
      <c r="C1660" s="414"/>
      <c r="D1660" s="80"/>
      <c r="E1660" s="415"/>
      <c r="F1660" s="416"/>
      <c r="G1660" s="417"/>
    </row>
    <row r="1661" spans="1:7" ht="162.5">
      <c r="A1661" s="421" t="s">
        <v>1864</v>
      </c>
      <c r="B1661" s="421"/>
      <c r="C1661" s="421"/>
      <c r="D1661" s="421" t="s">
        <v>1865</v>
      </c>
      <c r="E1661" s="422"/>
      <c r="F1661" s="423"/>
      <c r="G1661" s="417"/>
    </row>
    <row r="1662" spans="1:7" ht="14.25" customHeight="1">
      <c r="A1662" s="421"/>
      <c r="B1662" s="421"/>
      <c r="C1662" s="421" t="s">
        <v>19</v>
      </c>
      <c r="D1662" s="424"/>
      <c r="E1662" s="422"/>
      <c r="F1662" s="423"/>
      <c r="G1662" s="417"/>
    </row>
    <row r="1663" spans="1:7" ht="14.25" customHeight="1">
      <c r="A1663" s="421"/>
      <c r="B1663" s="421"/>
      <c r="C1663" s="853" t="str">
        <f>C$41</f>
        <v>S1</v>
      </c>
      <c r="D1663" s="426" t="s">
        <v>1866</v>
      </c>
      <c r="E1663" s="856" t="s">
        <v>834</v>
      </c>
      <c r="F1663" s="423"/>
      <c r="G1663" s="417"/>
    </row>
    <row r="1664" spans="1:7" ht="14.25" customHeight="1">
      <c r="A1664" s="421"/>
      <c r="B1664" s="421"/>
      <c r="C1664" s="854"/>
      <c r="D1664" s="424" t="s">
        <v>1867</v>
      </c>
      <c r="E1664" s="857"/>
      <c r="F1664" s="423"/>
      <c r="G1664" s="417"/>
    </row>
    <row r="1665" spans="1:7" ht="14.25" customHeight="1">
      <c r="A1665" s="421"/>
      <c r="B1665" s="421"/>
      <c r="C1665" s="854"/>
      <c r="D1665" s="424" t="s">
        <v>1868</v>
      </c>
      <c r="E1665" s="857"/>
      <c r="F1665" s="423"/>
      <c r="G1665" s="417"/>
    </row>
    <row r="1666" spans="1:7">
      <c r="A1666" s="421"/>
      <c r="B1666" s="421"/>
      <c r="C1666" s="855"/>
      <c r="D1666" s="424" t="s">
        <v>1869</v>
      </c>
      <c r="E1666" s="858"/>
      <c r="F1666" s="423"/>
      <c r="G1666" s="417"/>
    </row>
    <row r="1667" spans="1:7" ht="15">
      <c r="A1667" s="421"/>
      <c r="B1667" s="421"/>
      <c r="C1667" s="421" t="s">
        <v>26</v>
      </c>
      <c r="D1667" s="424"/>
      <c r="E1667" s="422"/>
      <c r="F1667" s="423"/>
      <c r="G1667" s="417"/>
    </row>
    <row r="1668" spans="1:7" ht="15">
      <c r="A1668" s="421"/>
      <c r="B1668" s="421"/>
      <c r="C1668" s="421" t="s">
        <v>31</v>
      </c>
      <c r="D1668" s="426" t="s">
        <v>1870</v>
      </c>
      <c r="E1668" s="422" t="s">
        <v>834</v>
      </c>
      <c r="F1668" s="423"/>
      <c r="G1668" s="417"/>
    </row>
    <row r="1669" spans="1:7" ht="15">
      <c r="A1669" s="421"/>
      <c r="B1669" s="421"/>
      <c r="C1669" s="421" t="s">
        <v>35</v>
      </c>
      <c r="D1669" s="424"/>
      <c r="E1669" s="422"/>
      <c r="F1669" s="423"/>
      <c r="G1669" s="417"/>
    </row>
    <row r="1670" spans="1:7" ht="15">
      <c r="A1670" s="421"/>
      <c r="B1670" s="421"/>
      <c r="C1670" s="421" t="s">
        <v>39</v>
      </c>
      <c r="D1670" s="424"/>
      <c r="E1670" s="422"/>
      <c r="F1670" s="423"/>
      <c r="G1670" s="417"/>
    </row>
    <row r="1671" spans="1:7" ht="15">
      <c r="A1671" s="414"/>
      <c r="B1671" s="414"/>
      <c r="C1671" s="414"/>
      <c r="D1671" s="80"/>
      <c r="E1671" s="415"/>
      <c r="F1671" s="416"/>
      <c r="G1671" s="417"/>
    </row>
    <row r="1672" spans="1:7" ht="175">
      <c r="A1672" s="421" t="s">
        <v>1871</v>
      </c>
      <c r="B1672" s="421"/>
      <c r="C1672" s="421"/>
      <c r="D1672" s="421" t="s">
        <v>1872</v>
      </c>
      <c r="E1672" s="422"/>
      <c r="F1672" s="423"/>
      <c r="G1672" s="417"/>
    </row>
    <row r="1673" spans="1:7" ht="14.25" customHeight="1">
      <c r="A1673" s="421"/>
      <c r="B1673" s="421"/>
      <c r="C1673" s="421" t="s">
        <v>19</v>
      </c>
      <c r="D1673" s="424"/>
      <c r="E1673" s="422"/>
      <c r="F1673" s="423"/>
      <c r="G1673" s="417"/>
    </row>
    <row r="1674" spans="1:7" ht="14.25" customHeight="1">
      <c r="A1674" s="421"/>
      <c r="B1674" s="421"/>
      <c r="C1674" s="853" t="str">
        <f>C$41</f>
        <v>S1</v>
      </c>
      <c r="D1674" s="426" t="s">
        <v>1873</v>
      </c>
      <c r="E1674" s="856" t="s">
        <v>834</v>
      </c>
      <c r="F1674" s="423"/>
      <c r="G1674" s="417"/>
    </row>
    <row r="1675" spans="1:7" ht="14.25" customHeight="1">
      <c r="A1675" s="421"/>
      <c r="B1675" s="421"/>
      <c r="C1675" s="854"/>
      <c r="D1675" s="424" t="s">
        <v>1874</v>
      </c>
      <c r="E1675" s="857"/>
      <c r="F1675" s="423"/>
      <c r="G1675" s="417"/>
    </row>
    <row r="1676" spans="1:7" ht="14.25" customHeight="1">
      <c r="A1676" s="421"/>
      <c r="B1676" s="421"/>
      <c r="C1676" s="854"/>
      <c r="D1676" s="424" t="s">
        <v>1875</v>
      </c>
      <c r="E1676" s="857"/>
      <c r="F1676" s="423"/>
      <c r="G1676" s="417"/>
    </row>
    <row r="1677" spans="1:7">
      <c r="A1677" s="421"/>
      <c r="B1677" s="421"/>
      <c r="C1677" s="855"/>
      <c r="D1677" s="424" t="s">
        <v>1876</v>
      </c>
      <c r="E1677" s="858"/>
      <c r="F1677" s="423"/>
      <c r="G1677" s="417"/>
    </row>
    <row r="1678" spans="1:7" ht="15">
      <c r="A1678" s="421"/>
      <c r="B1678" s="421"/>
      <c r="C1678" s="421" t="s">
        <v>26</v>
      </c>
      <c r="D1678" s="424"/>
      <c r="E1678" s="422"/>
      <c r="F1678" s="423"/>
      <c r="G1678" s="417"/>
    </row>
    <row r="1679" spans="1:7" ht="15">
      <c r="A1679" s="421"/>
      <c r="B1679" s="421"/>
      <c r="C1679" s="421" t="s">
        <v>31</v>
      </c>
      <c r="D1679" s="426" t="s">
        <v>1877</v>
      </c>
      <c r="E1679" s="422" t="s">
        <v>834</v>
      </c>
      <c r="F1679" s="423"/>
      <c r="G1679" s="417"/>
    </row>
    <row r="1680" spans="1:7" ht="15">
      <c r="A1680" s="421"/>
      <c r="B1680" s="421"/>
      <c r="C1680" s="421" t="s">
        <v>35</v>
      </c>
      <c r="D1680" s="424"/>
      <c r="E1680" s="422"/>
      <c r="F1680" s="423"/>
      <c r="G1680" s="417"/>
    </row>
    <row r="1681" spans="1:13" ht="15">
      <c r="A1681" s="421"/>
      <c r="B1681" s="421"/>
      <c r="C1681" s="421" t="s">
        <v>39</v>
      </c>
      <c r="D1681" s="424"/>
      <c r="E1681" s="422"/>
      <c r="F1681" s="423"/>
      <c r="G1681" s="417"/>
    </row>
    <row r="1682" spans="1:13" ht="15">
      <c r="A1682" s="414"/>
      <c r="B1682" s="414"/>
      <c r="C1682" s="414"/>
      <c r="D1682" s="80"/>
      <c r="E1682" s="415"/>
      <c r="F1682" s="416"/>
      <c r="G1682" s="417"/>
    </row>
    <row r="1683" spans="1:13" ht="15">
      <c r="A1683" s="413">
        <v>5.2</v>
      </c>
      <c r="B1683" s="413"/>
      <c r="C1683" s="413"/>
      <c r="D1683" s="413" t="s">
        <v>1878</v>
      </c>
      <c r="E1683" s="418"/>
      <c r="F1683" s="420"/>
      <c r="G1683" s="417"/>
    </row>
    <row r="1684" spans="1:13" ht="137.5">
      <c r="A1684" s="421" t="s">
        <v>1879</v>
      </c>
      <c r="B1684" s="421"/>
      <c r="C1684" s="421"/>
      <c r="D1684" s="421" t="s">
        <v>1880</v>
      </c>
      <c r="E1684" s="422"/>
      <c r="F1684" s="423"/>
      <c r="G1684" s="417"/>
    </row>
    <row r="1685" spans="1:13" ht="14.25" customHeight="1">
      <c r="A1685" s="421"/>
      <c r="B1685" s="421"/>
      <c r="C1685" s="421" t="s">
        <v>19</v>
      </c>
      <c r="D1685" s="424"/>
      <c r="E1685" s="422"/>
      <c r="F1685" s="423"/>
      <c r="G1685" s="417"/>
    </row>
    <row r="1686" spans="1:13" ht="14.25" customHeight="1">
      <c r="A1686" s="421"/>
      <c r="B1686" s="421"/>
      <c r="C1686" s="853" t="str">
        <f>C$41</f>
        <v>S1</v>
      </c>
      <c r="D1686" s="421" t="s">
        <v>1881</v>
      </c>
      <c r="E1686" s="856" t="s">
        <v>834</v>
      </c>
      <c r="F1686" s="79"/>
      <c r="G1686" s="417"/>
    </row>
    <row r="1687" spans="1:13" ht="14.25" customHeight="1">
      <c r="A1687" s="421"/>
      <c r="B1687" s="421"/>
      <c r="C1687" s="854"/>
      <c r="D1687" s="424" t="s">
        <v>1882</v>
      </c>
      <c r="E1687" s="857"/>
      <c r="F1687" s="79"/>
      <c r="G1687" s="417"/>
    </row>
    <row r="1688" spans="1:13" ht="14.25" customHeight="1">
      <c r="A1688" s="421"/>
      <c r="B1688" s="421"/>
      <c r="C1688" s="854"/>
      <c r="D1688" s="424" t="s">
        <v>1883</v>
      </c>
      <c r="E1688" s="857"/>
      <c r="F1688" s="79"/>
      <c r="G1688" s="417"/>
    </row>
    <row r="1689" spans="1:13">
      <c r="A1689" s="421"/>
      <c r="B1689" s="421"/>
      <c r="C1689" s="855"/>
      <c r="D1689" s="424" t="s">
        <v>1884</v>
      </c>
      <c r="E1689" s="858"/>
      <c r="F1689" s="79"/>
      <c r="G1689" s="417"/>
    </row>
    <row r="1690" spans="1:13" ht="25">
      <c r="A1690" s="421"/>
      <c r="B1690" s="444"/>
      <c r="C1690" s="421" t="s">
        <v>26</v>
      </c>
      <c r="D1690" s="439" t="s">
        <v>431</v>
      </c>
      <c r="E1690" s="457" t="s">
        <v>842</v>
      </c>
      <c r="F1690" s="458" t="s">
        <v>1885</v>
      </c>
      <c r="G1690" s="417"/>
    </row>
    <row r="1691" spans="1:13" ht="58">
      <c r="A1691" s="421"/>
      <c r="B1691" s="445"/>
      <c r="C1691" s="445" t="s">
        <v>31</v>
      </c>
      <c r="D1691" s="470" t="s">
        <v>1886</v>
      </c>
      <c r="E1691" s="447" t="s">
        <v>842</v>
      </c>
      <c r="F1691" s="448" t="s">
        <v>1887</v>
      </c>
      <c r="G1691" s="417"/>
    </row>
    <row r="1692" spans="1:13" s="417" customFormat="1" ht="145">
      <c r="A1692" s="421"/>
      <c r="B1692" s="421"/>
      <c r="C1692" s="421" t="s">
        <v>1847</v>
      </c>
      <c r="D1692" s="463" t="s">
        <v>1888</v>
      </c>
      <c r="E1692" s="422" t="s">
        <v>834</v>
      </c>
      <c r="F1692" s="423" t="s">
        <v>1470</v>
      </c>
      <c r="I1692" s="410"/>
      <c r="J1692" s="410"/>
      <c r="K1692" s="467"/>
      <c r="L1692" s="468"/>
      <c r="M1692" s="469"/>
    </row>
    <row r="1693" spans="1:13" ht="37.5">
      <c r="A1693" s="421"/>
      <c r="B1693" s="421"/>
      <c r="C1693" s="421" t="s">
        <v>35</v>
      </c>
      <c r="D1693" s="798" t="s">
        <v>1889</v>
      </c>
      <c r="E1693" s="422" t="s">
        <v>834</v>
      </c>
      <c r="F1693" s="423"/>
      <c r="G1693" s="417"/>
    </row>
    <row r="1694" spans="1:13" ht="15">
      <c r="A1694" s="421"/>
      <c r="B1694" s="421"/>
      <c r="C1694" s="421" t="s">
        <v>39</v>
      </c>
      <c r="D1694" s="424"/>
      <c r="E1694" s="422"/>
      <c r="F1694" s="423"/>
      <c r="G1694" s="417"/>
    </row>
    <row r="1695" spans="1:13" ht="15">
      <c r="A1695" s="414"/>
      <c r="B1695" s="414"/>
      <c r="C1695" s="414"/>
      <c r="D1695" s="80"/>
      <c r="E1695" s="415"/>
      <c r="F1695" s="416"/>
      <c r="G1695" s="417"/>
    </row>
    <row r="1696" spans="1:13" ht="112.5">
      <c r="A1696" s="421" t="s">
        <v>1890</v>
      </c>
      <c r="B1696" s="421"/>
      <c r="C1696" s="421"/>
      <c r="D1696" s="421" t="s">
        <v>1891</v>
      </c>
      <c r="E1696" s="422"/>
      <c r="F1696" s="423"/>
      <c r="G1696" s="417"/>
    </row>
    <row r="1697" spans="1:7" ht="14.25" customHeight="1">
      <c r="A1697" s="421"/>
      <c r="B1697" s="421"/>
      <c r="C1697" s="421" t="s">
        <v>19</v>
      </c>
      <c r="D1697" s="424"/>
      <c r="E1697" s="422"/>
      <c r="F1697" s="423"/>
      <c r="G1697" s="417"/>
    </row>
    <row r="1698" spans="1:7" ht="14.25" customHeight="1">
      <c r="A1698" s="421"/>
      <c r="B1698" s="421"/>
      <c r="C1698" s="853" t="str">
        <f>C$41</f>
        <v>S1</v>
      </c>
      <c r="D1698" s="432" t="s">
        <v>1892</v>
      </c>
      <c r="E1698" s="862" t="s">
        <v>834</v>
      </c>
      <c r="F1698" s="423"/>
      <c r="G1698" s="417"/>
    </row>
    <row r="1699" spans="1:7" ht="14.25" customHeight="1">
      <c r="A1699" s="421"/>
      <c r="B1699" s="421"/>
      <c r="C1699" s="854"/>
      <c r="D1699" s="424" t="s">
        <v>1893</v>
      </c>
      <c r="E1699" s="863"/>
      <c r="F1699" s="423"/>
      <c r="G1699" s="417"/>
    </row>
    <row r="1700" spans="1:7" ht="14.25" customHeight="1">
      <c r="A1700" s="421"/>
      <c r="B1700" s="421"/>
      <c r="C1700" s="854"/>
      <c r="D1700" s="424" t="s">
        <v>1894</v>
      </c>
      <c r="E1700" s="863"/>
      <c r="F1700" s="423"/>
      <c r="G1700" s="417"/>
    </row>
    <row r="1701" spans="1:7">
      <c r="A1701" s="421"/>
      <c r="B1701" s="421"/>
      <c r="C1701" s="855"/>
      <c r="D1701" s="424" t="s">
        <v>1895</v>
      </c>
      <c r="E1701" s="864"/>
      <c r="F1701" s="423"/>
      <c r="G1701" s="417"/>
    </row>
    <row r="1702" spans="1:7" ht="15">
      <c r="A1702" s="421"/>
      <c r="B1702" s="421"/>
      <c r="C1702" s="421" t="s">
        <v>26</v>
      </c>
      <c r="D1702" s="424"/>
      <c r="E1702" s="422"/>
      <c r="F1702" s="423"/>
      <c r="G1702" s="417"/>
    </row>
    <row r="1703" spans="1:7" ht="25">
      <c r="A1703" s="421"/>
      <c r="B1703" s="421"/>
      <c r="C1703" s="421" t="s">
        <v>31</v>
      </c>
      <c r="D1703" s="426" t="s">
        <v>1896</v>
      </c>
      <c r="E1703" s="422" t="s">
        <v>834</v>
      </c>
      <c r="F1703" s="423"/>
      <c r="G1703" s="417"/>
    </row>
    <row r="1704" spans="1:7" ht="15">
      <c r="A1704" s="421"/>
      <c r="B1704" s="421"/>
      <c r="C1704" s="421" t="s">
        <v>35</v>
      </c>
      <c r="D1704" s="424"/>
      <c r="E1704" s="422"/>
      <c r="F1704" s="423"/>
      <c r="G1704" s="417"/>
    </row>
    <row r="1705" spans="1:7" ht="15">
      <c r="A1705" s="421"/>
      <c r="B1705" s="421"/>
      <c r="C1705" s="421" t="s">
        <v>39</v>
      </c>
      <c r="D1705" s="424"/>
      <c r="E1705" s="422"/>
      <c r="F1705" s="423"/>
      <c r="G1705" s="417"/>
    </row>
    <row r="1706" spans="1:7" ht="15">
      <c r="A1706" s="414"/>
      <c r="B1706" s="414"/>
      <c r="C1706" s="414"/>
      <c r="D1706" s="80"/>
      <c r="E1706" s="415"/>
      <c r="F1706" s="416"/>
      <c r="G1706" s="417"/>
    </row>
    <row r="1707" spans="1:7" ht="15">
      <c r="A1707" s="413">
        <v>5.3</v>
      </c>
      <c r="B1707" s="413"/>
      <c r="C1707" s="413"/>
      <c r="D1707" s="413" t="s">
        <v>1897</v>
      </c>
      <c r="E1707" s="418"/>
      <c r="F1707" s="420"/>
      <c r="G1707" s="417"/>
    </row>
    <row r="1708" spans="1:7" ht="150">
      <c r="A1708" s="421" t="s">
        <v>625</v>
      </c>
      <c r="B1708" s="421"/>
      <c r="C1708" s="421"/>
      <c r="D1708" s="421" t="s">
        <v>1898</v>
      </c>
      <c r="E1708" s="422"/>
      <c r="F1708" s="423"/>
      <c r="G1708" s="417"/>
    </row>
    <row r="1709" spans="1:7" ht="14.25" customHeight="1">
      <c r="A1709" s="421"/>
      <c r="B1709" s="421"/>
      <c r="C1709" s="421" t="s">
        <v>19</v>
      </c>
      <c r="D1709" s="424"/>
      <c r="E1709" s="422"/>
      <c r="F1709" s="423"/>
      <c r="G1709" s="417"/>
    </row>
    <row r="1710" spans="1:7" ht="14.25" customHeight="1">
      <c r="A1710" s="421"/>
      <c r="B1710" s="421"/>
      <c r="C1710" s="853" t="str">
        <f>C$41</f>
        <v>S1</v>
      </c>
      <c r="D1710" s="424" t="s">
        <v>1899</v>
      </c>
      <c r="E1710" s="856" t="s">
        <v>834</v>
      </c>
      <c r="F1710" s="423"/>
      <c r="G1710" s="417"/>
    </row>
    <row r="1711" spans="1:7" ht="14.25" customHeight="1">
      <c r="A1711" s="421"/>
      <c r="B1711" s="421"/>
      <c r="C1711" s="854"/>
      <c r="D1711" s="424" t="s">
        <v>1900</v>
      </c>
      <c r="E1711" s="857"/>
      <c r="F1711" s="423"/>
      <c r="G1711" s="417"/>
    </row>
    <row r="1712" spans="1:7" ht="14.25" customHeight="1">
      <c r="A1712" s="421"/>
      <c r="B1712" s="421"/>
      <c r="C1712" s="854"/>
      <c r="D1712" s="424" t="s">
        <v>1901</v>
      </c>
      <c r="E1712" s="857"/>
      <c r="F1712" s="423"/>
      <c r="G1712" s="417"/>
    </row>
    <row r="1713" spans="1:7">
      <c r="A1713" s="421"/>
      <c r="B1713" s="421"/>
      <c r="C1713" s="855"/>
      <c r="D1713" s="424" t="s">
        <v>1902</v>
      </c>
      <c r="E1713" s="858"/>
      <c r="F1713" s="423"/>
      <c r="G1713" s="417"/>
    </row>
    <row r="1714" spans="1:7" ht="15">
      <c r="A1714" s="421"/>
      <c r="B1714" s="421"/>
      <c r="C1714" s="421" t="s">
        <v>26</v>
      </c>
      <c r="D1714" s="424"/>
      <c r="E1714" s="422"/>
      <c r="F1714" s="423"/>
      <c r="G1714" s="417"/>
    </row>
    <row r="1715" spans="1:7" ht="37.5">
      <c r="A1715" s="421"/>
      <c r="B1715" s="421"/>
      <c r="C1715" s="421" t="s">
        <v>31</v>
      </c>
      <c r="D1715" s="426" t="s">
        <v>1903</v>
      </c>
      <c r="E1715" s="422" t="s">
        <v>834</v>
      </c>
      <c r="F1715" s="423"/>
      <c r="G1715" s="417"/>
    </row>
    <row r="1716" spans="1:7" ht="15">
      <c r="A1716" s="421"/>
      <c r="B1716" s="421"/>
      <c r="C1716" s="421" t="s">
        <v>35</v>
      </c>
      <c r="D1716" s="424"/>
      <c r="E1716" s="422"/>
      <c r="F1716" s="423"/>
      <c r="G1716" s="417"/>
    </row>
    <row r="1717" spans="1:7" ht="15">
      <c r="A1717" s="421"/>
      <c r="B1717" s="421"/>
      <c r="C1717" s="421" t="s">
        <v>39</v>
      </c>
      <c r="D1717" s="424"/>
      <c r="E1717" s="422"/>
      <c r="F1717" s="423"/>
      <c r="G1717" s="417"/>
    </row>
    <row r="1718" spans="1:7" ht="15">
      <c r="A1718" s="414"/>
      <c r="B1718" s="414"/>
      <c r="C1718" s="414"/>
      <c r="D1718" s="80"/>
      <c r="E1718" s="415"/>
      <c r="F1718" s="416"/>
      <c r="G1718" s="417"/>
    </row>
    <row r="1719" spans="1:7" ht="15">
      <c r="A1719" s="413">
        <v>5.4</v>
      </c>
      <c r="B1719" s="413"/>
      <c r="C1719" s="413"/>
      <c r="D1719" s="413" t="s">
        <v>1904</v>
      </c>
      <c r="E1719" s="418"/>
      <c r="F1719" s="419"/>
      <c r="G1719" s="417"/>
    </row>
    <row r="1720" spans="1:7" ht="237.5">
      <c r="A1720" s="421" t="s">
        <v>1905</v>
      </c>
      <c r="B1720" s="421"/>
      <c r="C1720" s="421"/>
      <c r="D1720" s="421" t="s">
        <v>1906</v>
      </c>
      <c r="E1720" s="422"/>
      <c r="F1720" s="423"/>
      <c r="G1720" s="417"/>
    </row>
    <row r="1721" spans="1:7" ht="14.25" customHeight="1">
      <c r="A1721" s="421"/>
      <c r="B1721" s="421"/>
      <c r="C1721" s="421" t="s">
        <v>19</v>
      </c>
      <c r="D1721" s="424"/>
      <c r="E1721" s="422"/>
      <c r="F1721" s="423"/>
      <c r="G1721" s="417"/>
    </row>
    <row r="1722" spans="1:7" ht="14.25" customHeight="1">
      <c r="A1722" s="421"/>
      <c r="B1722" s="421"/>
      <c r="C1722" s="853" t="str">
        <f>C$41</f>
        <v>S1</v>
      </c>
      <c r="D1722" s="426" t="s">
        <v>1907</v>
      </c>
      <c r="E1722" s="856" t="s">
        <v>834</v>
      </c>
      <c r="F1722" s="423"/>
      <c r="G1722" s="417"/>
    </row>
    <row r="1723" spans="1:7" ht="14.25" customHeight="1">
      <c r="A1723" s="421"/>
      <c r="B1723" s="421"/>
      <c r="C1723" s="854"/>
      <c r="D1723" s="424" t="s">
        <v>1908</v>
      </c>
      <c r="E1723" s="857"/>
      <c r="F1723" s="423"/>
      <c r="G1723" s="417"/>
    </row>
    <row r="1724" spans="1:7" ht="14.25" customHeight="1">
      <c r="A1724" s="421"/>
      <c r="B1724" s="421"/>
      <c r="C1724" s="854"/>
      <c r="D1724" s="424" t="s">
        <v>1909</v>
      </c>
      <c r="E1724" s="857"/>
      <c r="F1724" s="423"/>
      <c r="G1724" s="417"/>
    </row>
    <row r="1725" spans="1:7">
      <c r="A1725" s="421"/>
      <c r="B1725" s="421"/>
      <c r="C1725" s="855"/>
      <c r="D1725" s="424" t="s">
        <v>1910</v>
      </c>
      <c r="E1725" s="858"/>
      <c r="F1725" s="423"/>
      <c r="G1725" s="417"/>
    </row>
    <row r="1726" spans="1:7" ht="25">
      <c r="A1726" s="421"/>
      <c r="B1726" s="444"/>
      <c r="C1726" s="421" t="s">
        <v>26</v>
      </c>
      <c r="D1726" s="481" t="s">
        <v>437</v>
      </c>
      <c r="E1726" s="457" t="s">
        <v>842</v>
      </c>
      <c r="F1726" s="458" t="s">
        <v>1911</v>
      </c>
      <c r="G1726" s="417"/>
    </row>
    <row r="1727" spans="1:7" ht="308">
      <c r="A1727" s="421"/>
      <c r="B1727" s="444"/>
      <c r="C1727" s="444" t="s">
        <v>31</v>
      </c>
      <c r="D1727" s="455" t="s">
        <v>1912</v>
      </c>
      <c r="E1727" s="457" t="s">
        <v>842</v>
      </c>
      <c r="F1727" s="458" t="s">
        <v>1913</v>
      </c>
      <c r="G1727" s="417"/>
    </row>
    <row r="1728" spans="1:7" ht="250">
      <c r="A1728" s="421"/>
      <c r="B1728" s="421"/>
      <c r="C1728" s="421" t="s">
        <v>35</v>
      </c>
      <c r="D1728" s="424" t="s">
        <v>1914</v>
      </c>
      <c r="E1728" s="422" t="s">
        <v>842</v>
      </c>
      <c r="F1728" s="423" t="s">
        <v>1915</v>
      </c>
      <c r="G1728" s="417"/>
    </row>
    <row r="1729" spans="1:7" ht="15">
      <c r="A1729" s="421"/>
      <c r="B1729" s="421"/>
      <c r="C1729" s="421" t="s">
        <v>39</v>
      </c>
      <c r="D1729" s="424"/>
      <c r="E1729" s="422"/>
      <c r="F1729" s="423"/>
      <c r="G1729" s="417"/>
    </row>
    <row r="1730" spans="1:7" ht="15">
      <c r="A1730" s="414"/>
      <c r="B1730" s="414"/>
      <c r="C1730" s="414"/>
      <c r="D1730" s="80"/>
      <c r="E1730" s="415"/>
      <c r="F1730" s="416"/>
      <c r="G1730" s="417"/>
    </row>
    <row r="1731" spans="1:7" ht="212.5">
      <c r="A1731" s="421" t="s">
        <v>1916</v>
      </c>
      <c r="B1731" s="421"/>
      <c r="C1731" s="421"/>
      <c r="D1731" s="421" t="s">
        <v>1917</v>
      </c>
      <c r="E1731" s="422"/>
      <c r="F1731" s="423"/>
      <c r="G1731" s="417"/>
    </row>
    <row r="1732" spans="1:7" ht="14.25" customHeight="1">
      <c r="A1732" s="421"/>
      <c r="B1732" s="421"/>
      <c r="C1732" s="421" t="s">
        <v>19</v>
      </c>
      <c r="D1732" s="424"/>
      <c r="E1732" s="422"/>
      <c r="F1732" s="423"/>
      <c r="G1732" s="417"/>
    </row>
    <row r="1733" spans="1:7" ht="14.25" customHeight="1">
      <c r="A1733" s="421"/>
      <c r="B1733" s="421"/>
      <c r="C1733" s="853" t="str">
        <f>C$41</f>
        <v>S1</v>
      </c>
      <c r="D1733" s="432" t="s">
        <v>1918</v>
      </c>
      <c r="E1733" s="856" t="s">
        <v>834</v>
      </c>
      <c r="F1733" s="423"/>
      <c r="G1733" s="417"/>
    </row>
    <row r="1734" spans="1:7" ht="14.25" customHeight="1">
      <c r="A1734" s="421"/>
      <c r="B1734" s="421"/>
      <c r="C1734" s="854"/>
      <c r="D1734" s="424" t="s">
        <v>1919</v>
      </c>
      <c r="E1734" s="857"/>
      <c r="F1734" s="423"/>
      <c r="G1734" s="417"/>
    </row>
    <row r="1735" spans="1:7" ht="14.25" customHeight="1">
      <c r="A1735" s="421"/>
      <c r="B1735" s="421"/>
      <c r="C1735" s="855"/>
      <c r="D1735" s="424" t="s">
        <v>1920</v>
      </c>
      <c r="E1735" s="857"/>
      <c r="F1735" s="423"/>
      <c r="G1735" s="417"/>
    </row>
    <row r="1736" spans="1:7">
      <c r="A1736" s="421"/>
      <c r="B1736" s="421"/>
      <c r="C1736" s="421"/>
      <c r="D1736" s="424" t="s">
        <v>1921</v>
      </c>
      <c r="E1736" s="858"/>
      <c r="F1736" s="423"/>
      <c r="G1736" s="417"/>
    </row>
    <row r="1737" spans="1:7" ht="15">
      <c r="A1737" s="421"/>
      <c r="B1737" s="421"/>
      <c r="C1737" s="421" t="s">
        <v>26</v>
      </c>
      <c r="D1737" s="424"/>
      <c r="E1737" s="422"/>
      <c r="F1737" s="423"/>
      <c r="G1737" s="417"/>
    </row>
    <row r="1738" spans="1:7" ht="50">
      <c r="A1738" s="421"/>
      <c r="B1738" s="421"/>
      <c r="C1738" s="421" t="s">
        <v>31</v>
      </c>
      <c r="D1738" s="426" t="s">
        <v>1922</v>
      </c>
      <c r="E1738" s="422" t="s">
        <v>834</v>
      </c>
      <c r="F1738" s="423"/>
      <c r="G1738" s="417"/>
    </row>
    <row r="1739" spans="1:7" ht="15">
      <c r="A1739" s="421"/>
      <c r="B1739" s="421"/>
      <c r="C1739" s="421" t="s">
        <v>35</v>
      </c>
      <c r="D1739" s="424"/>
      <c r="E1739" s="422"/>
      <c r="F1739" s="423"/>
      <c r="G1739" s="417"/>
    </row>
    <row r="1740" spans="1:7" ht="15">
      <c r="A1740" s="421"/>
      <c r="B1740" s="421"/>
      <c r="C1740" s="421" t="s">
        <v>39</v>
      </c>
      <c r="D1740" s="424"/>
      <c r="E1740" s="422"/>
      <c r="F1740" s="423"/>
      <c r="G1740" s="417"/>
    </row>
    <row r="1741" spans="1:7" ht="15">
      <c r="A1741" s="414"/>
      <c r="B1741" s="414"/>
      <c r="C1741" s="414"/>
      <c r="D1741" s="80"/>
      <c r="E1741" s="415"/>
      <c r="F1741" s="416"/>
      <c r="G1741" s="417"/>
    </row>
    <row r="1742" spans="1:7" ht="212.5">
      <c r="A1742" s="421" t="s">
        <v>1923</v>
      </c>
      <c r="B1742" s="421"/>
      <c r="C1742" s="421"/>
      <c r="D1742" s="421" t="s">
        <v>1924</v>
      </c>
      <c r="E1742" s="422"/>
      <c r="F1742" s="423"/>
      <c r="G1742" s="417"/>
    </row>
    <row r="1743" spans="1:7" ht="14.25" customHeight="1">
      <c r="A1743" s="421"/>
      <c r="B1743" s="421"/>
      <c r="C1743" s="421" t="s">
        <v>19</v>
      </c>
      <c r="D1743" s="424"/>
      <c r="E1743" s="422"/>
      <c r="F1743" s="423"/>
      <c r="G1743" s="417"/>
    </row>
    <row r="1744" spans="1:7" ht="14.25" customHeight="1">
      <c r="A1744" s="421"/>
      <c r="B1744" s="421"/>
      <c r="C1744" s="853" t="str">
        <f>C$41</f>
        <v>S1</v>
      </c>
      <c r="D1744" s="482" t="s">
        <v>1925</v>
      </c>
      <c r="E1744" s="856" t="s">
        <v>834</v>
      </c>
      <c r="F1744" s="423"/>
      <c r="G1744" s="417"/>
    </row>
    <row r="1745" spans="1:7" ht="14.25" customHeight="1">
      <c r="A1745" s="421"/>
      <c r="B1745" s="421"/>
      <c r="C1745" s="854"/>
      <c r="D1745" s="424" t="s">
        <v>1926</v>
      </c>
      <c r="E1745" s="857"/>
      <c r="F1745" s="423"/>
      <c r="G1745" s="417"/>
    </row>
    <row r="1746" spans="1:7" ht="14.25" customHeight="1">
      <c r="A1746" s="421"/>
      <c r="B1746" s="421"/>
      <c r="C1746" s="854"/>
      <c r="D1746" s="424" t="s">
        <v>1927</v>
      </c>
      <c r="E1746" s="857"/>
      <c r="F1746" s="423"/>
      <c r="G1746" s="417"/>
    </row>
    <row r="1747" spans="1:7" ht="25">
      <c r="A1747" s="421"/>
      <c r="B1747" s="421"/>
      <c r="C1747" s="855"/>
      <c r="D1747" s="424" t="s">
        <v>1928</v>
      </c>
      <c r="E1747" s="858"/>
      <c r="F1747" s="423"/>
      <c r="G1747" s="417"/>
    </row>
    <row r="1748" spans="1:7" ht="15">
      <c r="A1748" s="421"/>
      <c r="B1748" s="421"/>
      <c r="C1748" s="421" t="s">
        <v>26</v>
      </c>
      <c r="D1748" s="424"/>
      <c r="E1748" s="468"/>
      <c r="F1748" s="417"/>
      <c r="G1748" s="417"/>
    </row>
    <row r="1749" spans="1:7" ht="112.5">
      <c r="A1749" s="421"/>
      <c r="B1749" s="421"/>
      <c r="C1749" s="421" t="s">
        <v>31</v>
      </c>
      <c r="D1749" s="424" t="s">
        <v>1929</v>
      </c>
      <c r="E1749" s="422" t="s">
        <v>834</v>
      </c>
      <c r="F1749" s="423" t="s">
        <v>1930</v>
      </c>
      <c r="G1749" s="417"/>
    </row>
    <row r="1750" spans="1:7" ht="15">
      <c r="A1750" s="421"/>
      <c r="B1750" s="421"/>
      <c r="C1750" s="421" t="s">
        <v>35</v>
      </c>
      <c r="D1750" s="424"/>
      <c r="E1750" s="422"/>
      <c r="F1750" s="423"/>
      <c r="G1750" s="417"/>
    </row>
    <row r="1751" spans="1:7" ht="15">
      <c r="A1751" s="421"/>
      <c r="B1751" s="421"/>
      <c r="C1751" s="421" t="s">
        <v>39</v>
      </c>
      <c r="D1751" s="424"/>
      <c r="E1751" s="422"/>
      <c r="F1751" s="423"/>
      <c r="G1751" s="417"/>
    </row>
    <row r="1752" spans="1:7" ht="15">
      <c r="A1752" s="414"/>
      <c r="B1752" s="414"/>
      <c r="C1752" s="414"/>
      <c r="D1752" s="80"/>
      <c r="E1752" s="415"/>
      <c r="F1752" s="416"/>
      <c r="G1752" s="417"/>
    </row>
    <row r="1753" spans="1:7" ht="15">
      <c r="A1753" s="413">
        <v>5.5</v>
      </c>
      <c r="B1753" s="413"/>
      <c r="C1753" s="413"/>
      <c r="D1753" s="413" t="s">
        <v>1931</v>
      </c>
      <c r="E1753" s="418"/>
      <c r="F1753" s="419"/>
      <c r="G1753" s="417"/>
    </row>
    <row r="1754" spans="1:7" ht="150">
      <c r="A1754" s="421" t="s">
        <v>640</v>
      </c>
      <c r="B1754" s="421"/>
      <c r="C1754" s="421"/>
      <c r="D1754" s="421" t="s">
        <v>1932</v>
      </c>
      <c r="E1754" s="422"/>
      <c r="F1754" s="423"/>
      <c r="G1754" s="417"/>
    </row>
    <row r="1755" spans="1:7" ht="14.25" customHeight="1">
      <c r="A1755" s="421"/>
      <c r="B1755" s="421"/>
      <c r="C1755" s="421" t="s">
        <v>19</v>
      </c>
      <c r="D1755" s="424"/>
      <c r="E1755" s="422"/>
      <c r="F1755" s="423"/>
      <c r="G1755" s="417"/>
    </row>
    <row r="1756" spans="1:7" ht="14.25" customHeight="1">
      <c r="A1756" s="421"/>
      <c r="B1756" s="421"/>
      <c r="C1756" s="853" t="str">
        <f>C$41</f>
        <v>S1</v>
      </c>
      <c r="D1756" s="424" t="s">
        <v>1933</v>
      </c>
      <c r="E1756" s="856" t="s">
        <v>834</v>
      </c>
      <c r="F1756" s="859" t="s">
        <v>1934</v>
      </c>
      <c r="G1756" s="417"/>
    </row>
    <row r="1757" spans="1:7" ht="14.25" customHeight="1">
      <c r="A1757" s="421"/>
      <c r="B1757" s="421"/>
      <c r="C1757" s="854"/>
      <c r="D1757" s="424" t="s">
        <v>1935</v>
      </c>
      <c r="E1757" s="857"/>
      <c r="F1757" s="860"/>
      <c r="G1757" s="417"/>
    </row>
    <row r="1758" spans="1:7" ht="14.25" customHeight="1">
      <c r="A1758" s="421"/>
      <c r="B1758" s="421"/>
      <c r="C1758" s="854"/>
      <c r="D1758" s="424" t="s">
        <v>1936</v>
      </c>
      <c r="E1758" s="857"/>
      <c r="F1758" s="860"/>
      <c r="G1758" s="417"/>
    </row>
    <row r="1759" spans="1:7" ht="25">
      <c r="A1759" s="421"/>
      <c r="B1759" s="421"/>
      <c r="C1759" s="855"/>
      <c r="D1759" s="424" t="s">
        <v>1937</v>
      </c>
      <c r="E1759" s="858"/>
      <c r="F1759" s="861"/>
      <c r="G1759" s="417"/>
    </row>
    <row r="1760" spans="1:7" ht="37.5">
      <c r="A1760" s="421"/>
      <c r="B1760" s="421"/>
      <c r="C1760" s="421" t="s">
        <v>26</v>
      </c>
      <c r="D1760" s="424" t="s">
        <v>1938</v>
      </c>
      <c r="E1760" s="422" t="s">
        <v>834</v>
      </c>
      <c r="F1760" s="423"/>
      <c r="G1760" s="417"/>
    </row>
    <row r="1761" spans="1:7" ht="112.5">
      <c r="A1761" s="421"/>
      <c r="B1761" s="421"/>
      <c r="C1761" s="421" t="s">
        <v>31</v>
      </c>
      <c r="D1761" s="424" t="s">
        <v>1939</v>
      </c>
      <c r="E1761" s="422" t="s">
        <v>834</v>
      </c>
      <c r="F1761" s="423"/>
      <c r="G1761" s="417"/>
    </row>
    <row r="1762" spans="1:7" ht="15">
      <c r="A1762" s="421"/>
      <c r="B1762" s="421"/>
      <c r="C1762" s="421" t="s">
        <v>35</v>
      </c>
      <c r="D1762" s="424"/>
      <c r="E1762" s="422"/>
      <c r="F1762" s="423"/>
      <c r="G1762" s="417"/>
    </row>
    <row r="1763" spans="1:7" ht="15">
      <c r="A1763" s="421"/>
      <c r="B1763" s="421"/>
      <c r="C1763" s="421" t="s">
        <v>39</v>
      </c>
      <c r="D1763" s="424"/>
      <c r="E1763" s="422"/>
      <c r="F1763" s="423"/>
      <c r="G1763" s="417"/>
    </row>
    <row r="1764" spans="1:7" ht="15">
      <c r="A1764" s="414"/>
      <c r="B1764" s="414"/>
      <c r="C1764" s="414"/>
      <c r="D1764" s="80"/>
      <c r="E1764" s="415"/>
      <c r="F1764" s="416"/>
      <c r="G1764" s="417"/>
    </row>
    <row r="1765" spans="1:7" ht="87.5">
      <c r="A1765" s="421" t="s">
        <v>1940</v>
      </c>
      <c r="B1765" s="421"/>
      <c r="C1765" s="421"/>
      <c r="D1765" s="421" t="s">
        <v>1941</v>
      </c>
      <c r="E1765" s="422"/>
      <c r="F1765" s="423"/>
      <c r="G1765" s="417"/>
    </row>
    <row r="1766" spans="1:7" ht="14.25" customHeight="1">
      <c r="A1766" s="421"/>
      <c r="B1766" s="421"/>
      <c r="C1766" s="421" t="s">
        <v>19</v>
      </c>
      <c r="D1766" s="424"/>
      <c r="E1766" s="422"/>
      <c r="F1766" s="423"/>
      <c r="G1766" s="417"/>
    </row>
    <row r="1767" spans="1:7" ht="14.25" customHeight="1">
      <c r="A1767" s="421"/>
      <c r="B1767" s="421"/>
      <c r="C1767" s="853" t="str">
        <f>C$41</f>
        <v>S1</v>
      </c>
      <c r="D1767" s="424" t="s">
        <v>1942</v>
      </c>
      <c r="E1767" s="856" t="s">
        <v>834</v>
      </c>
      <c r="F1767" s="423"/>
      <c r="G1767" s="417"/>
    </row>
    <row r="1768" spans="1:7" ht="14.25" customHeight="1">
      <c r="A1768" s="421"/>
      <c r="B1768" s="421"/>
      <c r="C1768" s="854"/>
      <c r="D1768" s="424" t="s">
        <v>1943</v>
      </c>
      <c r="E1768" s="857"/>
      <c r="F1768" s="423"/>
      <c r="G1768" s="417"/>
    </row>
    <row r="1769" spans="1:7" ht="14.25" customHeight="1">
      <c r="A1769" s="421"/>
      <c r="B1769" s="421"/>
      <c r="C1769" s="854"/>
      <c r="D1769" s="424" t="s">
        <v>1944</v>
      </c>
      <c r="E1769" s="857"/>
      <c r="F1769" s="423"/>
      <c r="G1769" s="417"/>
    </row>
    <row r="1770" spans="1:7">
      <c r="A1770" s="421"/>
      <c r="B1770" s="421"/>
      <c r="C1770" s="855"/>
      <c r="D1770" s="424" t="s">
        <v>1945</v>
      </c>
      <c r="E1770" s="858"/>
      <c r="F1770" s="423"/>
      <c r="G1770" s="417"/>
    </row>
    <row r="1771" spans="1:7" ht="15">
      <c r="A1771" s="421"/>
      <c r="B1771" s="421"/>
      <c r="C1771" s="421" t="s">
        <v>26</v>
      </c>
      <c r="D1771" s="424"/>
      <c r="E1771" s="422"/>
      <c r="F1771" s="423"/>
      <c r="G1771" s="417"/>
    </row>
    <row r="1772" spans="1:7" ht="62.5">
      <c r="A1772" s="421"/>
      <c r="B1772" s="421"/>
      <c r="C1772" s="421" t="s">
        <v>31</v>
      </c>
      <c r="D1772" s="424" t="s">
        <v>1946</v>
      </c>
      <c r="E1772" s="422" t="s">
        <v>834</v>
      </c>
      <c r="F1772" s="423"/>
      <c r="G1772" s="417"/>
    </row>
    <row r="1773" spans="1:7" ht="15">
      <c r="A1773" s="421"/>
      <c r="B1773" s="421"/>
      <c r="C1773" s="421" t="s">
        <v>35</v>
      </c>
      <c r="D1773" s="424"/>
      <c r="E1773" s="422"/>
      <c r="F1773" s="423"/>
      <c r="G1773" s="417"/>
    </row>
    <row r="1774" spans="1:7" ht="15">
      <c r="A1774" s="421"/>
      <c r="B1774" s="421"/>
      <c r="C1774" s="421" t="s">
        <v>39</v>
      </c>
      <c r="D1774" s="424"/>
      <c r="E1774" s="422"/>
      <c r="F1774" s="423"/>
      <c r="G1774" s="417"/>
    </row>
    <row r="1775" spans="1:7" ht="15">
      <c r="A1775" s="414"/>
      <c r="B1775" s="414"/>
      <c r="C1775" s="414"/>
      <c r="D1775" s="80"/>
      <c r="E1775" s="415"/>
      <c r="F1775" s="416"/>
      <c r="G1775" s="417"/>
    </row>
    <row r="1776" spans="1:7" ht="15">
      <c r="A1776" s="454">
        <v>5.6</v>
      </c>
      <c r="B1776" s="454"/>
      <c r="C1776" s="413"/>
      <c r="D1776" s="413" t="s">
        <v>1947</v>
      </c>
      <c r="E1776" s="418"/>
      <c r="F1776" s="419"/>
      <c r="G1776" s="417"/>
    </row>
    <row r="1777" spans="1:7" ht="62.5">
      <c r="A1777" s="421" t="s">
        <v>1948</v>
      </c>
      <c r="B1777" s="421"/>
      <c r="C1777" s="421"/>
      <c r="D1777" s="421" t="s">
        <v>1949</v>
      </c>
      <c r="E1777" s="422"/>
      <c r="F1777" s="423"/>
      <c r="G1777" s="417"/>
    </row>
    <row r="1778" spans="1:7" ht="14.25" customHeight="1">
      <c r="A1778" s="421"/>
      <c r="B1778" s="421"/>
      <c r="C1778" s="421" t="s">
        <v>19</v>
      </c>
      <c r="D1778" s="424"/>
      <c r="E1778" s="422"/>
      <c r="F1778" s="423"/>
      <c r="G1778" s="417"/>
    </row>
    <row r="1779" spans="1:7" ht="14.25" customHeight="1">
      <c r="A1779" s="421"/>
      <c r="B1779" s="421"/>
      <c r="C1779" s="853" t="str">
        <f>C$41</f>
        <v>S1</v>
      </c>
      <c r="D1779" s="426" t="s">
        <v>1950</v>
      </c>
      <c r="E1779" s="856" t="s">
        <v>834</v>
      </c>
      <c r="F1779" s="423"/>
      <c r="G1779" s="417"/>
    </row>
    <row r="1780" spans="1:7" ht="14.25" customHeight="1">
      <c r="A1780" s="421"/>
      <c r="B1780" s="421"/>
      <c r="C1780" s="854"/>
      <c r="D1780" s="424" t="s">
        <v>1951</v>
      </c>
      <c r="E1780" s="857"/>
      <c r="F1780" s="423"/>
      <c r="G1780" s="417"/>
    </row>
    <row r="1781" spans="1:7" ht="14.25" customHeight="1">
      <c r="A1781" s="421"/>
      <c r="B1781" s="421"/>
      <c r="C1781" s="854"/>
      <c r="D1781" s="424" t="s">
        <v>1952</v>
      </c>
      <c r="E1781" s="857"/>
      <c r="F1781" s="423"/>
      <c r="G1781" s="417"/>
    </row>
    <row r="1782" spans="1:7">
      <c r="A1782" s="421"/>
      <c r="B1782" s="421"/>
      <c r="C1782" s="855"/>
      <c r="D1782" s="424" t="s">
        <v>1953</v>
      </c>
      <c r="E1782" s="858"/>
      <c r="F1782" s="423"/>
      <c r="G1782" s="417"/>
    </row>
    <row r="1783" spans="1:7" ht="15">
      <c r="A1783" s="421"/>
      <c r="B1783" s="421"/>
      <c r="C1783" s="421" t="s">
        <v>26</v>
      </c>
      <c r="D1783" s="424"/>
      <c r="E1783" s="422"/>
      <c r="F1783" s="423"/>
      <c r="G1783" s="417"/>
    </row>
    <row r="1784" spans="1:7" ht="15">
      <c r="A1784" s="421"/>
      <c r="B1784" s="421"/>
      <c r="C1784" s="421" t="s">
        <v>31</v>
      </c>
      <c r="D1784" s="426" t="s">
        <v>1954</v>
      </c>
      <c r="E1784" s="422" t="s">
        <v>834</v>
      </c>
      <c r="F1784" s="423"/>
      <c r="G1784" s="417"/>
    </row>
    <row r="1785" spans="1:7" ht="15">
      <c r="A1785" s="421"/>
      <c r="B1785" s="421"/>
      <c r="C1785" s="421" t="s">
        <v>35</v>
      </c>
      <c r="D1785" s="424"/>
      <c r="E1785" s="422"/>
      <c r="F1785" s="423"/>
      <c r="G1785" s="417"/>
    </row>
    <row r="1786" spans="1:7" ht="15">
      <c r="A1786" s="421"/>
      <c r="B1786" s="421"/>
      <c r="C1786" s="421" t="s">
        <v>39</v>
      </c>
      <c r="D1786" s="424"/>
      <c r="E1786" s="422"/>
      <c r="F1786" s="423"/>
      <c r="G1786" s="417"/>
    </row>
    <row r="1787" spans="1:7" ht="15">
      <c r="A1787" s="414"/>
      <c r="B1787" s="414"/>
      <c r="C1787" s="414"/>
      <c r="D1787" s="80"/>
      <c r="E1787" s="415"/>
      <c r="F1787" s="416"/>
      <c r="G1787" s="417"/>
    </row>
    <row r="1788" spans="1:7" ht="62.5">
      <c r="A1788" s="421" t="s">
        <v>1955</v>
      </c>
      <c r="B1788" s="421"/>
      <c r="C1788" s="421"/>
      <c r="D1788" s="421" t="s">
        <v>1956</v>
      </c>
      <c r="E1788" s="422"/>
      <c r="F1788" s="423"/>
      <c r="G1788" s="417"/>
    </row>
    <row r="1789" spans="1:7" ht="14.25" customHeight="1">
      <c r="A1789" s="421"/>
      <c r="B1789" s="421"/>
      <c r="C1789" s="421" t="s">
        <v>19</v>
      </c>
      <c r="D1789" s="424"/>
      <c r="E1789" s="422"/>
      <c r="F1789" s="423"/>
      <c r="G1789" s="417"/>
    </row>
    <row r="1790" spans="1:7" ht="14.25" customHeight="1">
      <c r="A1790" s="421"/>
      <c r="B1790" s="421"/>
      <c r="C1790" s="853" t="str">
        <f>C$41</f>
        <v>S1</v>
      </c>
      <c r="D1790" s="424" t="s">
        <v>1957</v>
      </c>
      <c r="E1790" s="856" t="s">
        <v>834</v>
      </c>
      <c r="F1790" s="423"/>
      <c r="G1790" s="417"/>
    </row>
    <row r="1791" spans="1:7" ht="14.25" customHeight="1">
      <c r="A1791" s="421"/>
      <c r="B1791" s="421"/>
      <c r="C1791" s="854"/>
      <c r="D1791" s="424" t="s">
        <v>1958</v>
      </c>
      <c r="E1791" s="857"/>
      <c r="F1791" s="423"/>
      <c r="G1791" s="417"/>
    </row>
    <row r="1792" spans="1:7" ht="14.25" customHeight="1">
      <c r="A1792" s="421"/>
      <c r="B1792" s="421"/>
      <c r="C1792" s="854"/>
      <c r="D1792" s="424" t="s">
        <v>1959</v>
      </c>
      <c r="E1792" s="857"/>
      <c r="F1792" s="423"/>
      <c r="G1792" s="417"/>
    </row>
    <row r="1793" spans="1:7">
      <c r="A1793" s="421"/>
      <c r="B1793" s="421"/>
      <c r="C1793" s="855"/>
      <c r="D1793" s="424" t="s">
        <v>1960</v>
      </c>
      <c r="E1793" s="858"/>
      <c r="F1793" s="423"/>
      <c r="G1793" s="417"/>
    </row>
    <row r="1794" spans="1:7" ht="15">
      <c r="A1794" s="421"/>
      <c r="B1794" s="421"/>
      <c r="C1794" s="421" t="s">
        <v>26</v>
      </c>
      <c r="D1794" s="424"/>
      <c r="E1794" s="422"/>
      <c r="F1794" s="423"/>
      <c r="G1794" s="417"/>
    </row>
    <row r="1795" spans="1:7" ht="15">
      <c r="A1795" s="421"/>
      <c r="B1795" s="421"/>
      <c r="C1795" s="421" t="s">
        <v>31</v>
      </c>
      <c r="D1795" s="424" t="s">
        <v>1961</v>
      </c>
      <c r="E1795" s="422" t="s">
        <v>834</v>
      </c>
      <c r="F1795" s="423"/>
      <c r="G1795" s="417"/>
    </row>
    <row r="1796" spans="1:7" ht="15">
      <c r="A1796" s="421"/>
      <c r="B1796" s="421"/>
      <c r="C1796" s="421" t="s">
        <v>35</v>
      </c>
      <c r="D1796" s="424"/>
      <c r="E1796" s="422"/>
      <c r="F1796" s="423"/>
      <c r="G1796" s="417"/>
    </row>
    <row r="1797" spans="1:7" ht="15">
      <c r="A1797" s="421"/>
      <c r="B1797" s="421"/>
      <c r="C1797" s="421" t="s">
        <v>39</v>
      </c>
      <c r="D1797" s="424"/>
      <c r="E1797" s="422"/>
      <c r="F1797" s="423"/>
      <c r="G1797" s="417"/>
    </row>
    <row r="1798" spans="1:7" ht="15">
      <c r="A1798" s="414"/>
      <c r="B1798" s="414"/>
      <c r="C1798" s="414"/>
      <c r="D1798" s="80"/>
      <c r="E1798" s="415"/>
      <c r="F1798" s="416"/>
      <c r="G1798" s="417"/>
    </row>
    <row r="1799" spans="1:7" ht="75">
      <c r="A1799" s="421" t="s">
        <v>1962</v>
      </c>
      <c r="B1799" s="421"/>
      <c r="C1799" s="421"/>
      <c r="D1799" s="421" t="s">
        <v>1963</v>
      </c>
      <c r="E1799" s="422"/>
      <c r="F1799" s="423"/>
      <c r="G1799" s="417"/>
    </row>
    <row r="1800" spans="1:7" ht="15">
      <c r="A1800" s="421"/>
      <c r="B1800" s="421"/>
      <c r="C1800" s="421" t="s">
        <v>19</v>
      </c>
      <c r="D1800" s="424"/>
      <c r="E1800" s="422"/>
      <c r="F1800" s="423"/>
      <c r="G1800" s="417"/>
    </row>
    <row r="1801" spans="1:7" ht="25">
      <c r="A1801" s="421"/>
      <c r="B1801" s="421"/>
      <c r="C1801" s="431" t="str">
        <f>C$41</f>
        <v>S1</v>
      </c>
      <c r="D1801" s="424" t="s">
        <v>1964</v>
      </c>
      <c r="E1801" s="427" t="s">
        <v>834</v>
      </c>
      <c r="F1801" s="423"/>
      <c r="G1801" s="417"/>
    </row>
    <row r="1802" spans="1:7" ht="15">
      <c r="A1802" s="421"/>
      <c r="B1802" s="421"/>
      <c r="C1802" s="421" t="s">
        <v>26</v>
      </c>
      <c r="D1802" s="424"/>
      <c r="E1802" s="422"/>
      <c r="F1802" s="423"/>
      <c r="G1802" s="417"/>
    </row>
    <row r="1803" spans="1:7" ht="25">
      <c r="A1803" s="421"/>
      <c r="B1803" s="421"/>
      <c r="C1803" s="421" t="s">
        <v>31</v>
      </c>
      <c r="D1803" s="424" t="s">
        <v>1965</v>
      </c>
      <c r="E1803" s="422" t="s">
        <v>834</v>
      </c>
      <c r="F1803" s="423"/>
      <c r="G1803" s="417"/>
    </row>
    <row r="1804" spans="1:7" ht="15">
      <c r="A1804" s="421"/>
      <c r="B1804" s="421"/>
      <c r="C1804" s="421" t="s">
        <v>35</v>
      </c>
      <c r="D1804" s="424"/>
      <c r="E1804" s="422"/>
      <c r="F1804" s="423"/>
      <c r="G1804" s="417"/>
    </row>
    <row r="1805" spans="1:7" ht="15">
      <c r="A1805" s="421"/>
      <c r="B1805" s="421"/>
      <c r="C1805" s="421" t="s">
        <v>39</v>
      </c>
      <c r="D1805" s="424"/>
      <c r="E1805" s="422"/>
      <c r="F1805" s="423"/>
      <c r="G1805" s="417"/>
    </row>
    <row r="1806" spans="1:7" ht="15">
      <c r="A1806" s="414"/>
      <c r="B1806" s="414"/>
      <c r="C1806" s="414"/>
      <c r="D1806" s="80"/>
      <c r="E1806" s="415"/>
      <c r="F1806" s="416"/>
      <c r="G1806" s="417"/>
    </row>
    <row r="1807" spans="1:7" ht="75">
      <c r="A1807" s="421" t="s">
        <v>1966</v>
      </c>
      <c r="B1807" s="421"/>
      <c r="C1807" s="421"/>
      <c r="D1807" s="421" t="s">
        <v>1967</v>
      </c>
      <c r="E1807" s="422"/>
      <c r="F1807" s="423"/>
      <c r="G1807" s="417"/>
    </row>
    <row r="1808" spans="1:7" ht="14.25" customHeight="1">
      <c r="A1808" s="421"/>
      <c r="B1808" s="421"/>
      <c r="C1808" s="421" t="s">
        <v>19</v>
      </c>
      <c r="D1808" s="424"/>
      <c r="E1808" s="422"/>
      <c r="F1808" s="423"/>
      <c r="G1808" s="417"/>
    </row>
    <row r="1809" spans="1:7" ht="14.25" customHeight="1">
      <c r="A1809" s="421"/>
      <c r="B1809" s="421"/>
      <c r="C1809" s="853" t="str">
        <f>C$41</f>
        <v>S1</v>
      </c>
      <c r="D1809" s="424" t="s">
        <v>1968</v>
      </c>
      <c r="E1809" s="856" t="s">
        <v>834</v>
      </c>
      <c r="F1809" s="423"/>
      <c r="G1809" s="417"/>
    </row>
    <row r="1810" spans="1:7" ht="14.25" customHeight="1">
      <c r="A1810" s="421"/>
      <c r="B1810" s="421"/>
      <c r="C1810" s="854"/>
      <c r="D1810" s="424" t="s">
        <v>1969</v>
      </c>
      <c r="E1810" s="857"/>
      <c r="F1810" s="423"/>
      <c r="G1810" s="417"/>
    </row>
    <row r="1811" spans="1:7" ht="14.25" customHeight="1">
      <c r="A1811" s="421"/>
      <c r="B1811" s="421"/>
      <c r="C1811" s="854"/>
      <c r="D1811" s="424" t="s">
        <v>1970</v>
      </c>
      <c r="E1811" s="857"/>
      <c r="F1811" s="423"/>
      <c r="G1811" s="417"/>
    </row>
    <row r="1812" spans="1:7">
      <c r="A1812" s="421"/>
      <c r="B1812" s="421"/>
      <c r="C1812" s="855"/>
      <c r="D1812" s="424" t="s">
        <v>1960</v>
      </c>
      <c r="E1812" s="858"/>
      <c r="F1812" s="423"/>
      <c r="G1812" s="417"/>
    </row>
    <row r="1813" spans="1:7" ht="15">
      <c r="A1813" s="421"/>
      <c r="B1813" s="421"/>
      <c r="C1813" s="421" t="s">
        <v>26</v>
      </c>
      <c r="D1813" s="424"/>
      <c r="E1813" s="422"/>
      <c r="F1813" s="423"/>
      <c r="G1813" s="417"/>
    </row>
    <row r="1814" spans="1:7" ht="25">
      <c r="A1814" s="421"/>
      <c r="B1814" s="421"/>
      <c r="C1814" s="421" t="s">
        <v>31</v>
      </c>
      <c r="D1814" s="424" t="s">
        <v>1971</v>
      </c>
      <c r="E1814" s="422" t="s">
        <v>834</v>
      </c>
      <c r="F1814" s="423"/>
      <c r="G1814" s="417"/>
    </row>
    <row r="1815" spans="1:7" ht="15">
      <c r="A1815" s="421"/>
      <c r="B1815" s="421"/>
      <c r="C1815" s="421" t="s">
        <v>35</v>
      </c>
      <c r="D1815" s="424"/>
      <c r="E1815" s="422"/>
      <c r="F1815" s="423"/>
      <c r="G1815" s="417"/>
    </row>
    <row r="1816" spans="1:7" ht="15">
      <c r="A1816" s="421"/>
      <c r="B1816" s="421"/>
      <c r="C1816" s="421" t="s">
        <v>39</v>
      </c>
      <c r="D1816" s="424"/>
      <c r="E1816" s="422"/>
      <c r="F1816" s="423"/>
      <c r="G1816" s="417"/>
    </row>
    <row r="1817" spans="1:7" ht="15">
      <c r="A1817" s="414"/>
      <c r="B1817" s="414"/>
      <c r="C1817" s="414"/>
      <c r="D1817" s="80"/>
      <c r="E1817" s="415"/>
      <c r="F1817" s="416"/>
      <c r="G1817" s="417"/>
    </row>
    <row r="1818" spans="1:7" ht="62.5">
      <c r="A1818" s="421" t="s">
        <v>1972</v>
      </c>
      <c r="B1818" s="421"/>
      <c r="C1818" s="421"/>
      <c r="D1818" s="421" t="s">
        <v>1973</v>
      </c>
      <c r="E1818" s="422"/>
      <c r="F1818" s="423"/>
      <c r="G1818" s="417"/>
    </row>
    <row r="1819" spans="1:7" ht="14.25" customHeight="1">
      <c r="A1819" s="421"/>
      <c r="B1819" s="421"/>
      <c r="C1819" s="421" t="s">
        <v>19</v>
      </c>
      <c r="D1819" s="424"/>
      <c r="E1819" s="422"/>
      <c r="F1819" s="423"/>
      <c r="G1819" s="417"/>
    </row>
    <row r="1820" spans="1:7" ht="14.25" customHeight="1">
      <c r="A1820" s="421"/>
      <c r="B1820" s="421"/>
      <c r="C1820" s="853" t="str">
        <f>C$41</f>
        <v>S1</v>
      </c>
      <c r="D1820" s="424" t="s">
        <v>1974</v>
      </c>
      <c r="E1820" s="856" t="s">
        <v>834</v>
      </c>
      <c r="F1820" s="423"/>
      <c r="G1820" s="417"/>
    </row>
    <row r="1821" spans="1:7" ht="14.25" customHeight="1">
      <c r="A1821" s="421"/>
      <c r="B1821" s="421"/>
      <c r="C1821" s="854"/>
      <c r="D1821" s="424" t="s">
        <v>1975</v>
      </c>
      <c r="E1821" s="857"/>
      <c r="F1821" s="423"/>
      <c r="G1821" s="417"/>
    </row>
    <row r="1822" spans="1:7" ht="14.25" customHeight="1">
      <c r="A1822" s="421"/>
      <c r="B1822" s="421"/>
      <c r="C1822" s="854"/>
      <c r="D1822" s="424" t="s">
        <v>1976</v>
      </c>
      <c r="E1822" s="857"/>
      <c r="F1822" s="423"/>
      <c r="G1822" s="417"/>
    </row>
    <row r="1823" spans="1:7">
      <c r="A1823" s="421"/>
      <c r="B1823" s="421"/>
      <c r="C1823" s="855"/>
      <c r="D1823" s="424" t="s">
        <v>1960</v>
      </c>
      <c r="E1823" s="858"/>
      <c r="F1823" s="423"/>
      <c r="G1823" s="417"/>
    </row>
    <row r="1824" spans="1:7" ht="15">
      <c r="A1824" s="421"/>
      <c r="B1824" s="421"/>
      <c r="C1824" s="421" t="s">
        <v>26</v>
      </c>
      <c r="D1824" s="424"/>
      <c r="E1824" s="422"/>
      <c r="F1824" s="423"/>
      <c r="G1824" s="417"/>
    </row>
    <row r="1825" spans="1:7" ht="37.5">
      <c r="A1825" s="421"/>
      <c r="B1825" s="421"/>
      <c r="C1825" s="421" t="s">
        <v>31</v>
      </c>
      <c r="D1825" s="426" t="s">
        <v>1977</v>
      </c>
      <c r="E1825" s="422" t="s">
        <v>834</v>
      </c>
      <c r="F1825" s="423"/>
      <c r="G1825" s="417"/>
    </row>
    <row r="1826" spans="1:7" ht="15">
      <c r="A1826" s="421"/>
      <c r="B1826" s="421"/>
      <c r="C1826" s="421" t="s">
        <v>35</v>
      </c>
      <c r="D1826" s="424"/>
      <c r="E1826" s="422"/>
      <c r="F1826" s="423"/>
      <c r="G1826" s="417"/>
    </row>
    <row r="1827" spans="1:7" ht="15">
      <c r="A1827" s="421"/>
      <c r="B1827" s="421"/>
      <c r="C1827" s="421" t="s">
        <v>39</v>
      </c>
      <c r="D1827" s="424"/>
      <c r="E1827" s="422"/>
      <c r="F1827" s="423"/>
      <c r="G1827" s="417"/>
    </row>
    <row r="1828" spans="1:7" ht="15">
      <c r="A1828" s="414"/>
      <c r="B1828" s="414"/>
      <c r="C1828" s="414"/>
      <c r="D1828" s="80"/>
      <c r="E1828" s="415"/>
      <c r="F1828" s="416"/>
      <c r="G1828" s="417"/>
    </row>
    <row r="1829" spans="1:7" ht="15">
      <c r="A1829" s="413">
        <v>5.7</v>
      </c>
      <c r="B1829" s="413"/>
      <c r="C1829" s="413"/>
      <c r="D1829" s="413" t="s">
        <v>1978</v>
      </c>
      <c r="E1829" s="418"/>
      <c r="F1829" s="419"/>
      <c r="G1829" s="417"/>
    </row>
    <row r="1830" spans="1:7" ht="75">
      <c r="A1830" s="421" t="s">
        <v>1979</v>
      </c>
      <c r="B1830" s="421"/>
      <c r="C1830" s="421"/>
      <c r="D1830" s="421" t="s">
        <v>1980</v>
      </c>
      <c r="E1830" s="422"/>
      <c r="F1830" s="423"/>
      <c r="G1830" s="417"/>
    </row>
    <row r="1831" spans="1:7" ht="14.25" customHeight="1">
      <c r="A1831" s="421"/>
      <c r="B1831" s="421"/>
      <c r="C1831" s="421" t="s">
        <v>19</v>
      </c>
      <c r="D1831" s="424"/>
      <c r="E1831" s="422"/>
      <c r="F1831" s="423"/>
      <c r="G1831" s="417"/>
    </row>
    <row r="1832" spans="1:7" ht="14.25" customHeight="1">
      <c r="A1832" s="421"/>
      <c r="B1832" s="421"/>
      <c r="C1832" s="853" t="str">
        <f>C$41</f>
        <v>S1</v>
      </c>
      <c r="D1832" s="424" t="s">
        <v>1981</v>
      </c>
      <c r="E1832" s="856" t="s">
        <v>834</v>
      </c>
      <c r="F1832" s="423"/>
      <c r="G1832" s="417"/>
    </row>
    <row r="1833" spans="1:7" ht="14.25" customHeight="1">
      <c r="A1833" s="421"/>
      <c r="B1833" s="421"/>
      <c r="C1833" s="854"/>
      <c r="D1833" s="424" t="s">
        <v>1982</v>
      </c>
      <c r="E1833" s="857"/>
      <c r="F1833" s="423"/>
      <c r="G1833" s="417"/>
    </row>
    <row r="1834" spans="1:7" ht="14.25" customHeight="1">
      <c r="A1834" s="421"/>
      <c r="B1834" s="421"/>
      <c r="C1834" s="854"/>
      <c r="D1834" s="424" t="s">
        <v>1983</v>
      </c>
      <c r="E1834" s="857"/>
      <c r="F1834" s="423"/>
      <c r="G1834" s="417"/>
    </row>
    <row r="1835" spans="1:7" ht="25">
      <c r="A1835" s="421"/>
      <c r="B1835" s="421"/>
      <c r="C1835" s="855"/>
      <c r="D1835" s="424" t="s">
        <v>1984</v>
      </c>
      <c r="E1835" s="858"/>
      <c r="F1835" s="423"/>
      <c r="G1835" s="417"/>
    </row>
    <row r="1836" spans="1:7" ht="15">
      <c r="A1836" s="421"/>
      <c r="B1836" s="421"/>
      <c r="C1836" s="421" t="s">
        <v>26</v>
      </c>
      <c r="D1836" s="424"/>
      <c r="E1836" s="422"/>
      <c r="F1836" s="423"/>
      <c r="G1836" s="417"/>
    </row>
    <row r="1837" spans="1:7" ht="62.5">
      <c r="A1837" s="421"/>
      <c r="B1837" s="421"/>
      <c r="C1837" s="421" t="s">
        <v>31</v>
      </c>
      <c r="D1837" s="441" t="s">
        <v>1985</v>
      </c>
      <c r="E1837" s="442" t="s">
        <v>842</v>
      </c>
      <c r="F1837" s="423" t="s">
        <v>1986</v>
      </c>
      <c r="G1837" s="417"/>
    </row>
    <row r="1838" spans="1:7" ht="15">
      <c r="A1838" s="421"/>
      <c r="B1838" s="421"/>
      <c r="C1838" s="421" t="s">
        <v>35</v>
      </c>
      <c r="D1838" s="424"/>
      <c r="E1838" s="422"/>
      <c r="F1838" s="423"/>
      <c r="G1838" s="417"/>
    </row>
    <row r="1839" spans="1:7" ht="15">
      <c r="A1839" s="421"/>
      <c r="B1839" s="421"/>
      <c r="C1839" s="421" t="s">
        <v>39</v>
      </c>
      <c r="D1839" s="424"/>
      <c r="E1839" s="422"/>
      <c r="F1839" s="423"/>
      <c r="G1839" s="417"/>
    </row>
    <row r="1840" spans="1:7" ht="15.5">
      <c r="A1840" s="483"/>
      <c r="B1840" s="484"/>
      <c r="C1840" s="484"/>
      <c r="D1840" s="485"/>
      <c r="E1840" s="486"/>
      <c r="F1840" s="483"/>
      <c r="G1840" s="483"/>
    </row>
    <row r="1841" spans="1:7" ht="15.5">
      <c r="A1841" s="483"/>
      <c r="B1841" s="484"/>
      <c r="C1841" s="484"/>
      <c r="D1841" s="485"/>
      <c r="E1841" s="486"/>
      <c r="F1841" s="483"/>
      <c r="G1841" s="483"/>
    </row>
    <row r="1842" spans="1:7" ht="15.5">
      <c r="A1842" s="483"/>
      <c r="B1842" s="484"/>
      <c r="C1842" s="484"/>
      <c r="D1842" s="485"/>
      <c r="E1842" s="486"/>
      <c r="F1842" s="483"/>
      <c r="G1842" s="483"/>
    </row>
    <row r="1843" spans="1:7" ht="15.5">
      <c r="A1843" s="483"/>
      <c r="B1843" s="484"/>
      <c r="C1843" s="484"/>
      <c r="D1843" s="485"/>
      <c r="E1843" s="486"/>
      <c r="F1843" s="483"/>
      <c r="G1843" s="483"/>
    </row>
    <row r="1844" spans="1:7" ht="15.5">
      <c r="A1844" s="483"/>
      <c r="B1844" s="484"/>
      <c r="C1844" s="484"/>
      <c r="D1844" s="485"/>
      <c r="E1844" s="486"/>
      <c r="F1844" s="483"/>
      <c r="G1844" s="483"/>
    </row>
    <row r="1845" spans="1:7" ht="15.5">
      <c r="A1845" s="483"/>
      <c r="B1845" s="484"/>
      <c r="C1845" s="484"/>
      <c r="D1845" s="485"/>
      <c r="E1845" s="486"/>
      <c r="F1845" s="483"/>
      <c r="G1845" s="483"/>
    </row>
    <row r="1846" spans="1:7" ht="15.5">
      <c r="A1846" s="483"/>
      <c r="B1846" s="484"/>
      <c r="C1846" s="484"/>
      <c r="D1846" s="485"/>
      <c r="E1846" s="486"/>
      <c r="F1846" s="483"/>
      <c r="G1846" s="483"/>
    </row>
    <row r="1847" spans="1:7" ht="15.5">
      <c r="A1847" s="483"/>
      <c r="B1847" s="484"/>
      <c r="C1847" s="484"/>
      <c r="D1847" s="485"/>
      <c r="E1847" s="486"/>
      <c r="F1847" s="483"/>
      <c r="G1847" s="483"/>
    </row>
    <row r="1848" spans="1:7" ht="15.5">
      <c r="A1848" s="483"/>
      <c r="B1848" s="484"/>
      <c r="C1848" s="484"/>
      <c r="D1848" s="485"/>
      <c r="E1848" s="486"/>
      <c r="F1848" s="483"/>
      <c r="G1848" s="483"/>
    </row>
    <row r="1849" spans="1:7" ht="15.5">
      <c r="A1849" s="483"/>
      <c r="B1849" s="484"/>
      <c r="C1849" s="484"/>
      <c r="D1849" s="485"/>
      <c r="E1849" s="486"/>
      <c r="F1849" s="483"/>
      <c r="G1849" s="483"/>
    </row>
    <row r="1850" spans="1:7" ht="15.5">
      <c r="A1850" s="483"/>
      <c r="B1850" s="484"/>
      <c r="C1850" s="484"/>
      <c r="D1850" s="485"/>
      <c r="E1850" s="486"/>
      <c r="F1850" s="483"/>
      <c r="G1850" s="483"/>
    </row>
    <row r="1851" spans="1:7" ht="15.5">
      <c r="A1851" s="483"/>
      <c r="B1851" s="484"/>
      <c r="C1851" s="484"/>
      <c r="D1851" s="485"/>
      <c r="E1851" s="486"/>
      <c r="F1851" s="483"/>
      <c r="G1851" s="483"/>
    </row>
    <row r="1852" spans="1:7" ht="15.5">
      <c r="A1852" s="483"/>
      <c r="B1852" s="484"/>
      <c r="C1852" s="484"/>
      <c r="D1852" s="485"/>
      <c r="E1852" s="486"/>
      <c r="F1852" s="483"/>
      <c r="G1852" s="483"/>
    </row>
    <row r="1853" spans="1:7" ht="15.5">
      <c r="A1853" s="483"/>
      <c r="B1853" s="484"/>
      <c r="C1853" s="484"/>
      <c r="D1853" s="485"/>
      <c r="E1853" s="486"/>
      <c r="F1853" s="483"/>
      <c r="G1853" s="483"/>
    </row>
    <row r="1854" spans="1:7" ht="15.5">
      <c r="A1854" s="483"/>
      <c r="B1854" s="484"/>
      <c r="C1854" s="484"/>
      <c r="D1854" s="485"/>
      <c r="E1854" s="486"/>
      <c r="F1854" s="483"/>
      <c r="G1854" s="483"/>
    </row>
    <row r="1855" spans="1:7" ht="15.5">
      <c r="A1855" s="483"/>
      <c r="B1855" s="484"/>
      <c r="C1855" s="484"/>
      <c r="D1855" s="485"/>
      <c r="E1855" s="486"/>
      <c r="F1855" s="483"/>
      <c r="G1855" s="483"/>
    </row>
    <row r="1856" spans="1:7" ht="15.5">
      <c r="A1856" s="483"/>
      <c r="B1856" s="484"/>
      <c r="C1856" s="484"/>
      <c r="D1856" s="485"/>
      <c r="E1856" s="486"/>
      <c r="F1856" s="483"/>
      <c r="G1856" s="483"/>
    </row>
    <row r="1857" spans="1:7" ht="15.5">
      <c r="A1857" s="483"/>
      <c r="B1857" s="484"/>
      <c r="C1857" s="484"/>
      <c r="D1857" s="485"/>
      <c r="E1857" s="486"/>
      <c r="F1857" s="483"/>
      <c r="G1857" s="483"/>
    </row>
    <row r="1858" spans="1:7" ht="15.5">
      <c r="A1858" s="483"/>
      <c r="B1858" s="484"/>
      <c r="C1858" s="484"/>
      <c r="D1858" s="485"/>
      <c r="E1858" s="486"/>
      <c r="F1858" s="483"/>
      <c r="G1858" s="483"/>
    </row>
    <row r="1859" spans="1:7" ht="15.5">
      <c r="A1859" s="483"/>
      <c r="B1859" s="484"/>
      <c r="C1859" s="484"/>
      <c r="D1859" s="485"/>
      <c r="E1859" s="486"/>
      <c r="F1859" s="483"/>
      <c r="G1859" s="483"/>
    </row>
    <row r="1860" spans="1:7" ht="15.5">
      <c r="A1860" s="483"/>
      <c r="B1860" s="484"/>
      <c r="C1860" s="484"/>
      <c r="D1860" s="485"/>
      <c r="E1860" s="486"/>
      <c r="F1860" s="483"/>
      <c r="G1860" s="483"/>
    </row>
    <row r="1861" spans="1:7" ht="15.5">
      <c r="A1861" s="483"/>
      <c r="B1861" s="484"/>
      <c r="C1861" s="484"/>
      <c r="D1861" s="485"/>
      <c r="E1861" s="486"/>
      <c r="F1861" s="483"/>
      <c r="G1861" s="483"/>
    </row>
    <row r="1862" spans="1:7" ht="15.5">
      <c r="A1862" s="483"/>
      <c r="B1862" s="484"/>
      <c r="C1862" s="484"/>
      <c r="D1862" s="485"/>
      <c r="E1862" s="486"/>
      <c r="F1862" s="483"/>
      <c r="G1862" s="483"/>
    </row>
    <row r="1863" spans="1:7" ht="15.5">
      <c r="A1863" s="483"/>
      <c r="B1863" s="484"/>
      <c r="C1863" s="484"/>
      <c r="D1863" s="485"/>
      <c r="E1863" s="486"/>
      <c r="F1863" s="483"/>
      <c r="G1863" s="483"/>
    </row>
    <row r="1864" spans="1:7" ht="15.5">
      <c r="A1864" s="483"/>
      <c r="B1864" s="484"/>
      <c r="C1864" s="484"/>
      <c r="D1864" s="485"/>
      <c r="E1864" s="486"/>
      <c r="F1864" s="483"/>
      <c r="G1864" s="483"/>
    </row>
    <row r="1865" spans="1:7" ht="15.5">
      <c r="A1865" s="483"/>
      <c r="B1865" s="484"/>
      <c r="C1865" s="484"/>
      <c r="D1865" s="485"/>
      <c r="E1865" s="486"/>
      <c r="F1865" s="483"/>
      <c r="G1865" s="483"/>
    </row>
    <row r="1866" spans="1:7" ht="15.5">
      <c r="A1866" s="483"/>
      <c r="B1866" s="484"/>
      <c r="C1866" s="484"/>
      <c r="D1866" s="485"/>
      <c r="E1866" s="486"/>
      <c r="F1866" s="483"/>
      <c r="G1866" s="483"/>
    </row>
    <row r="1867" spans="1:7" ht="15.5">
      <c r="A1867" s="483"/>
      <c r="B1867" s="484"/>
      <c r="C1867" s="484"/>
      <c r="D1867" s="485"/>
      <c r="E1867" s="486"/>
      <c r="F1867" s="483"/>
      <c r="G1867" s="483"/>
    </row>
    <row r="1868" spans="1:7" ht="15.5">
      <c r="A1868" s="483"/>
      <c r="B1868" s="484"/>
      <c r="C1868" s="484"/>
      <c r="D1868" s="485"/>
      <c r="E1868" s="486"/>
      <c r="F1868" s="483"/>
      <c r="G1868" s="483"/>
    </row>
    <row r="1869" spans="1:7" ht="15.5">
      <c r="A1869" s="483"/>
      <c r="B1869" s="484"/>
      <c r="C1869" s="484"/>
      <c r="D1869" s="485"/>
      <c r="E1869" s="486"/>
      <c r="F1869" s="483"/>
      <c r="G1869" s="483"/>
    </row>
    <row r="1870" spans="1:7" ht="15.5">
      <c r="A1870" s="483"/>
      <c r="B1870" s="484"/>
      <c r="C1870" s="484"/>
      <c r="D1870" s="485"/>
      <c r="E1870" s="486"/>
      <c r="F1870" s="483"/>
      <c r="G1870" s="483"/>
    </row>
    <row r="1871" spans="1:7" ht="15.5">
      <c r="A1871" s="483"/>
      <c r="B1871" s="484"/>
      <c r="C1871" s="484"/>
      <c r="D1871" s="485"/>
      <c r="E1871" s="486"/>
      <c r="F1871" s="483"/>
      <c r="G1871" s="483"/>
    </row>
    <row r="1872" spans="1:7" ht="15.5">
      <c r="A1872" s="483"/>
      <c r="B1872" s="484"/>
      <c r="C1872" s="484"/>
      <c r="D1872" s="485"/>
      <c r="E1872" s="486"/>
      <c r="F1872" s="483"/>
      <c r="G1872" s="483"/>
    </row>
    <row r="1873" spans="1:7" ht="15.5">
      <c r="A1873" s="483"/>
      <c r="B1873" s="484"/>
      <c r="C1873" s="484"/>
      <c r="D1873" s="485"/>
      <c r="E1873" s="486"/>
      <c r="F1873" s="483"/>
      <c r="G1873" s="483"/>
    </row>
    <row r="1874" spans="1:7" ht="15.5">
      <c r="A1874" s="483"/>
      <c r="B1874" s="484"/>
      <c r="C1874" s="484"/>
      <c r="D1874" s="485"/>
      <c r="E1874" s="486"/>
      <c r="F1874" s="483"/>
      <c r="G1874" s="483"/>
    </row>
    <row r="1875" spans="1:7" ht="15.5">
      <c r="A1875" s="483"/>
      <c r="B1875" s="484"/>
      <c r="C1875" s="484"/>
      <c r="D1875" s="485"/>
      <c r="E1875" s="486"/>
      <c r="F1875" s="483"/>
      <c r="G1875" s="483"/>
    </row>
    <row r="1876" spans="1:7" ht="15.5">
      <c r="A1876" s="483"/>
      <c r="B1876" s="484"/>
      <c r="C1876" s="484"/>
      <c r="D1876" s="485"/>
      <c r="E1876" s="486"/>
      <c r="F1876" s="483"/>
      <c r="G1876" s="483"/>
    </row>
    <row r="1877" spans="1:7" ht="15.5">
      <c r="A1877" s="483"/>
      <c r="B1877" s="484"/>
      <c r="C1877" s="484"/>
      <c r="D1877" s="485"/>
      <c r="E1877" s="486"/>
      <c r="F1877" s="483"/>
      <c r="G1877" s="483"/>
    </row>
    <row r="1878" spans="1:7" ht="15.5">
      <c r="A1878" s="483"/>
      <c r="B1878" s="484"/>
      <c r="C1878" s="484"/>
      <c r="D1878" s="485"/>
      <c r="E1878" s="486"/>
      <c r="F1878" s="483"/>
      <c r="G1878" s="483"/>
    </row>
    <row r="1879" spans="1:7" ht="15.5">
      <c r="A1879" s="483"/>
      <c r="B1879" s="484"/>
      <c r="C1879" s="484"/>
      <c r="D1879" s="485"/>
      <c r="E1879" s="486"/>
      <c r="F1879" s="483"/>
      <c r="G1879" s="483"/>
    </row>
    <row r="1880" spans="1:7" ht="15.5">
      <c r="A1880" s="483"/>
      <c r="B1880" s="484"/>
      <c r="C1880" s="484"/>
      <c r="D1880" s="485"/>
      <c r="E1880" s="486"/>
      <c r="F1880" s="483"/>
      <c r="G1880" s="483"/>
    </row>
    <row r="1881" spans="1:7" ht="15.5">
      <c r="A1881" s="483"/>
      <c r="B1881" s="484"/>
      <c r="C1881" s="484"/>
      <c r="D1881" s="485"/>
      <c r="E1881" s="486"/>
      <c r="F1881" s="483"/>
      <c r="G1881" s="483"/>
    </row>
    <row r="1882" spans="1:7" ht="15.5">
      <c r="A1882" s="483"/>
      <c r="B1882" s="484"/>
      <c r="C1882" s="484"/>
      <c r="D1882" s="485"/>
      <c r="E1882" s="486"/>
      <c r="F1882" s="483"/>
      <c r="G1882" s="483"/>
    </row>
    <row r="1883" spans="1:7" ht="15.5">
      <c r="A1883" s="483"/>
      <c r="B1883" s="484"/>
      <c r="C1883" s="484"/>
      <c r="D1883" s="485"/>
      <c r="E1883" s="486"/>
      <c r="F1883" s="483"/>
      <c r="G1883" s="483"/>
    </row>
    <row r="1884" spans="1:7" ht="15.5">
      <c r="A1884" s="483"/>
      <c r="B1884" s="484"/>
      <c r="C1884" s="484"/>
      <c r="D1884" s="485"/>
      <c r="E1884" s="486"/>
      <c r="F1884" s="483"/>
      <c r="G1884" s="483"/>
    </row>
    <row r="1885" spans="1:7" ht="15.5">
      <c r="A1885" s="483"/>
      <c r="B1885" s="484"/>
      <c r="C1885" s="484"/>
      <c r="D1885" s="485"/>
      <c r="E1885" s="486"/>
      <c r="F1885" s="483"/>
      <c r="G1885" s="483"/>
    </row>
    <row r="1886" spans="1:7" ht="15.5">
      <c r="A1886" s="483"/>
      <c r="B1886" s="484"/>
      <c r="C1886" s="484"/>
      <c r="D1886" s="485"/>
      <c r="E1886" s="486"/>
      <c r="F1886" s="483"/>
      <c r="G1886" s="483"/>
    </row>
    <row r="1887" spans="1:7" ht="15.5">
      <c r="A1887" s="483"/>
      <c r="B1887" s="484"/>
      <c r="C1887" s="484"/>
      <c r="D1887" s="485"/>
      <c r="E1887" s="486"/>
      <c r="F1887" s="483"/>
      <c r="G1887" s="483"/>
    </row>
    <row r="1888" spans="1:7" ht="15.5">
      <c r="A1888" s="483"/>
      <c r="B1888" s="484"/>
      <c r="C1888" s="484"/>
      <c r="D1888" s="485"/>
      <c r="E1888" s="486"/>
      <c r="F1888" s="483"/>
      <c r="G1888" s="483"/>
    </row>
    <row r="1889" spans="1:7" ht="15.5">
      <c r="A1889" s="483"/>
      <c r="B1889" s="484"/>
      <c r="C1889" s="484"/>
      <c r="D1889" s="485"/>
      <c r="E1889" s="486"/>
      <c r="F1889" s="483"/>
      <c r="G1889" s="483"/>
    </row>
    <row r="1890" spans="1:7" ht="15.5">
      <c r="A1890" s="483"/>
      <c r="B1890" s="484"/>
      <c r="C1890" s="484"/>
      <c r="D1890" s="485"/>
      <c r="E1890" s="486"/>
      <c r="F1890" s="483"/>
      <c r="G1890" s="483"/>
    </row>
    <row r="1891" spans="1:7" ht="15.5">
      <c r="A1891" s="483"/>
      <c r="B1891" s="484"/>
      <c r="C1891" s="484"/>
      <c r="D1891" s="485"/>
      <c r="E1891" s="486"/>
      <c r="F1891" s="483"/>
      <c r="G1891" s="483"/>
    </row>
    <row r="1892" spans="1:7" ht="15.5">
      <c r="A1892" s="483"/>
      <c r="B1892" s="484"/>
      <c r="C1892" s="484"/>
      <c r="D1892" s="485"/>
      <c r="E1892" s="486"/>
      <c r="F1892" s="483"/>
      <c r="G1892" s="483"/>
    </row>
    <row r="1893" spans="1:7" ht="15.5">
      <c r="A1893" s="483"/>
      <c r="B1893" s="484"/>
      <c r="C1893" s="484"/>
      <c r="D1893" s="485"/>
      <c r="E1893" s="486"/>
      <c r="F1893" s="483"/>
      <c r="G1893" s="483"/>
    </row>
    <row r="1894" spans="1:7" ht="15.5">
      <c r="A1894" s="483"/>
      <c r="B1894" s="484"/>
      <c r="C1894" s="484"/>
      <c r="D1894" s="485"/>
      <c r="E1894" s="486"/>
      <c r="F1894" s="483"/>
      <c r="G1894" s="483"/>
    </row>
    <row r="1895" spans="1:7" ht="15.5">
      <c r="A1895" s="483"/>
      <c r="B1895" s="484"/>
      <c r="C1895" s="484"/>
      <c r="D1895" s="485"/>
      <c r="E1895" s="486"/>
      <c r="F1895" s="483"/>
      <c r="G1895" s="483"/>
    </row>
    <row r="1896" spans="1:7" ht="15.5">
      <c r="A1896" s="483"/>
      <c r="B1896" s="484"/>
      <c r="C1896" s="484"/>
      <c r="D1896" s="485"/>
      <c r="E1896" s="486"/>
      <c r="F1896" s="483"/>
      <c r="G1896" s="483"/>
    </row>
    <row r="1897" spans="1:7" ht="15.5">
      <c r="A1897" s="483"/>
      <c r="B1897" s="484"/>
      <c r="C1897" s="484"/>
      <c r="D1897" s="485"/>
      <c r="E1897" s="486"/>
      <c r="F1897" s="483"/>
      <c r="G1897" s="483"/>
    </row>
    <row r="1898" spans="1:7" ht="15.5">
      <c r="A1898" s="483"/>
      <c r="B1898" s="484"/>
      <c r="C1898" s="484"/>
      <c r="D1898" s="485"/>
      <c r="E1898" s="486"/>
      <c r="F1898" s="483"/>
      <c r="G1898" s="483"/>
    </row>
    <row r="1899" spans="1:7" ht="15.5">
      <c r="A1899" s="483"/>
      <c r="B1899" s="484"/>
      <c r="C1899" s="484"/>
      <c r="D1899" s="485"/>
      <c r="E1899" s="486"/>
      <c r="F1899" s="483"/>
      <c r="G1899" s="483"/>
    </row>
    <row r="1900" spans="1:7" ht="15.5">
      <c r="A1900" s="483"/>
      <c r="B1900" s="484"/>
      <c r="C1900" s="484"/>
      <c r="D1900" s="485"/>
      <c r="E1900" s="486"/>
      <c r="F1900" s="483"/>
      <c r="G1900" s="483"/>
    </row>
    <row r="1901" spans="1:7" ht="15.5">
      <c r="A1901" s="483"/>
      <c r="B1901" s="484"/>
      <c r="C1901" s="484"/>
      <c r="D1901" s="485"/>
      <c r="E1901" s="486"/>
      <c r="F1901" s="483"/>
      <c r="G1901" s="483"/>
    </row>
    <row r="1902" spans="1:7" ht="15.5">
      <c r="A1902" s="483"/>
      <c r="B1902" s="484"/>
      <c r="C1902" s="484"/>
      <c r="D1902" s="485"/>
      <c r="E1902" s="486"/>
      <c r="F1902" s="483"/>
      <c r="G1902" s="483"/>
    </row>
    <row r="1903" spans="1:7" ht="15.5">
      <c r="A1903" s="483"/>
      <c r="B1903" s="484"/>
      <c r="C1903" s="484"/>
      <c r="D1903" s="485"/>
      <c r="E1903" s="486"/>
      <c r="F1903" s="483"/>
      <c r="G1903" s="483"/>
    </row>
  </sheetData>
  <mergeCells count="312">
    <mergeCell ref="C93:C96"/>
    <mergeCell ref="E93:E96"/>
    <mergeCell ref="C104:C107"/>
    <mergeCell ref="E104:E107"/>
    <mergeCell ref="C115:C118"/>
    <mergeCell ref="E115:E118"/>
    <mergeCell ref="C60:C63"/>
    <mergeCell ref="E60:E62"/>
    <mergeCell ref="C71:C74"/>
    <mergeCell ref="E71:E74"/>
    <mergeCell ref="C82:C84"/>
    <mergeCell ref="E82:E85"/>
    <mergeCell ref="C203:C206"/>
    <mergeCell ref="E203:E206"/>
    <mergeCell ref="C214:C217"/>
    <mergeCell ref="E214:E217"/>
    <mergeCell ref="C225:C228"/>
    <mergeCell ref="E225:E228"/>
    <mergeCell ref="C126:C129"/>
    <mergeCell ref="E126:E129"/>
    <mergeCell ref="C137:C140"/>
    <mergeCell ref="E137:E139"/>
    <mergeCell ref="C181:C184"/>
    <mergeCell ref="E181:E184"/>
    <mergeCell ref="C270:C273"/>
    <mergeCell ref="E270:E273"/>
    <mergeCell ref="C281:C284"/>
    <mergeCell ref="E281:E284"/>
    <mergeCell ref="C292:C295"/>
    <mergeCell ref="E292:E296"/>
    <mergeCell ref="C236:C239"/>
    <mergeCell ref="E236:E239"/>
    <mergeCell ref="C247:C250"/>
    <mergeCell ref="E247:E250"/>
    <mergeCell ref="C259:C262"/>
    <mergeCell ref="E259:E262"/>
    <mergeCell ref="C336:C339"/>
    <mergeCell ref="E336:E339"/>
    <mergeCell ref="C347:C350"/>
    <mergeCell ref="E347:E350"/>
    <mergeCell ref="C358:C361"/>
    <mergeCell ref="E358:E361"/>
    <mergeCell ref="C303:C306"/>
    <mergeCell ref="E303:E306"/>
    <mergeCell ref="C314:C317"/>
    <mergeCell ref="E314:E317"/>
    <mergeCell ref="C325:C328"/>
    <mergeCell ref="E325:E328"/>
    <mergeCell ref="C402:C405"/>
    <mergeCell ref="E402:E405"/>
    <mergeCell ref="F402:F405"/>
    <mergeCell ref="C413:C416"/>
    <mergeCell ref="E413:E416"/>
    <mergeCell ref="C424:C427"/>
    <mergeCell ref="E424:E427"/>
    <mergeCell ref="C369:C372"/>
    <mergeCell ref="E369:E372"/>
    <mergeCell ref="C380:C383"/>
    <mergeCell ref="E380:E383"/>
    <mergeCell ref="C391:C394"/>
    <mergeCell ref="E391:E394"/>
    <mergeCell ref="C469:C472"/>
    <mergeCell ref="E469:E472"/>
    <mergeCell ref="C480:C483"/>
    <mergeCell ref="E480:E483"/>
    <mergeCell ref="C491:C494"/>
    <mergeCell ref="E491:E494"/>
    <mergeCell ref="C436:C439"/>
    <mergeCell ref="E436:E439"/>
    <mergeCell ref="C447:C450"/>
    <mergeCell ref="E447:E450"/>
    <mergeCell ref="C458:C461"/>
    <mergeCell ref="E458:E461"/>
    <mergeCell ref="C536:C539"/>
    <mergeCell ref="E536:E539"/>
    <mergeCell ref="F536:F539"/>
    <mergeCell ref="C547:C550"/>
    <mergeCell ref="E547:E550"/>
    <mergeCell ref="E558:E561"/>
    <mergeCell ref="C502:C505"/>
    <mergeCell ref="E502:E505"/>
    <mergeCell ref="C513:C516"/>
    <mergeCell ref="E513:E516"/>
    <mergeCell ref="C524:C527"/>
    <mergeCell ref="E524:E527"/>
    <mergeCell ref="C603:C606"/>
    <mergeCell ref="E603:E606"/>
    <mergeCell ref="C614:C617"/>
    <mergeCell ref="E614:E617"/>
    <mergeCell ref="C625:C628"/>
    <mergeCell ref="E625:E628"/>
    <mergeCell ref="C569:C572"/>
    <mergeCell ref="E569:E572"/>
    <mergeCell ref="C580:C583"/>
    <mergeCell ref="E580:E583"/>
    <mergeCell ref="C592:C595"/>
    <mergeCell ref="E592:E595"/>
    <mergeCell ref="C672:C675"/>
    <mergeCell ref="E672:E675"/>
    <mergeCell ref="C683:C686"/>
    <mergeCell ref="E683:E686"/>
    <mergeCell ref="C694:C697"/>
    <mergeCell ref="E694:E697"/>
    <mergeCell ref="C636:C639"/>
    <mergeCell ref="E636:E639"/>
    <mergeCell ref="C648:C651"/>
    <mergeCell ref="E648:E651"/>
    <mergeCell ref="C660:C663"/>
    <mergeCell ref="E660:E663"/>
    <mergeCell ref="C751:C754"/>
    <mergeCell ref="E751:E754"/>
    <mergeCell ref="C762:C765"/>
    <mergeCell ref="E762:E765"/>
    <mergeCell ref="C773:C776"/>
    <mergeCell ref="E773:E776"/>
    <mergeCell ref="C706:C709"/>
    <mergeCell ref="C717:C720"/>
    <mergeCell ref="E717:E720"/>
    <mergeCell ref="C728:C731"/>
    <mergeCell ref="E728:E731"/>
    <mergeCell ref="C740:C743"/>
    <mergeCell ref="E740:E744"/>
    <mergeCell ref="C807:C810"/>
    <mergeCell ref="E807:E810"/>
    <mergeCell ref="C818:C821"/>
    <mergeCell ref="E818:E821"/>
    <mergeCell ref="C830:C833"/>
    <mergeCell ref="E830:E833"/>
    <mergeCell ref="C785:C788"/>
    <mergeCell ref="E785:E788"/>
    <mergeCell ref="F785:F788"/>
    <mergeCell ref="C796:C799"/>
    <mergeCell ref="E796:E799"/>
    <mergeCell ref="F796:F799"/>
    <mergeCell ref="C875:C878"/>
    <mergeCell ref="E875:E878"/>
    <mergeCell ref="C911:C914"/>
    <mergeCell ref="E911:E914"/>
    <mergeCell ref="C923:C926"/>
    <mergeCell ref="E923:E926"/>
    <mergeCell ref="C841:C844"/>
    <mergeCell ref="E841:E844"/>
    <mergeCell ref="C853:C856"/>
    <mergeCell ref="E853:E856"/>
    <mergeCell ref="C864:C867"/>
    <mergeCell ref="E864:E867"/>
    <mergeCell ref="C956:C959"/>
    <mergeCell ref="E956:E959"/>
    <mergeCell ref="F956:F959"/>
    <mergeCell ref="C967:C970"/>
    <mergeCell ref="E967:E970"/>
    <mergeCell ref="F967:F970"/>
    <mergeCell ref="F923:F926"/>
    <mergeCell ref="C934:C937"/>
    <mergeCell ref="E934:E937"/>
    <mergeCell ref="F934:F937"/>
    <mergeCell ref="C945:C948"/>
    <mergeCell ref="E945:E948"/>
    <mergeCell ref="F945:F948"/>
    <mergeCell ref="C1012:C1015"/>
    <mergeCell ref="E1012:E1015"/>
    <mergeCell ref="F1012:F1015"/>
    <mergeCell ref="C1023:C1026"/>
    <mergeCell ref="E1023:E1026"/>
    <mergeCell ref="C1035:C1038"/>
    <mergeCell ref="E1035:E1038"/>
    <mergeCell ref="C978:C981"/>
    <mergeCell ref="E978:E981"/>
    <mergeCell ref="E991:E995"/>
    <mergeCell ref="F991:F995"/>
    <mergeCell ref="C1003:C1004"/>
    <mergeCell ref="E1003:E1004"/>
    <mergeCell ref="F1003:F1004"/>
    <mergeCell ref="C1098:C1101"/>
    <mergeCell ref="E1098:E1101"/>
    <mergeCell ref="F1098:F1101"/>
    <mergeCell ref="C1110:C1113"/>
    <mergeCell ref="E1110:E1113"/>
    <mergeCell ref="C1121:C1124"/>
    <mergeCell ref="E1121:E1124"/>
    <mergeCell ref="C1046:C1049"/>
    <mergeCell ref="E1046:E1049"/>
    <mergeCell ref="F1046:F1049"/>
    <mergeCell ref="C1075:C1078"/>
    <mergeCell ref="E1075:E1077"/>
    <mergeCell ref="C1087:C1090"/>
    <mergeCell ref="E1087:E1090"/>
    <mergeCell ref="F1154:F1157"/>
    <mergeCell ref="C1165:C1168"/>
    <mergeCell ref="E1165:E1168"/>
    <mergeCell ref="C1176:C1179"/>
    <mergeCell ref="E1176:E1179"/>
    <mergeCell ref="C1187:C1190"/>
    <mergeCell ref="E1187:E1190"/>
    <mergeCell ref="C1132:C1135"/>
    <mergeCell ref="E1132:E1135"/>
    <mergeCell ref="C1143:C1146"/>
    <mergeCell ref="E1143:E1146"/>
    <mergeCell ref="C1154:C1157"/>
    <mergeCell ref="E1154:E1157"/>
    <mergeCell ref="C1264:C1267"/>
    <mergeCell ref="E1264:E1267"/>
    <mergeCell ref="C1275:C1278"/>
    <mergeCell ref="E1275:E1278"/>
    <mergeCell ref="C1287:C1290"/>
    <mergeCell ref="E1287:E1290"/>
    <mergeCell ref="C1198:C1201"/>
    <mergeCell ref="E1198:E1201"/>
    <mergeCell ref="C1209:C1212"/>
    <mergeCell ref="E1209:E1212"/>
    <mergeCell ref="C1220:C1223"/>
    <mergeCell ref="E1220:E1223"/>
    <mergeCell ref="C1334:C1337"/>
    <mergeCell ref="E1334:E1337"/>
    <mergeCell ref="C1345:C1348"/>
    <mergeCell ref="E1345:E1348"/>
    <mergeCell ref="F1345:F1348"/>
    <mergeCell ref="C1356:C1359"/>
    <mergeCell ref="E1356:E1359"/>
    <mergeCell ref="F1357:F1359"/>
    <mergeCell ref="C1298:C1301"/>
    <mergeCell ref="E1298:E1301"/>
    <mergeCell ref="F1298:F1301"/>
    <mergeCell ref="C1310:C1313"/>
    <mergeCell ref="E1310:E1313"/>
    <mergeCell ref="C1321:C1324"/>
    <mergeCell ref="E1321:E1324"/>
    <mergeCell ref="C1401:C1404"/>
    <mergeCell ref="E1401:E1404"/>
    <mergeCell ref="C1412:C1415"/>
    <mergeCell ref="E1412:E1415"/>
    <mergeCell ref="C1424:C1427"/>
    <mergeCell ref="E1424:E1427"/>
    <mergeCell ref="C1367:C1370"/>
    <mergeCell ref="E1367:E1370"/>
    <mergeCell ref="C1378:C1381"/>
    <mergeCell ref="E1378:E1381"/>
    <mergeCell ref="C1390:C1393"/>
    <mergeCell ref="E1390:E1393"/>
    <mergeCell ref="C1469:C1472"/>
    <mergeCell ref="E1469:E1472"/>
    <mergeCell ref="C1480:C1483"/>
    <mergeCell ref="E1480:E1483"/>
    <mergeCell ref="C1491:C1494"/>
    <mergeCell ref="E1491:E1494"/>
    <mergeCell ref="C1435:C1438"/>
    <mergeCell ref="E1435:E1438"/>
    <mergeCell ref="C1447:C1450"/>
    <mergeCell ref="E1447:E1450"/>
    <mergeCell ref="C1458:C1461"/>
    <mergeCell ref="E1458:E1461"/>
    <mergeCell ref="C1537:C1539"/>
    <mergeCell ref="F1537:F1539"/>
    <mergeCell ref="C1547:C1550"/>
    <mergeCell ref="E1547:E1550"/>
    <mergeCell ref="F1547:F1550"/>
    <mergeCell ref="C1558:C1561"/>
    <mergeCell ref="E1558:E1561"/>
    <mergeCell ref="C1502:C1505"/>
    <mergeCell ref="E1502:E1505"/>
    <mergeCell ref="C1514:C1517"/>
    <mergeCell ref="E1514:E1517"/>
    <mergeCell ref="C1525:C1528"/>
    <mergeCell ref="E1525:E1528"/>
    <mergeCell ref="C1603:C1606"/>
    <mergeCell ref="E1603:E1606"/>
    <mergeCell ref="C1615:C1618"/>
    <mergeCell ref="E1615:E1618"/>
    <mergeCell ref="F1615:F1618"/>
    <mergeCell ref="C1627:C1630"/>
    <mergeCell ref="E1627:E1630"/>
    <mergeCell ref="C1569:C1572"/>
    <mergeCell ref="E1569:E1572"/>
    <mergeCell ref="C1580:C1583"/>
    <mergeCell ref="E1580:E1583"/>
    <mergeCell ref="C1592:C1595"/>
    <mergeCell ref="E1592:E1595"/>
    <mergeCell ref="C1674:C1677"/>
    <mergeCell ref="E1674:E1677"/>
    <mergeCell ref="C1686:C1689"/>
    <mergeCell ref="E1686:E1689"/>
    <mergeCell ref="C1698:C1701"/>
    <mergeCell ref="E1698:E1701"/>
    <mergeCell ref="C1641:C1644"/>
    <mergeCell ref="E1641:E1644"/>
    <mergeCell ref="C1652:C1655"/>
    <mergeCell ref="E1652:E1655"/>
    <mergeCell ref="C1663:C1666"/>
    <mergeCell ref="E1663:E1666"/>
    <mergeCell ref="C1744:C1747"/>
    <mergeCell ref="E1744:E1747"/>
    <mergeCell ref="C1756:C1759"/>
    <mergeCell ref="E1756:E1759"/>
    <mergeCell ref="F1756:F1759"/>
    <mergeCell ref="C1767:C1770"/>
    <mergeCell ref="E1767:E1770"/>
    <mergeCell ref="C1710:C1713"/>
    <mergeCell ref="E1710:E1713"/>
    <mergeCell ref="C1722:C1725"/>
    <mergeCell ref="E1722:E1725"/>
    <mergeCell ref="C1733:C1735"/>
    <mergeCell ref="E1733:E1736"/>
    <mergeCell ref="C1820:C1823"/>
    <mergeCell ref="E1820:E1823"/>
    <mergeCell ref="C1832:C1835"/>
    <mergeCell ref="E1832:E1835"/>
    <mergeCell ref="C1779:C1782"/>
    <mergeCell ref="E1779:E1782"/>
    <mergeCell ref="C1790:C1793"/>
    <mergeCell ref="E1790:E1793"/>
    <mergeCell ref="C1809:C1812"/>
    <mergeCell ref="E1809:E1812"/>
  </mergeCells>
  <conditionalFormatting sqref="D789">
    <cfRule type="expression" dxfId="33" priority="7" stopIfTrue="1">
      <formula>ISNUMBER(SEARCH("Closed",$I789))</formula>
    </cfRule>
    <cfRule type="expression" dxfId="32" priority="8" stopIfTrue="1">
      <formula>IF($C789="Minor", TRUE, FALSE)</formula>
    </cfRule>
    <cfRule type="expression" dxfId="31" priority="9" stopIfTrue="1">
      <formula>IF(OR($C789="Major",$C789="Pre-Condition"), TRUE, FALSE)</formula>
    </cfRule>
  </conditionalFormatting>
  <conditionalFormatting sqref="D800">
    <cfRule type="expression" dxfId="30" priority="4" stopIfTrue="1">
      <formula>ISNUMBER(SEARCH("Closed",$I800))</formula>
    </cfRule>
    <cfRule type="expression" dxfId="29" priority="5" stopIfTrue="1">
      <formula>IF($C800="Minor", TRUE, FALSE)</formula>
    </cfRule>
    <cfRule type="expression" dxfId="28" priority="6" stopIfTrue="1">
      <formula>IF(OR($C800="Major",$C800="Pre-Condition"), TRUE, FALSE)</formula>
    </cfRule>
  </conditionalFormatting>
  <conditionalFormatting sqref="D927">
    <cfRule type="expression" dxfId="27" priority="19" stopIfTrue="1">
      <formula>ISNUMBER(SEARCH("Closed",$I927))</formula>
    </cfRule>
    <cfRule type="expression" dxfId="26" priority="20" stopIfTrue="1">
      <formula>IF($C927="Minor", TRUE, FALSE)</formula>
    </cfRule>
    <cfRule type="expression" dxfId="25" priority="21" stopIfTrue="1">
      <formula>IF(OR($C927="Major",$C927="Pre-Condition"), TRUE, FALSE)</formula>
    </cfRule>
  </conditionalFormatting>
  <conditionalFormatting sqref="D938">
    <cfRule type="expression" dxfId="24" priority="16" stopIfTrue="1">
      <formula>ISNUMBER(SEARCH("Closed",$I938))</formula>
    </cfRule>
    <cfRule type="expression" dxfId="23" priority="17" stopIfTrue="1">
      <formula>IF($C938="Minor", TRUE, FALSE)</formula>
    </cfRule>
    <cfRule type="expression" dxfId="22" priority="18" stopIfTrue="1">
      <formula>IF(OR($C938="Major",$C938="Pre-Condition"), TRUE, FALSE)</formula>
    </cfRule>
  </conditionalFormatting>
  <conditionalFormatting sqref="D949">
    <cfRule type="expression" dxfId="21" priority="13" stopIfTrue="1">
      <formula>ISNUMBER(SEARCH("Closed",$I949))</formula>
    </cfRule>
    <cfRule type="expression" dxfId="20" priority="14" stopIfTrue="1">
      <formula>IF($C949="Minor", TRUE, FALSE)</formula>
    </cfRule>
    <cfRule type="expression" dxfId="19" priority="15" stopIfTrue="1">
      <formula>IF(OR($C949="Major",$C949="Pre-Condition"), TRUE, FALSE)</formula>
    </cfRule>
  </conditionalFormatting>
  <conditionalFormatting sqref="D960">
    <cfRule type="expression" dxfId="18" priority="22" stopIfTrue="1">
      <formula>ISNUMBER(SEARCH("Closed",$I960))</formula>
    </cfRule>
    <cfRule type="expression" dxfId="17" priority="23" stopIfTrue="1">
      <formula>IF($C960="Minor", TRUE, FALSE)</formula>
    </cfRule>
    <cfRule type="expression" dxfId="16" priority="24" stopIfTrue="1">
      <formula>IF(OR($C960="Major",$C960="Pre-Condition"), TRUE, FALSE)</formula>
    </cfRule>
  </conditionalFormatting>
  <conditionalFormatting sqref="D1371">
    <cfRule type="expression" dxfId="15" priority="28" stopIfTrue="1">
      <formula>ISNUMBER(SEARCH("Closed",$I1382))</formula>
    </cfRule>
    <cfRule type="expression" dxfId="14" priority="29" stopIfTrue="1">
      <formula>IF($C1371="Minor", TRUE, FALSE)</formula>
    </cfRule>
    <cfRule type="expression" dxfId="13" priority="30" stopIfTrue="1">
      <formula>IF(OR($C1371="Major",$C1371="Pre-Condition"), TRUE, FALSE)</formula>
    </cfRule>
  </conditionalFormatting>
  <conditionalFormatting sqref="D1382">
    <cfRule type="expression" dxfId="12" priority="1" stopIfTrue="1">
      <formula>ISNUMBER(SEARCH("Closed",$I1393))</formula>
    </cfRule>
    <cfRule type="expression" dxfId="11" priority="2" stopIfTrue="1">
      <formula>IF($C1382="Minor", TRUE, FALSE)</formula>
    </cfRule>
    <cfRule type="expression" dxfId="10" priority="3" stopIfTrue="1">
      <formula>IF(OR($C1382="Major",$C1382="Pre-Condition"), TRUE, FALSE)</formula>
    </cfRule>
  </conditionalFormatting>
  <conditionalFormatting sqref="D1686:D1689">
    <cfRule type="expression" dxfId="9" priority="25" stopIfTrue="1">
      <formula>ISNUMBER(SEARCH("Closed",$I1686))</formula>
    </cfRule>
    <cfRule type="expression" dxfId="8" priority="26" stopIfTrue="1">
      <formula>IF($B1686="Minor", TRUE, FALSE)</formula>
    </cfRule>
    <cfRule type="expression" dxfId="7" priority="27" stopIfTrue="1">
      <formula>IF(OR($B1686="Major",$B1686="Pre-Condition"), TRUE, FALSE)</formula>
    </cfRule>
  </conditionalFormatting>
  <conditionalFormatting sqref="D1726">
    <cfRule type="expression" dxfId="6" priority="10" stopIfTrue="1">
      <formula>ISNUMBER(SEARCH("Closed",$I1726))</formula>
    </cfRule>
    <cfRule type="expression" dxfId="5" priority="11" stopIfTrue="1">
      <formula>IF($C1726="Minor", TRUE, FALSE)</formula>
    </cfRule>
    <cfRule type="expression" dxfId="4" priority="12" stopIfTrue="1">
      <formula>IF(OR($C1726="Major",$C1726="Pre-Condition"), TRUE, FALSE)</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3B7C4-8E1E-4BB8-ADB6-A08292C7A793}">
  <dimension ref="A1:N8"/>
  <sheetViews>
    <sheetView zoomScaleNormal="100" workbookViewId="0">
      <selection activeCell="D1728" sqref="D1728"/>
    </sheetView>
  </sheetViews>
  <sheetFormatPr defaultColWidth="8.81640625" defaultRowHeight="14"/>
  <cols>
    <col min="2" max="2" width="9.1796875" bestFit="1" customWidth="1"/>
    <col min="3" max="3" width="26.453125" bestFit="1" customWidth="1"/>
    <col min="5" max="5" width="3.7265625" bestFit="1" customWidth="1"/>
    <col min="6" max="9" width="2.7265625" bestFit="1" customWidth="1"/>
    <col min="10" max="10" width="3.1796875" bestFit="1" customWidth="1"/>
    <col min="259" max="259" width="26.453125" bestFit="1" customWidth="1"/>
    <col min="261" max="261" width="3.7265625" bestFit="1" customWidth="1"/>
    <col min="262" max="265" width="2.7265625" bestFit="1" customWidth="1"/>
    <col min="266" max="266" width="3.1796875" bestFit="1" customWidth="1"/>
    <col min="515" max="515" width="26.453125" bestFit="1" customWidth="1"/>
    <col min="517" max="517" width="3.7265625" bestFit="1" customWidth="1"/>
    <col min="518" max="521" width="2.7265625" bestFit="1" customWidth="1"/>
    <col min="522" max="522" width="3.1796875" bestFit="1" customWidth="1"/>
    <col min="771" max="771" width="26.453125" bestFit="1" customWidth="1"/>
    <col min="773" max="773" width="3.7265625" bestFit="1" customWidth="1"/>
    <col min="774" max="777" width="2.7265625" bestFit="1" customWidth="1"/>
    <col min="778" max="778" width="3.1796875" bestFit="1" customWidth="1"/>
    <col min="1027" max="1027" width="26.453125" bestFit="1" customWidth="1"/>
    <col min="1029" max="1029" width="3.7265625" bestFit="1" customWidth="1"/>
    <col min="1030" max="1033" width="2.7265625" bestFit="1" customWidth="1"/>
    <col min="1034" max="1034" width="3.1796875" bestFit="1" customWidth="1"/>
    <col min="1283" max="1283" width="26.453125" bestFit="1" customWidth="1"/>
    <col min="1285" max="1285" width="3.7265625" bestFit="1" customWidth="1"/>
    <col min="1286" max="1289" width="2.7265625" bestFit="1" customWidth="1"/>
    <col min="1290" max="1290" width="3.1796875" bestFit="1" customWidth="1"/>
    <col min="1539" max="1539" width="26.453125" bestFit="1" customWidth="1"/>
    <col min="1541" max="1541" width="3.7265625" bestFit="1" customWidth="1"/>
    <col min="1542" max="1545" width="2.7265625" bestFit="1" customWidth="1"/>
    <col min="1546" max="1546" width="3.1796875" bestFit="1" customWidth="1"/>
    <col min="1795" max="1795" width="26.453125" bestFit="1" customWidth="1"/>
    <col min="1797" max="1797" width="3.7265625" bestFit="1" customWidth="1"/>
    <col min="1798" max="1801" width="2.7265625" bestFit="1" customWidth="1"/>
    <col min="1802" max="1802" width="3.1796875" bestFit="1" customWidth="1"/>
    <col min="2051" max="2051" width="26.453125" bestFit="1" customWidth="1"/>
    <col min="2053" max="2053" width="3.7265625" bestFit="1" customWidth="1"/>
    <col min="2054" max="2057" width="2.7265625" bestFit="1" customWidth="1"/>
    <col min="2058" max="2058" width="3.1796875" bestFit="1" customWidth="1"/>
    <col min="2307" max="2307" width="26.453125" bestFit="1" customWidth="1"/>
    <col min="2309" max="2309" width="3.7265625" bestFit="1" customWidth="1"/>
    <col min="2310" max="2313" width="2.7265625" bestFit="1" customWidth="1"/>
    <col min="2314" max="2314" width="3.1796875" bestFit="1" customWidth="1"/>
    <col min="2563" max="2563" width="26.453125" bestFit="1" customWidth="1"/>
    <col min="2565" max="2565" width="3.7265625" bestFit="1" customWidth="1"/>
    <col min="2566" max="2569" width="2.7265625" bestFit="1" customWidth="1"/>
    <col min="2570" max="2570" width="3.1796875" bestFit="1" customWidth="1"/>
    <col min="2819" max="2819" width="26.453125" bestFit="1" customWidth="1"/>
    <col min="2821" max="2821" width="3.7265625" bestFit="1" customWidth="1"/>
    <col min="2822" max="2825" width="2.7265625" bestFit="1" customWidth="1"/>
    <col min="2826" max="2826" width="3.1796875" bestFit="1" customWidth="1"/>
    <col min="3075" max="3075" width="26.453125" bestFit="1" customWidth="1"/>
    <col min="3077" max="3077" width="3.7265625" bestFit="1" customWidth="1"/>
    <col min="3078" max="3081" width="2.7265625" bestFit="1" customWidth="1"/>
    <col min="3082" max="3082" width="3.1796875" bestFit="1" customWidth="1"/>
    <col min="3331" max="3331" width="26.453125" bestFit="1" customWidth="1"/>
    <col min="3333" max="3333" width="3.7265625" bestFit="1" customWidth="1"/>
    <col min="3334" max="3337" width="2.7265625" bestFit="1" customWidth="1"/>
    <col min="3338" max="3338" width="3.1796875" bestFit="1" customWidth="1"/>
    <col min="3587" max="3587" width="26.453125" bestFit="1" customWidth="1"/>
    <col min="3589" max="3589" width="3.7265625" bestFit="1" customWidth="1"/>
    <col min="3590" max="3593" width="2.7265625" bestFit="1" customWidth="1"/>
    <col min="3594" max="3594" width="3.1796875" bestFit="1" customWidth="1"/>
    <col min="3843" max="3843" width="26.453125" bestFit="1" customWidth="1"/>
    <col min="3845" max="3845" width="3.7265625" bestFit="1" customWidth="1"/>
    <col min="3846" max="3849" width="2.7265625" bestFit="1" customWidth="1"/>
    <col min="3850" max="3850" width="3.1796875" bestFit="1" customWidth="1"/>
    <col min="4099" max="4099" width="26.453125" bestFit="1" customWidth="1"/>
    <col min="4101" max="4101" width="3.7265625" bestFit="1" customWidth="1"/>
    <col min="4102" max="4105" width="2.7265625" bestFit="1" customWidth="1"/>
    <col min="4106" max="4106" width="3.1796875" bestFit="1" customWidth="1"/>
    <col min="4355" max="4355" width="26.453125" bestFit="1" customWidth="1"/>
    <col min="4357" max="4357" width="3.7265625" bestFit="1" customWidth="1"/>
    <col min="4358" max="4361" width="2.7265625" bestFit="1" customWidth="1"/>
    <col min="4362" max="4362" width="3.1796875" bestFit="1" customWidth="1"/>
    <col min="4611" max="4611" width="26.453125" bestFit="1" customWidth="1"/>
    <col min="4613" max="4613" width="3.7265625" bestFit="1" customWidth="1"/>
    <col min="4614" max="4617" width="2.7265625" bestFit="1" customWidth="1"/>
    <col min="4618" max="4618" width="3.1796875" bestFit="1" customWidth="1"/>
    <col min="4867" max="4867" width="26.453125" bestFit="1" customWidth="1"/>
    <col min="4869" max="4869" width="3.7265625" bestFit="1" customWidth="1"/>
    <col min="4870" max="4873" width="2.7265625" bestFit="1" customWidth="1"/>
    <col min="4874" max="4874" width="3.1796875" bestFit="1" customWidth="1"/>
    <col min="5123" max="5123" width="26.453125" bestFit="1" customWidth="1"/>
    <col min="5125" max="5125" width="3.7265625" bestFit="1" customWidth="1"/>
    <col min="5126" max="5129" width="2.7265625" bestFit="1" customWidth="1"/>
    <col min="5130" max="5130" width="3.1796875" bestFit="1" customWidth="1"/>
    <col min="5379" max="5379" width="26.453125" bestFit="1" customWidth="1"/>
    <col min="5381" max="5381" width="3.7265625" bestFit="1" customWidth="1"/>
    <col min="5382" max="5385" width="2.7265625" bestFit="1" customWidth="1"/>
    <col min="5386" max="5386" width="3.1796875" bestFit="1" customWidth="1"/>
    <col min="5635" max="5635" width="26.453125" bestFit="1" customWidth="1"/>
    <col min="5637" max="5637" width="3.7265625" bestFit="1" customWidth="1"/>
    <col min="5638" max="5641" width="2.7265625" bestFit="1" customWidth="1"/>
    <col min="5642" max="5642" width="3.1796875" bestFit="1" customWidth="1"/>
    <col min="5891" max="5891" width="26.453125" bestFit="1" customWidth="1"/>
    <col min="5893" max="5893" width="3.7265625" bestFit="1" customWidth="1"/>
    <col min="5894" max="5897" width="2.7265625" bestFit="1" customWidth="1"/>
    <col min="5898" max="5898" width="3.1796875" bestFit="1" customWidth="1"/>
    <col min="6147" max="6147" width="26.453125" bestFit="1" customWidth="1"/>
    <col min="6149" max="6149" width="3.7265625" bestFit="1" customWidth="1"/>
    <col min="6150" max="6153" width="2.7265625" bestFit="1" customWidth="1"/>
    <col min="6154" max="6154" width="3.1796875" bestFit="1" customWidth="1"/>
    <col min="6403" max="6403" width="26.453125" bestFit="1" customWidth="1"/>
    <col min="6405" max="6405" width="3.7265625" bestFit="1" customWidth="1"/>
    <col min="6406" max="6409" width="2.7265625" bestFit="1" customWidth="1"/>
    <col min="6410" max="6410" width="3.1796875" bestFit="1" customWidth="1"/>
    <col min="6659" max="6659" width="26.453125" bestFit="1" customWidth="1"/>
    <col min="6661" max="6661" width="3.7265625" bestFit="1" customWidth="1"/>
    <col min="6662" max="6665" width="2.7265625" bestFit="1" customWidth="1"/>
    <col min="6666" max="6666" width="3.1796875" bestFit="1" customWidth="1"/>
    <col min="6915" max="6915" width="26.453125" bestFit="1" customWidth="1"/>
    <col min="6917" max="6917" width="3.7265625" bestFit="1" customWidth="1"/>
    <col min="6918" max="6921" width="2.7265625" bestFit="1" customWidth="1"/>
    <col min="6922" max="6922" width="3.1796875" bestFit="1" customWidth="1"/>
    <col min="7171" max="7171" width="26.453125" bestFit="1" customWidth="1"/>
    <col min="7173" max="7173" width="3.7265625" bestFit="1" customWidth="1"/>
    <col min="7174" max="7177" width="2.7265625" bestFit="1" customWidth="1"/>
    <col min="7178" max="7178" width="3.1796875" bestFit="1" customWidth="1"/>
    <col min="7427" max="7427" width="26.453125" bestFit="1" customWidth="1"/>
    <col min="7429" max="7429" width="3.7265625" bestFit="1" customWidth="1"/>
    <col min="7430" max="7433" width="2.7265625" bestFit="1" customWidth="1"/>
    <col min="7434" max="7434" width="3.1796875" bestFit="1" customWidth="1"/>
    <col min="7683" max="7683" width="26.453125" bestFit="1" customWidth="1"/>
    <col min="7685" max="7685" width="3.7265625" bestFit="1" customWidth="1"/>
    <col min="7686" max="7689" width="2.7265625" bestFit="1" customWidth="1"/>
    <col min="7690" max="7690" width="3.1796875" bestFit="1" customWidth="1"/>
    <col min="7939" max="7939" width="26.453125" bestFit="1" customWidth="1"/>
    <col min="7941" max="7941" width="3.7265625" bestFit="1" customWidth="1"/>
    <col min="7942" max="7945" width="2.7265625" bestFit="1" customWidth="1"/>
    <col min="7946" max="7946" width="3.1796875" bestFit="1" customWidth="1"/>
    <col min="8195" max="8195" width="26.453125" bestFit="1" customWidth="1"/>
    <col min="8197" max="8197" width="3.7265625" bestFit="1" customWidth="1"/>
    <col min="8198" max="8201" width="2.7265625" bestFit="1" customWidth="1"/>
    <col min="8202" max="8202" width="3.1796875" bestFit="1" customWidth="1"/>
    <col min="8451" max="8451" width="26.453125" bestFit="1" customWidth="1"/>
    <col min="8453" max="8453" width="3.7265625" bestFit="1" customWidth="1"/>
    <col min="8454" max="8457" width="2.7265625" bestFit="1" customWidth="1"/>
    <col min="8458" max="8458" width="3.1796875" bestFit="1" customWidth="1"/>
    <col min="8707" max="8707" width="26.453125" bestFit="1" customWidth="1"/>
    <col min="8709" max="8709" width="3.7265625" bestFit="1" customWidth="1"/>
    <col min="8710" max="8713" width="2.7265625" bestFit="1" customWidth="1"/>
    <col min="8714" max="8714" width="3.1796875" bestFit="1" customWidth="1"/>
    <col min="8963" max="8963" width="26.453125" bestFit="1" customWidth="1"/>
    <col min="8965" max="8965" width="3.7265625" bestFit="1" customWidth="1"/>
    <col min="8966" max="8969" width="2.7265625" bestFit="1" customWidth="1"/>
    <col min="8970" max="8970" width="3.1796875" bestFit="1" customWidth="1"/>
    <col min="9219" max="9219" width="26.453125" bestFit="1" customWidth="1"/>
    <col min="9221" max="9221" width="3.7265625" bestFit="1" customWidth="1"/>
    <col min="9222" max="9225" width="2.7265625" bestFit="1" customWidth="1"/>
    <col min="9226" max="9226" width="3.1796875" bestFit="1" customWidth="1"/>
    <col min="9475" max="9475" width="26.453125" bestFit="1" customWidth="1"/>
    <col min="9477" max="9477" width="3.7265625" bestFit="1" customWidth="1"/>
    <col min="9478" max="9481" width="2.7265625" bestFit="1" customWidth="1"/>
    <col min="9482" max="9482" width="3.1796875" bestFit="1" customWidth="1"/>
    <col min="9731" max="9731" width="26.453125" bestFit="1" customWidth="1"/>
    <col min="9733" max="9733" width="3.7265625" bestFit="1" customWidth="1"/>
    <col min="9734" max="9737" width="2.7265625" bestFit="1" customWidth="1"/>
    <col min="9738" max="9738" width="3.1796875" bestFit="1" customWidth="1"/>
    <col min="9987" max="9987" width="26.453125" bestFit="1" customWidth="1"/>
    <col min="9989" max="9989" width="3.7265625" bestFit="1" customWidth="1"/>
    <col min="9990" max="9993" width="2.7265625" bestFit="1" customWidth="1"/>
    <col min="9994" max="9994" width="3.1796875" bestFit="1" customWidth="1"/>
    <col min="10243" max="10243" width="26.453125" bestFit="1" customWidth="1"/>
    <col min="10245" max="10245" width="3.7265625" bestFit="1" customWidth="1"/>
    <col min="10246" max="10249" width="2.7265625" bestFit="1" customWidth="1"/>
    <col min="10250" max="10250" width="3.1796875" bestFit="1" customWidth="1"/>
    <col min="10499" max="10499" width="26.453125" bestFit="1" customWidth="1"/>
    <col min="10501" max="10501" width="3.7265625" bestFit="1" customWidth="1"/>
    <col min="10502" max="10505" width="2.7265625" bestFit="1" customWidth="1"/>
    <col min="10506" max="10506" width="3.1796875" bestFit="1" customWidth="1"/>
    <col min="10755" max="10755" width="26.453125" bestFit="1" customWidth="1"/>
    <col min="10757" max="10757" width="3.7265625" bestFit="1" customWidth="1"/>
    <col min="10758" max="10761" width="2.7265625" bestFit="1" customWidth="1"/>
    <col min="10762" max="10762" width="3.1796875" bestFit="1" customWidth="1"/>
    <col min="11011" max="11011" width="26.453125" bestFit="1" customWidth="1"/>
    <col min="11013" max="11013" width="3.7265625" bestFit="1" customWidth="1"/>
    <col min="11014" max="11017" width="2.7265625" bestFit="1" customWidth="1"/>
    <col min="11018" max="11018" width="3.1796875" bestFit="1" customWidth="1"/>
    <col min="11267" max="11267" width="26.453125" bestFit="1" customWidth="1"/>
    <col min="11269" max="11269" width="3.7265625" bestFit="1" customWidth="1"/>
    <col min="11270" max="11273" width="2.7265625" bestFit="1" customWidth="1"/>
    <col min="11274" max="11274" width="3.1796875" bestFit="1" customWidth="1"/>
    <col min="11523" max="11523" width="26.453125" bestFit="1" customWidth="1"/>
    <col min="11525" max="11525" width="3.7265625" bestFit="1" customWidth="1"/>
    <col min="11526" max="11529" width="2.7265625" bestFit="1" customWidth="1"/>
    <col min="11530" max="11530" width="3.1796875" bestFit="1" customWidth="1"/>
    <col min="11779" max="11779" width="26.453125" bestFit="1" customWidth="1"/>
    <col min="11781" max="11781" width="3.7265625" bestFit="1" customWidth="1"/>
    <col min="11782" max="11785" width="2.7265625" bestFit="1" customWidth="1"/>
    <col min="11786" max="11786" width="3.1796875" bestFit="1" customWidth="1"/>
    <col min="12035" max="12035" width="26.453125" bestFit="1" customWidth="1"/>
    <col min="12037" max="12037" width="3.7265625" bestFit="1" customWidth="1"/>
    <col min="12038" max="12041" width="2.7265625" bestFit="1" customWidth="1"/>
    <col min="12042" max="12042" width="3.1796875" bestFit="1" customWidth="1"/>
    <col min="12291" max="12291" width="26.453125" bestFit="1" customWidth="1"/>
    <col min="12293" max="12293" width="3.7265625" bestFit="1" customWidth="1"/>
    <col min="12294" max="12297" width="2.7265625" bestFit="1" customWidth="1"/>
    <col min="12298" max="12298" width="3.1796875" bestFit="1" customWidth="1"/>
    <col min="12547" max="12547" width="26.453125" bestFit="1" customWidth="1"/>
    <col min="12549" max="12549" width="3.7265625" bestFit="1" customWidth="1"/>
    <col min="12550" max="12553" width="2.7265625" bestFit="1" customWidth="1"/>
    <col min="12554" max="12554" width="3.1796875" bestFit="1" customWidth="1"/>
    <col min="12803" max="12803" width="26.453125" bestFit="1" customWidth="1"/>
    <col min="12805" max="12805" width="3.7265625" bestFit="1" customWidth="1"/>
    <col min="12806" max="12809" width="2.7265625" bestFit="1" customWidth="1"/>
    <col min="12810" max="12810" width="3.1796875" bestFit="1" customWidth="1"/>
    <col min="13059" max="13059" width="26.453125" bestFit="1" customWidth="1"/>
    <col min="13061" max="13061" width="3.7265625" bestFit="1" customWidth="1"/>
    <col min="13062" max="13065" width="2.7265625" bestFit="1" customWidth="1"/>
    <col min="13066" max="13066" width="3.1796875" bestFit="1" customWidth="1"/>
    <col min="13315" max="13315" width="26.453125" bestFit="1" customWidth="1"/>
    <col min="13317" max="13317" width="3.7265625" bestFit="1" customWidth="1"/>
    <col min="13318" max="13321" width="2.7265625" bestFit="1" customWidth="1"/>
    <col min="13322" max="13322" width="3.1796875" bestFit="1" customWidth="1"/>
    <col min="13571" max="13571" width="26.453125" bestFit="1" customWidth="1"/>
    <col min="13573" max="13573" width="3.7265625" bestFit="1" customWidth="1"/>
    <col min="13574" max="13577" width="2.7265625" bestFit="1" customWidth="1"/>
    <col min="13578" max="13578" width="3.1796875" bestFit="1" customWidth="1"/>
    <col min="13827" max="13827" width="26.453125" bestFit="1" customWidth="1"/>
    <col min="13829" max="13829" width="3.7265625" bestFit="1" customWidth="1"/>
    <col min="13830" max="13833" width="2.7265625" bestFit="1" customWidth="1"/>
    <col min="13834" max="13834" width="3.1796875" bestFit="1" customWidth="1"/>
    <col min="14083" max="14083" width="26.453125" bestFit="1" customWidth="1"/>
    <col min="14085" max="14085" width="3.7265625" bestFit="1" customWidth="1"/>
    <col min="14086" max="14089" width="2.7265625" bestFit="1" customWidth="1"/>
    <col min="14090" max="14090" width="3.1796875" bestFit="1" customWidth="1"/>
    <col min="14339" max="14339" width="26.453125" bestFit="1" customWidth="1"/>
    <col min="14341" max="14341" width="3.7265625" bestFit="1" customWidth="1"/>
    <col min="14342" max="14345" width="2.7265625" bestFit="1" customWidth="1"/>
    <col min="14346" max="14346" width="3.1796875" bestFit="1" customWidth="1"/>
    <col min="14595" max="14595" width="26.453125" bestFit="1" customWidth="1"/>
    <col min="14597" max="14597" width="3.7265625" bestFit="1" customWidth="1"/>
    <col min="14598" max="14601" width="2.7265625" bestFit="1" customWidth="1"/>
    <col min="14602" max="14602" width="3.1796875" bestFit="1" customWidth="1"/>
    <col min="14851" max="14851" width="26.453125" bestFit="1" customWidth="1"/>
    <col min="14853" max="14853" width="3.7265625" bestFit="1" customWidth="1"/>
    <col min="14854" max="14857" width="2.7265625" bestFit="1" customWidth="1"/>
    <col min="14858" max="14858" width="3.1796875" bestFit="1" customWidth="1"/>
    <col min="15107" max="15107" width="26.453125" bestFit="1" customWidth="1"/>
    <col min="15109" max="15109" width="3.7265625" bestFit="1" customWidth="1"/>
    <col min="15110" max="15113" width="2.7265625" bestFit="1" customWidth="1"/>
    <col min="15114" max="15114" width="3.1796875" bestFit="1" customWidth="1"/>
    <col min="15363" max="15363" width="26.453125" bestFit="1" customWidth="1"/>
    <col min="15365" max="15365" width="3.7265625" bestFit="1" customWidth="1"/>
    <col min="15366" max="15369" width="2.7265625" bestFit="1" customWidth="1"/>
    <col min="15370" max="15370" width="3.1796875" bestFit="1" customWidth="1"/>
    <col min="15619" max="15619" width="26.453125" bestFit="1" customWidth="1"/>
    <col min="15621" max="15621" width="3.7265625" bestFit="1" customWidth="1"/>
    <col min="15622" max="15625" width="2.7265625" bestFit="1" customWidth="1"/>
    <col min="15626" max="15626" width="3.1796875" bestFit="1" customWidth="1"/>
    <col min="15875" max="15875" width="26.453125" bestFit="1" customWidth="1"/>
    <col min="15877" max="15877" width="3.7265625" bestFit="1" customWidth="1"/>
    <col min="15878" max="15881" width="2.7265625" bestFit="1" customWidth="1"/>
    <col min="15882" max="15882" width="3.1796875" bestFit="1" customWidth="1"/>
    <col min="16131" max="16131" width="26.453125" bestFit="1" customWidth="1"/>
    <col min="16133" max="16133" width="3.7265625" bestFit="1" customWidth="1"/>
    <col min="16134" max="16137" width="2.7265625" bestFit="1" customWidth="1"/>
    <col min="16138" max="16138" width="3.1796875" bestFit="1" customWidth="1"/>
  </cols>
  <sheetData>
    <row r="1" spans="1:14" ht="14.5">
      <c r="A1" s="241" t="s">
        <v>1987</v>
      </c>
      <c r="B1" s="241"/>
      <c r="C1" s="241"/>
      <c r="D1" s="241"/>
      <c r="E1" s="241"/>
      <c r="F1" s="241"/>
      <c r="G1" s="241"/>
      <c r="H1" s="241"/>
      <c r="I1" s="241"/>
      <c r="J1" s="241"/>
      <c r="K1" s="241"/>
      <c r="L1" s="241"/>
      <c r="M1" s="241"/>
      <c r="N1" s="241"/>
    </row>
    <row r="3" spans="1:14" ht="25">
      <c r="B3" s="487" t="s">
        <v>1988</v>
      </c>
      <c r="C3" s="488"/>
      <c r="D3" s="489"/>
      <c r="E3" s="490" t="s">
        <v>1989</v>
      </c>
      <c r="F3" s="491" t="s">
        <v>26</v>
      </c>
      <c r="G3" s="491" t="s">
        <v>31</v>
      </c>
      <c r="H3" s="491" t="s">
        <v>35</v>
      </c>
      <c r="I3" s="491" t="s">
        <v>39</v>
      </c>
      <c r="J3" s="492" t="s">
        <v>20</v>
      </c>
    </row>
    <row r="4" spans="1:14" ht="25">
      <c r="B4" s="493"/>
      <c r="C4" s="493" t="s">
        <v>830</v>
      </c>
      <c r="D4" s="494"/>
      <c r="E4" s="490" t="s">
        <v>1990</v>
      </c>
      <c r="F4" s="491"/>
      <c r="G4" s="491" t="s">
        <v>1990</v>
      </c>
      <c r="H4" s="491"/>
      <c r="I4" s="491"/>
      <c r="J4" s="492"/>
    </row>
    <row r="5" spans="1:14" ht="14.5">
      <c r="B5" s="493"/>
      <c r="C5" s="493" t="s">
        <v>930</v>
      </c>
      <c r="D5" s="494"/>
      <c r="E5" s="490" t="s">
        <v>1990</v>
      </c>
      <c r="F5" s="491"/>
      <c r="G5" s="491"/>
      <c r="H5" s="491"/>
      <c r="I5" s="491" t="s">
        <v>1990</v>
      </c>
      <c r="J5" s="492"/>
    </row>
    <row r="6" spans="1:14" ht="14.5">
      <c r="B6" s="493"/>
      <c r="C6" s="493" t="s">
        <v>1423</v>
      </c>
      <c r="D6" s="494"/>
      <c r="E6" s="490" t="s">
        <v>1990</v>
      </c>
      <c r="F6" s="491"/>
      <c r="G6" s="491" t="s">
        <v>1990</v>
      </c>
      <c r="H6" s="491"/>
      <c r="I6" s="491"/>
      <c r="J6" s="492"/>
    </row>
    <row r="7" spans="1:14" ht="25">
      <c r="B7" s="493"/>
      <c r="C7" s="493" t="s">
        <v>1635</v>
      </c>
      <c r="D7" s="495"/>
      <c r="E7" s="490" t="s">
        <v>1990</v>
      </c>
      <c r="F7" s="491"/>
      <c r="G7" s="491"/>
      <c r="H7" s="491" t="s">
        <v>1990</v>
      </c>
      <c r="I7" s="491"/>
      <c r="J7" s="492"/>
    </row>
    <row r="8" spans="1:14" ht="25">
      <c r="B8" s="493"/>
      <c r="C8" s="493" t="s">
        <v>1851</v>
      </c>
      <c r="D8" s="494"/>
      <c r="E8" s="496" t="s">
        <v>1990</v>
      </c>
      <c r="F8" s="491" t="s">
        <v>1990</v>
      </c>
      <c r="G8" s="491"/>
      <c r="H8" s="491"/>
      <c r="I8" s="491"/>
      <c r="J8" s="492"/>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B83C-1AF6-4CBA-BE21-60702869304D}">
  <sheetPr>
    <tabColor rgb="FF92D050"/>
  </sheetPr>
  <dimension ref="A1:J37"/>
  <sheetViews>
    <sheetView zoomScaleNormal="100" workbookViewId="0">
      <selection activeCell="D1728" sqref="D1728"/>
    </sheetView>
  </sheetViews>
  <sheetFormatPr defaultColWidth="9.1796875" defaultRowHeight="14"/>
  <cols>
    <col min="1" max="1" width="8.1796875" style="36" customWidth="1"/>
    <col min="2" max="2" width="13.1796875" style="36" customWidth="1"/>
    <col min="3" max="3" width="5.453125" style="36" customWidth="1"/>
    <col min="4" max="4" width="11" style="36" customWidth="1"/>
    <col min="5" max="5" width="11.81640625" style="36" customWidth="1"/>
    <col min="6" max="6" width="9.453125" style="36" customWidth="1"/>
    <col min="7" max="7" width="10.1796875" style="36" customWidth="1"/>
    <col min="8" max="8" width="58" style="36" customWidth="1"/>
    <col min="9" max="9" width="35.1796875" style="36" customWidth="1"/>
    <col min="10" max="10" width="3.453125" style="77" customWidth="1"/>
    <col min="11" max="16384" width="9.1796875" style="35"/>
  </cols>
  <sheetData>
    <row r="1" spans="1:9" ht="15" customHeight="1">
      <c r="A1" s="272" t="s">
        <v>1991</v>
      </c>
      <c r="B1" s="273"/>
      <c r="C1" s="270"/>
      <c r="D1" s="270"/>
      <c r="E1" s="270"/>
      <c r="F1" s="270"/>
      <c r="G1" s="270"/>
      <c r="H1" s="270"/>
      <c r="I1" s="271"/>
    </row>
    <row r="2" spans="1:9" ht="76.5" customHeight="1">
      <c r="A2" s="75" t="s">
        <v>1992</v>
      </c>
      <c r="B2" s="274" t="s">
        <v>1993</v>
      </c>
      <c r="C2" s="275" t="s">
        <v>1994</v>
      </c>
      <c r="D2" s="76" t="s">
        <v>1995</v>
      </c>
      <c r="E2" s="76" t="s">
        <v>1996</v>
      </c>
      <c r="F2" s="76" t="s">
        <v>288</v>
      </c>
      <c r="G2" s="76" t="s">
        <v>1997</v>
      </c>
      <c r="H2" s="76" t="s">
        <v>1998</v>
      </c>
      <c r="I2" s="76" t="s">
        <v>1999</v>
      </c>
    </row>
    <row r="3" spans="1:9" ht="338">
      <c r="A3" s="267" t="s">
        <v>20</v>
      </c>
      <c r="B3" s="267" t="s">
        <v>2000</v>
      </c>
      <c r="C3" s="267">
        <v>1</v>
      </c>
      <c r="D3" s="267" t="s">
        <v>2001</v>
      </c>
      <c r="E3" s="79" t="s">
        <v>2002</v>
      </c>
      <c r="F3" s="79" t="s">
        <v>381</v>
      </c>
      <c r="G3" s="267" t="s">
        <v>2003</v>
      </c>
      <c r="H3" s="497" t="s">
        <v>2004</v>
      </c>
      <c r="I3" s="79" t="s">
        <v>2005</v>
      </c>
    </row>
    <row r="4" spans="1:9">
      <c r="A4" s="498" t="s">
        <v>26</v>
      </c>
      <c r="B4" s="499"/>
      <c r="C4" s="499"/>
      <c r="D4" s="499"/>
      <c r="E4" s="499"/>
      <c r="F4" s="499"/>
      <c r="G4" s="499"/>
      <c r="H4" s="500"/>
      <c r="I4" s="500"/>
    </row>
    <row r="5" spans="1:9">
      <c r="A5" s="276" t="s">
        <v>26</v>
      </c>
      <c r="B5" s="276" t="s">
        <v>2006</v>
      </c>
      <c r="C5" s="276">
        <v>1</v>
      </c>
      <c r="D5" s="276" t="s">
        <v>2007</v>
      </c>
      <c r="E5" s="276" t="s">
        <v>2008</v>
      </c>
      <c r="F5" s="276" t="s">
        <v>332</v>
      </c>
      <c r="G5" s="276" t="s">
        <v>2009</v>
      </c>
      <c r="H5" s="277" t="s">
        <v>2008</v>
      </c>
      <c r="I5" s="279" t="s">
        <v>2010</v>
      </c>
    </row>
    <row r="6" spans="1:9">
      <c r="A6" s="499" t="s">
        <v>31</v>
      </c>
      <c r="B6" s="499"/>
      <c r="C6" s="499"/>
      <c r="D6" s="499"/>
      <c r="E6" s="499"/>
      <c r="F6" s="499"/>
      <c r="G6" s="499"/>
      <c r="H6" s="500"/>
      <c r="I6" s="501"/>
    </row>
    <row r="7" spans="1:9" ht="409.5">
      <c r="A7" s="502" t="s">
        <v>31</v>
      </c>
      <c r="B7" s="502" t="s">
        <v>2011</v>
      </c>
      <c r="C7" s="503">
        <v>4</v>
      </c>
      <c r="D7" s="502" t="s">
        <v>2012</v>
      </c>
      <c r="E7" s="504" t="s">
        <v>2013</v>
      </c>
      <c r="F7" s="503" t="s">
        <v>2014</v>
      </c>
      <c r="G7" s="503" t="s">
        <v>2015</v>
      </c>
      <c r="H7" s="505" t="s">
        <v>2016</v>
      </c>
      <c r="I7" s="506" t="s">
        <v>2017</v>
      </c>
    </row>
    <row r="8" spans="1:9" ht="25">
      <c r="A8" s="506" t="s">
        <v>31</v>
      </c>
      <c r="B8" s="506" t="s">
        <v>2018</v>
      </c>
      <c r="C8" s="504">
        <v>2</v>
      </c>
      <c r="D8" s="506" t="s">
        <v>332</v>
      </c>
      <c r="E8" s="504" t="s">
        <v>1424</v>
      </c>
      <c r="F8" s="504" t="s">
        <v>333</v>
      </c>
      <c r="G8" s="506" t="s">
        <v>2003</v>
      </c>
      <c r="H8" s="507" t="s">
        <v>2019</v>
      </c>
      <c r="I8" s="506" t="s">
        <v>2020</v>
      </c>
    </row>
    <row r="9" spans="1:9" ht="137.5">
      <c r="A9" s="502" t="s">
        <v>31</v>
      </c>
      <c r="B9" s="502" t="s">
        <v>2021</v>
      </c>
      <c r="C9" s="503">
        <v>3</v>
      </c>
      <c r="D9" s="502" t="s">
        <v>2022</v>
      </c>
      <c r="E9" s="504" t="s">
        <v>930</v>
      </c>
      <c r="F9" s="503" t="s">
        <v>2023</v>
      </c>
      <c r="G9" s="502" t="s">
        <v>2015</v>
      </c>
      <c r="H9" s="506" t="s">
        <v>2024</v>
      </c>
      <c r="I9" s="506" t="s">
        <v>2020</v>
      </c>
    </row>
    <row r="10" spans="1:9">
      <c r="A10" s="502" t="s">
        <v>31</v>
      </c>
      <c r="B10" s="502" t="s">
        <v>2025</v>
      </c>
      <c r="C10" s="503">
        <v>1</v>
      </c>
      <c r="D10" s="503"/>
      <c r="E10" s="502" t="s">
        <v>333</v>
      </c>
      <c r="F10" s="502" t="s">
        <v>333</v>
      </c>
      <c r="G10" s="502" t="s">
        <v>2015</v>
      </c>
      <c r="H10" s="506" t="s">
        <v>2026</v>
      </c>
      <c r="I10" s="502" t="s">
        <v>2010</v>
      </c>
    </row>
    <row r="11" spans="1:9">
      <c r="A11" s="267" t="s">
        <v>35</v>
      </c>
      <c r="B11" s="267" t="s">
        <v>2011</v>
      </c>
      <c r="C11" s="267">
        <v>1</v>
      </c>
      <c r="D11" s="267" t="s">
        <v>332</v>
      </c>
      <c r="E11" s="267" t="s">
        <v>332</v>
      </c>
      <c r="F11" s="267" t="s">
        <v>332</v>
      </c>
      <c r="G11" s="267" t="s">
        <v>2003</v>
      </c>
      <c r="H11" s="79" t="s">
        <v>2027</v>
      </c>
      <c r="I11" s="424" t="s">
        <v>2028</v>
      </c>
    </row>
    <row r="12" spans="1:9">
      <c r="A12" s="278"/>
      <c r="B12" s="278"/>
      <c r="C12" s="278"/>
      <c r="D12" s="278"/>
      <c r="E12" s="278"/>
      <c r="F12" s="278"/>
      <c r="G12" s="278"/>
      <c r="H12" s="279"/>
      <c r="I12" s="279"/>
    </row>
    <row r="13" spans="1:9">
      <c r="A13" s="278"/>
      <c r="B13" s="278"/>
      <c r="C13" s="278"/>
      <c r="D13" s="278"/>
      <c r="E13" s="278"/>
      <c r="F13" s="278"/>
      <c r="G13" s="278"/>
      <c r="H13" s="279"/>
      <c r="I13" s="279"/>
    </row>
    <row r="14" spans="1:9">
      <c r="A14" s="278"/>
      <c r="B14" s="278"/>
      <c r="C14" s="278"/>
      <c r="D14" s="278"/>
      <c r="E14" s="278"/>
      <c r="F14" s="278"/>
      <c r="G14" s="278"/>
      <c r="H14" s="279"/>
      <c r="I14" s="279"/>
    </row>
    <row r="15" spans="1:9">
      <c r="A15" s="278"/>
      <c r="B15" s="278"/>
      <c r="C15" s="278"/>
      <c r="D15" s="278"/>
      <c r="E15" s="278"/>
      <c r="F15" s="278"/>
      <c r="G15" s="278"/>
      <c r="H15" s="279"/>
      <c r="I15" s="279"/>
    </row>
    <row r="16" spans="1:9">
      <c r="A16" s="278"/>
      <c r="B16" s="278"/>
      <c r="C16" s="278"/>
      <c r="D16" s="278"/>
      <c r="E16" s="278"/>
      <c r="F16" s="278"/>
      <c r="G16" s="278"/>
      <c r="H16" s="279"/>
      <c r="I16" s="279"/>
    </row>
    <row r="17" spans="1:9">
      <c r="A17" s="278"/>
      <c r="B17" s="278"/>
      <c r="C17" s="278"/>
      <c r="D17" s="278"/>
      <c r="E17" s="278"/>
      <c r="F17" s="278"/>
      <c r="G17" s="278"/>
      <c r="H17" s="279"/>
      <c r="I17" s="279"/>
    </row>
    <row r="18" spans="1:9">
      <c r="A18" s="278"/>
      <c r="B18" s="278"/>
      <c r="C18" s="278"/>
      <c r="D18" s="278"/>
      <c r="E18" s="278"/>
      <c r="F18" s="278"/>
      <c r="G18" s="278"/>
      <c r="H18" s="279"/>
      <c r="I18" s="279"/>
    </row>
    <row r="19" spans="1:9">
      <c r="A19" s="278"/>
      <c r="B19" s="278"/>
      <c r="C19" s="278"/>
      <c r="D19" s="278"/>
      <c r="E19" s="278"/>
      <c r="F19" s="278"/>
      <c r="G19" s="278"/>
      <c r="H19" s="279"/>
      <c r="I19" s="279"/>
    </row>
    <row r="20" spans="1:9">
      <c r="A20" s="278"/>
      <c r="B20" s="278"/>
      <c r="C20" s="278"/>
      <c r="D20" s="278"/>
      <c r="E20" s="278"/>
      <c r="F20" s="278"/>
      <c r="G20" s="278"/>
      <c r="H20" s="279"/>
      <c r="I20" s="279"/>
    </row>
    <row r="21" spans="1:9">
      <c r="A21" s="278"/>
      <c r="B21" s="278"/>
      <c r="C21" s="278"/>
      <c r="D21" s="278"/>
      <c r="E21" s="278"/>
      <c r="F21" s="278"/>
      <c r="G21" s="278"/>
      <c r="H21" s="279"/>
      <c r="I21" s="279"/>
    </row>
    <row r="22" spans="1:9">
      <c r="A22" s="278"/>
      <c r="B22" s="278"/>
      <c r="C22" s="278"/>
      <c r="D22" s="278"/>
      <c r="E22" s="278"/>
      <c r="F22" s="278"/>
      <c r="G22" s="278"/>
      <c r="H22" s="279"/>
      <c r="I22" s="279"/>
    </row>
    <row r="23" spans="1:9">
      <c r="A23" s="278"/>
      <c r="B23" s="278"/>
      <c r="C23" s="278"/>
      <c r="D23" s="278"/>
      <c r="E23" s="278"/>
      <c r="F23" s="278"/>
      <c r="G23" s="278"/>
      <c r="H23" s="279"/>
      <c r="I23" s="279"/>
    </row>
    <row r="24" spans="1:9">
      <c r="A24" s="278"/>
      <c r="B24" s="278"/>
      <c r="C24" s="278"/>
      <c r="D24" s="278"/>
      <c r="E24" s="278"/>
      <c r="F24" s="278"/>
      <c r="G24" s="278"/>
      <c r="H24" s="279"/>
      <c r="I24" s="279"/>
    </row>
    <row r="25" spans="1:9">
      <c r="A25" s="278"/>
      <c r="B25" s="278"/>
      <c r="C25" s="278"/>
      <c r="D25" s="278"/>
      <c r="E25" s="278"/>
      <c r="F25" s="278"/>
      <c r="G25" s="278"/>
      <c r="H25" s="279"/>
      <c r="I25" s="279"/>
    </row>
    <row r="26" spans="1:9">
      <c r="A26" s="278"/>
      <c r="B26" s="278"/>
      <c r="C26" s="278"/>
      <c r="D26" s="278"/>
      <c r="E26" s="278"/>
      <c r="F26" s="278"/>
      <c r="G26" s="278"/>
      <c r="H26" s="279"/>
      <c r="I26" s="279"/>
    </row>
    <row r="27" spans="1:9">
      <c r="A27" s="278"/>
      <c r="B27" s="278"/>
      <c r="C27" s="278"/>
      <c r="D27" s="278"/>
      <c r="E27" s="278"/>
      <c r="F27" s="278"/>
      <c r="G27" s="278"/>
      <c r="H27" s="279"/>
      <c r="I27" s="279"/>
    </row>
    <row r="28" spans="1:9">
      <c r="A28" s="278"/>
      <c r="B28" s="278"/>
      <c r="C28" s="278"/>
      <c r="D28" s="278"/>
      <c r="E28" s="278"/>
      <c r="F28" s="278"/>
      <c r="G28" s="278"/>
      <c r="H28" s="279"/>
      <c r="I28" s="279"/>
    </row>
    <row r="29" spans="1:9">
      <c r="A29" s="278"/>
      <c r="B29" s="278"/>
      <c r="C29" s="278"/>
      <c r="D29" s="278"/>
      <c r="E29" s="278"/>
      <c r="F29" s="278"/>
      <c r="G29" s="278"/>
      <c r="H29" s="279"/>
      <c r="I29" s="279"/>
    </row>
    <row r="30" spans="1:9">
      <c r="A30" s="278"/>
      <c r="B30" s="278"/>
      <c r="C30" s="278"/>
      <c r="D30" s="278"/>
      <c r="E30" s="278"/>
      <c r="F30" s="278"/>
      <c r="G30" s="278"/>
      <c r="H30" s="279"/>
      <c r="I30" s="279"/>
    </row>
    <row r="31" spans="1:9">
      <c r="A31" s="278"/>
      <c r="B31" s="278"/>
      <c r="C31" s="278"/>
      <c r="D31" s="278"/>
      <c r="E31" s="278"/>
      <c r="F31" s="278"/>
      <c r="G31" s="278"/>
      <c r="H31" s="279"/>
      <c r="I31" s="278"/>
    </row>
    <row r="32" spans="1:9">
      <c r="A32" s="278"/>
      <c r="B32" s="278"/>
      <c r="C32" s="278"/>
      <c r="D32" s="278"/>
      <c r="E32" s="278"/>
      <c r="F32" s="278"/>
      <c r="G32" s="278"/>
      <c r="H32" s="279"/>
      <c r="I32" s="278"/>
    </row>
    <row r="33" spans="1:9">
      <c r="A33" s="278"/>
      <c r="B33" s="278"/>
      <c r="C33" s="278"/>
      <c r="D33" s="278"/>
      <c r="E33" s="278"/>
      <c r="F33" s="278"/>
      <c r="G33" s="278"/>
      <c r="H33" s="279"/>
      <c r="I33" s="278"/>
    </row>
    <row r="34" spans="1:9">
      <c r="H34" s="280"/>
    </row>
    <row r="35" spans="1:9">
      <c r="H35" s="280"/>
    </row>
    <row r="36" spans="1:9">
      <c r="H36" s="280"/>
    </row>
    <row r="37" spans="1:9">
      <c r="H37" s="280"/>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4AB0E-1249-4A65-99BA-7EC2F960D3CC}">
  <sheetPr>
    <tabColor rgb="FF92D050"/>
  </sheetPr>
  <dimension ref="A1:N502"/>
  <sheetViews>
    <sheetView zoomScaleNormal="100" zoomScaleSheetLayoutView="100" workbookViewId="0">
      <selection activeCell="D1728" sqref="D1728"/>
    </sheetView>
  </sheetViews>
  <sheetFormatPr defaultColWidth="8" defaultRowHeight="14"/>
  <cols>
    <col min="1" max="1" width="8" style="508"/>
    <col min="2" max="2" width="86.453125" style="508" customWidth="1"/>
    <col min="3" max="3" width="8" style="508"/>
    <col min="4" max="4" width="18.1796875" style="508" customWidth="1"/>
    <col min="5" max="5" width="7.453125" style="681" customWidth="1"/>
    <col min="6" max="6" width="95.453125" style="682" customWidth="1"/>
    <col min="7" max="7" width="7.453125" style="683" customWidth="1"/>
    <col min="8" max="8" width="14.453125" style="684" customWidth="1"/>
    <col min="9" max="9" width="23.453125" style="508" customWidth="1"/>
    <col min="10" max="10" width="44.1796875" style="508" bestFit="1" customWidth="1"/>
    <col min="11" max="11" width="11" style="508" customWidth="1"/>
    <col min="12" max="12" width="32.453125" style="508" hidden="1" customWidth="1"/>
    <col min="13" max="13" width="8" style="508"/>
    <col min="14" max="14" width="0" style="508" hidden="1" customWidth="1"/>
    <col min="15" max="16384" width="8" style="508"/>
  </cols>
  <sheetData>
    <row r="1" spans="1:8" ht="66" customHeight="1">
      <c r="A1" s="897" t="s">
        <v>2029</v>
      </c>
      <c r="B1" s="897"/>
      <c r="C1" s="897"/>
      <c r="D1" s="897"/>
      <c r="E1" s="897"/>
      <c r="F1" s="897"/>
      <c r="G1" s="897"/>
      <c r="H1" s="897"/>
    </row>
    <row r="2" spans="1:8">
      <c r="A2" s="175" t="s">
        <v>2030</v>
      </c>
      <c r="B2" s="176"/>
      <c r="C2" s="177"/>
      <c r="D2" s="178"/>
      <c r="E2" s="509"/>
      <c r="F2" s="510"/>
      <c r="G2" s="511"/>
      <c r="H2" s="512"/>
    </row>
    <row r="3" spans="1:8" ht="34.5" customHeight="1">
      <c r="A3" s="898" t="s">
        <v>2031</v>
      </c>
      <c r="B3" s="899"/>
      <c r="C3" s="899"/>
      <c r="D3" s="899"/>
      <c r="E3" s="900" t="s">
        <v>2032</v>
      </c>
      <c r="F3" s="900"/>
      <c r="G3" s="514" t="s">
        <v>2033</v>
      </c>
      <c r="H3" s="515"/>
    </row>
    <row r="4" spans="1:8" ht="48.75" customHeight="1">
      <c r="A4" s="898" t="s">
        <v>2031</v>
      </c>
      <c r="B4" s="899"/>
      <c r="C4" s="899"/>
      <c r="D4" s="899"/>
      <c r="E4" s="900" t="s">
        <v>2034</v>
      </c>
      <c r="F4" s="900"/>
      <c r="G4" s="514" t="s">
        <v>2035</v>
      </c>
      <c r="H4" s="513"/>
    </row>
    <row r="5" spans="1:8" ht="64.5" customHeight="1">
      <c r="A5" s="180" t="s">
        <v>2036</v>
      </c>
      <c r="B5" s="181" t="s">
        <v>2037</v>
      </c>
      <c r="C5" s="182" t="s">
        <v>2038</v>
      </c>
      <c r="D5" s="181" t="s">
        <v>2039</v>
      </c>
      <c r="E5" s="895"/>
      <c r="F5" s="896"/>
      <c r="G5" s="896"/>
      <c r="H5" s="896"/>
    </row>
    <row r="6" spans="1:8" ht="43.5" customHeight="1">
      <c r="A6" s="516"/>
      <c r="B6" s="517" t="s">
        <v>2040</v>
      </c>
      <c r="C6" s="518"/>
      <c r="D6" s="519"/>
      <c r="E6" s="520" t="s">
        <v>2036</v>
      </c>
      <c r="F6" s="521" t="s">
        <v>2037</v>
      </c>
      <c r="G6" s="522" t="s">
        <v>2038</v>
      </c>
      <c r="H6" s="521" t="s">
        <v>2039</v>
      </c>
    </row>
    <row r="7" spans="1:8" ht="20.25" customHeight="1">
      <c r="A7" s="204">
        <v>1</v>
      </c>
      <c r="B7" s="523" t="s">
        <v>2041</v>
      </c>
      <c r="C7" s="524"/>
      <c r="D7" s="525"/>
      <c r="E7" s="526"/>
      <c r="F7" s="527" t="s">
        <v>2040</v>
      </c>
      <c r="G7" s="528"/>
      <c r="H7" s="529"/>
    </row>
    <row r="8" spans="1:8" ht="43.5" customHeight="1">
      <c r="A8" s="204">
        <v>1</v>
      </c>
      <c r="B8" s="523" t="s">
        <v>2041</v>
      </c>
      <c r="C8" s="524"/>
      <c r="D8" s="525"/>
      <c r="E8" s="526">
        <v>1</v>
      </c>
      <c r="F8" s="530" t="s">
        <v>2041</v>
      </c>
      <c r="G8" s="528"/>
      <c r="H8" s="529"/>
    </row>
    <row r="9" spans="1:8" ht="66" customHeight="1">
      <c r="A9" s="183">
        <v>1.1000000000000001</v>
      </c>
      <c r="B9" s="184" t="s">
        <v>2042</v>
      </c>
      <c r="C9" s="531"/>
      <c r="D9" s="532"/>
      <c r="E9" s="533">
        <v>1.1000000000000001</v>
      </c>
      <c r="F9" s="534" t="s">
        <v>2042</v>
      </c>
      <c r="G9" s="535"/>
      <c r="H9" s="536"/>
    </row>
    <row r="10" spans="1:8">
      <c r="A10" s="185" t="s">
        <v>1989</v>
      </c>
      <c r="B10" s="190" t="s">
        <v>2043</v>
      </c>
      <c r="C10" s="187" t="s">
        <v>834</v>
      </c>
      <c r="D10" s="188"/>
      <c r="E10" s="537" t="s">
        <v>1989</v>
      </c>
      <c r="F10" s="186" t="str">
        <f>B10</f>
        <v>RTS Ltd is a Ltd Company 86682</v>
      </c>
      <c r="G10" s="187" t="str">
        <f>C10</f>
        <v>Y</v>
      </c>
      <c r="H10" s="188">
        <f>D10</f>
        <v>0</v>
      </c>
    </row>
    <row r="11" spans="1:8">
      <c r="A11" s="189" t="s">
        <v>26</v>
      </c>
      <c r="B11" s="190" t="s">
        <v>2043</v>
      </c>
      <c r="C11" s="187" t="s">
        <v>834</v>
      </c>
      <c r="D11" s="192"/>
      <c r="E11" s="538" t="s">
        <v>26</v>
      </c>
      <c r="F11" s="186" t="str">
        <f t="shared" ref="F11:H14" si="0">B11</f>
        <v>RTS Ltd is a Ltd Company 86682</v>
      </c>
      <c r="G11" s="187" t="str">
        <f t="shared" si="0"/>
        <v>Y</v>
      </c>
      <c r="H11" s="188">
        <f t="shared" si="0"/>
        <v>0</v>
      </c>
    </row>
    <row r="12" spans="1:8">
      <c r="A12" s="189" t="s">
        <v>31</v>
      </c>
      <c r="B12" s="190" t="s">
        <v>2043</v>
      </c>
      <c r="C12" s="187" t="s">
        <v>834</v>
      </c>
      <c r="D12" s="192"/>
      <c r="E12" s="538" t="s">
        <v>31</v>
      </c>
      <c r="F12" s="186" t="str">
        <f t="shared" si="0"/>
        <v>RTS Ltd is a Ltd Company 86682</v>
      </c>
      <c r="G12" s="187" t="str">
        <f t="shared" si="0"/>
        <v>Y</v>
      </c>
      <c r="H12" s="188">
        <f t="shared" si="0"/>
        <v>0</v>
      </c>
    </row>
    <row r="13" spans="1:8">
      <c r="A13" s="189" t="s">
        <v>35</v>
      </c>
      <c r="B13" s="190" t="s">
        <v>2043</v>
      </c>
      <c r="C13" s="187" t="s">
        <v>834</v>
      </c>
      <c r="D13" s="192"/>
      <c r="E13" s="538" t="s">
        <v>35</v>
      </c>
      <c r="F13" s="186" t="str">
        <f t="shared" si="0"/>
        <v>RTS Ltd is a Ltd Company 86682</v>
      </c>
      <c r="G13" s="187" t="str">
        <f t="shared" si="0"/>
        <v>Y</v>
      </c>
      <c r="H13" s="188">
        <f t="shared" si="0"/>
        <v>0</v>
      </c>
    </row>
    <row r="14" spans="1:8">
      <c r="A14" s="189" t="s">
        <v>39</v>
      </c>
      <c r="B14" s="190"/>
      <c r="C14" s="191"/>
      <c r="D14" s="192"/>
      <c r="E14" s="538" t="s">
        <v>39</v>
      </c>
      <c r="F14" s="186">
        <f t="shared" si="0"/>
        <v>0</v>
      </c>
      <c r="G14" s="187">
        <f t="shared" si="0"/>
        <v>0</v>
      </c>
      <c r="H14" s="188">
        <f t="shared" si="0"/>
        <v>0</v>
      </c>
    </row>
    <row r="15" spans="1:8">
      <c r="A15" s="193"/>
      <c r="B15" s="194"/>
      <c r="C15" s="195"/>
      <c r="D15" s="196"/>
      <c r="E15" s="193"/>
      <c r="F15" s="194"/>
      <c r="G15" s="195"/>
      <c r="H15" s="196"/>
    </row>
    <row r="16" spans="1:8" ht="87.75" customHeight="1">
      <c r="A16" s="183">
        <v>1.2</v>
      </c>
      <c r="B16" s="184" t="s">
        <v>2044</v>
      </c>
      <c r="C16" s="539"/>
      <c r="D16" s="540"/>
      <c r="E16" s="533">
        <v>1.2</v>
      </c>
      <c r="F16" s="534" t="s">
        <v>2044</v>
      </c>
      <c r="G16" s="541"/>
      <c r="H16" s="542"/>
    </row>
    <row r="17" spans="1:8" ht="28">
      <c r="A17" s="189" t="s">
        <v>1989</v>
      </c>
      <c r="B17" s="190" t="s">
        <v>2045</v>
      </c>
      <c r="C17" s="191" t="s">
        <v>834</v>
      </c>
      <c r="D17" s="192"/>
      <c r="E17" s="538" t="s">
        <v>1989</v>
      </c>
      <c r="F17" s="186" t="str">
        <f t="shared" ref="F17:H21" si="1">B17</f>
        <v>FSC / PEFC fees have been paid and the group manager confirmed that there are no outstanding claims of non-payment from HMRC</v>
      </c>
      <c r="G17" s="187" t="str">
        <f t="shared" si="1"/>
        <v>Y</v>
      </c>
      <c r="H17" s="188">
        <f t="shared" si="1"/>
        <v>0</v>
      </c>
    </row>
    <row r="18" spans="1:8" ht="28">
      <c r="A18" s="189" t="s">
        <v>26</v>
      </c>
      <c r="B18" s="190" t="s">
        <v>2046</v>
      </c>
      <c r="C18" s="191" t="s">
        <v>834</v>
      </c>
      <c r="D18" s="192"/>
      <c r="E18" s="538" t="s">
        <v>26</v>
      </c>
      <c r="F18" s="186" t="str">
        <f t="shared" si="1"/>
        <v>FSC / PEFC fees have been paid and the group certification manager confirmed that there are no outstanding claims of non-payment from HMRC</v>
      </c>
      <c r="G18" s="187" t="str">
        <f t="shared" si="1"/>
        <v>Y</v>
      </c>
      <c r="H18" s="188">
        <f t="shared" si="1"/>
        <v>0</v>
      </c>
    </row>
    <row r="19" spans="1:8" ht="28">
      <c r="A19" s="189" t="s">
        <v>31</v>
      </c>
      <c r="B19" s="190" t="s">
        <v>2046</v>
      </c>
      <c r="C19" s="191" t="s">
        <v>834</v>
      </c>
      <c r="D19" s="192"/>
      <c r="E19" s="538" t="s">
        <v>31</v>
      </c>
      <c r="F19" s="186" t="str">
        <f t="shared" si="1"/>
        <v>FSC / PEFC fees have been paid and the group certification manager confirmed that there are no outstanding claims of non-payment from HMRC</v>
      </c>
      <c r="G19" s="187" t="str">
        <f t="shared" si="1"/>
        <v>Y</v>
      </c>
      <c r="H19" s="188">
        <f t="shared" si="1"/>
        <v>0</v>
      </c>
    </row>
    <row r="20" spans="1:8" ht="28">
      <c r="A20" s="189" t="s">
        <v>35</v>
      </c>
      <c r="B20" s="190" t="s">
        <v>2046</v>
      </c>
      <c r="C20" s="191" t="s">
        <v>834</v>
      </c>
      <c r="D20" s="192"/>
      <c r="E20" s="538" t="s">
        <v>35</v>
      </c>
      <c r="F20" s="186" t="str">
        <f t="shared" si="1"/>
        <v>FSC / PEFC fees have been paid and the group certification manager confirmed that there are no outstanding claims of non-payment from HMRC</v>
      </c>
      <c r="G20" s="187" t="str">
        <f t="shared" si="1"/>
        <v>Y</v>
      </c>
      <c r="H20" s="188">
        <f t="shared" si="1"/>
        <v>0</v>
      </c>
    </row>
    <row r="21" spans="1:8">
      <c r="A21" s="189" t="s">
        <v>39</v>
      </c>
      <c r="B21" s="190"/>
      <c r="C21" s="191"/>
      <c r="D21" s="192"/>
      <c r="E21" s="538" t="s">
        <v>39</v>
      </c>
      <c r="F21" s="186">
        <f t="shared" si="1"/>
        <v>0</v>
      </c>
      <c r="G21" s="187">
        <f t="shared" si="1"/>
        <v>0</v>
      </c>
      <c r="H21" s="188">
        <f t="shared" si="1"/>
        <v>0</v>
      </c>
    </row>
    <row r="22" spans="1:8">
      <c r="A22" s="193"/>
      <c r="B22" s="194"/>
      <c r="C22" s="195"/>
      <c r="D22" s="196"/>
      <c r="E22" s="193"/>
      <c r="F22" s="194"/>
      <c r="G22" s="195"/>
      <c r="H22" s="196"/>
    </row>
    <row r="23" spans="1:8" ht="50.25" customHeight="1">
      <c r="A23" s="183">
        <v>1.3</v>
      </c>
      <c r="B23" s="184" t="s">
        <v>2047</v>
      </c>
      <c r="C23" s="539"/>
      <c r="D23" s="540"/>
      <c r="E23" s="533">
        <v>1.3</v>
      </c>
      <c r="F23" s="534" t="s">
        <v>2047</v>
      </c>
      <c r="G23" s="541"/>
      <c r="H23" s="542"/>
    </row>
    <row r="24" spans="1:8" ht="74.25" customHeight="1">
      <c r="A24" s="183"/>
      <c r="B24" s="543" t="s">
        <v>2048</v>
      </c>
      <c r="C24" s="539"/>
      <c r="D24" s="540"/>
      <c r="E24" s="533"/>
      <c r="F24" s="544" t="s">
        <v>2049</v>
      </c>
      <c r="G24" s="541"/>
      <c r="H24" s="542"/>
    </row>
    <row r="25" spans="1:8">
      <c r="A25" s="189" t="s">
        <v>1989</v>
      </c>
      <c r="B25" s="190" t="s">
        <v>2050</v>
      </c>
      <c r="C25" s="191" t="s">
        <v>834</v>
      </c>
      <c r="D25" s="192"/>
      <c r="E25" s="538" t="s">
        <v>1989</v>
      </c>
      <c r="F25" s="186" t="str">
        <f t="shared" ref="F25:H29" si="2">B25</f>
        <v>N/A only one group</v>
      </c>
      <c r="G25" s="187" t="str">
        <f t="shared" si="2"/>
        <v>Y</v>
      </c>
      <c r="H25" s="188">
        <f t="shared" si="2"/>
        <v>0</v>
      </c>
    </row>
    <row r="26" spans="1:8">
      <c r="A26" s="189" t="s">
        <v>26</v>
      </c>
      <c r="B26" s="190" t="s">
        <v>2050</v>
      </c>
      <c r="C26" s="191" t="s">
        <v>834</v>
      </c>
      <c r="D26" s="192"/>
      <c r="E26" s="538" t="s">
        <v>26</v>
      </c>
      <c r="F26" s="186" t="str">
        <f t="shared" si="2"/>
        <v>N/A only one group</v>
      </c>
      <c r="G26" s="187" t="str">
        <f t="shared" si="2"/>
        <v>Y</v>
      </c>
      <c r="H26" s="188">
        <f t="shared" si="2"/>
        <v>0</v>
      </c>
    </row>
    <row r="27" spans="1:8">
      <c r="A27" s="189" t="s">
        <v>31</v>
      </c>
      <c r="B27" s="190" t="s">
        <v>2050</v>
      </c>
      <c r="C27" s="191" t="s">
        <v>834</v>
      </c>
      <c r="D27" s="192"/>
      <c r="E27" s="538" t="s">
        <v>31</v>
      </c>
      <c r="F27" s="186" t="str">
        <f t="shared" si="2"/>
        <v>N/A only one group</v>
      </c>
      <c r="G27" s="187" t="str">
        <f t="shared" si="2"/>
        <v>Y</v>
      </c>
      <c r="H27" s="188">
        <f t="shared" si="2"/>
        <v>0</v>
      </c>
    </row>
    <row r="28" spans="1:8">
      <c r="A28" s="189" t="s">
        <v>35</v>
      </c>
      <c r="B28" s="190" t="s">
        <v>2050</v>
      </c>
      <c r="C28" s="191" t="s">
        <v>834</v>
      </c>
      <c r="D28" s="192"/>
      <c r="E28" s="538" t="s">
        <v>35</v>
      </c>
      <c r="F28" s="186" t="str">
        <f t="shared" si="2"/>
        <v>N/A only one group</v>
      </c>
      <c r="G28" s="187" t="str">
        <f t="shared" si="2"/>
        <v>Y</v>
      </c>
      <c r="H28" s="188">
        <f t="shared" si="2"/>
        <v>0</v>
      </c>
    </row>
    <row r="29" spans="1:8">
      <c r="A29" s="189" t="s">
        <v>39</v>
      </c>
      <c r="B29" s="190"/>
      <c r="C29" s="191"/>
      <c r="D29" s="192"/>
      <c r="E29" s="538" t="s">
        <v>39</v>
      </c>
      <c r="F29" s="186">
        <f t="shared" si="2"/>
        <v>0</v>
      </c>
      <c r="G29" s="187">
        <f t="shared" si="2"/>
        <v>0</v>
      </c>
      <c r="H29" s="188">
        <f t="shared" si="2"/>
        <v>0</v>
      </c>
    </row>
    <row r="30" spans="1:8">
      <c r="A30" s="193"/>
      <c r="B30" s="194"/>
      <c r="C30" s="195"/>
      <c r="D30" s="196"/>
      <c r="E30" s="193"/>
      <c r="F30" s="194"/>
      <c r="G30" s="195"/>
      <c r="H30" s="196"/>
    </row>
    <row r="31" spans="1:8" ht="31.5" customHeight="1">
      <c r="A31" s="183">
        <v>1.4</v>
      </c>
      <c r="B31" s="184" t="s">
        <v>2051</v>
      </c>
      <c r="C31" s="539"/>
      <c r="D31" s="540"/>
      <c r="E31" s="533">
        <v>1.4</v>
      </c>
      <c r="F31" s="534" t="s">
        <v>2051</v>
      </c>
      <c r="G31" s="541"/>
      <c r="H31" s="542"/>
    </row>
    <row r="32" spans="1:8" ht="182">
      <c r="A32" s="189" t="s">
        <v>1989</v>
      </c>
      <c r="B32" s="190" t="s">
        <v>2052</v>
      </c>
      <c r="C32" s="191" t="s">
        <v>834</v>
      </c>
      <c r="D32" s="192" t="s">
        <v>2053</v>
      </c>
      <c r="E32" s="538" t="s">
        <v>1989</v>
      </c>
      <c r="F32" s="186" t="str">
        <f t="shared" ref="F32:H36" si="3">B32</f>
        <v>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v>
      </c>
      <c r="G32" s="187" t="str">
        <f t="shared" si="3"/>
        <v>Y</v>
      </c>
      <c r="H32" s="188" t="str">
        <f t="shared" si="3"/>
        <v>Obs 2021.15</v>
      </c>
    </row>
    <row r="33" spans="1:8" ht="56">
      <c r="A33" s="189" t="s">
        <v>26</v>
      </c>
      <c r="B33" s="190" t="s">
        <v>2054</v>
      </c>
      <c r="C33" s="191" t="s">
        <v>834</v>
      </c>
      <c r="D33" s="192"/>
      <c r="E33" s="538" t="s">
        <v>26</v>
      </c>
      <c r="F33" s="186" t="str">
        <f t="shared" si="3"/>
        <v>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v>
      </c>
      <c r="G33" s="187" t="str">
        <f t="shared" si="3"/>
        <v>Y</v>
      </c>
      <c r="H33" s="188">
        <f t="shared" si="3"/>
        <v>0</v>
      </c>
    </row>
    <row r="34" spans="1:8">
      <c r="A34" s="189" t="s">
        <v>31</v>
      </c>
      <c r="B34" s="190" t="s">
        <v>2055</v>
      </c>
      <c r="C34" s="191" t="s">
        <v>834</v>
      </c>
      <c r="D34" s="192"/>
      <c r="E34" s="538" t="s">
        <v>31</v>
      </c>
      <c r="F34" s="186" t="str">
        <f t="shared" si="3"/>
        <v>Specified in Group Rules - most up to date version ( July 2022) seen during audit</v>
      </c>
      <c r="G34" s="187" t="str">
        <f t="shared" si="3"/>
        <v>Y</v>
      </c>
      <c r="H34" s="188">
        <f t="shared" si="3"/>
        <v>0</v>
      </c>
    </row>
    <row r="35" spans="1:8" ht="56">
      <c r="A35" s="189" t="s">
        <v>35</v>
      </c>
      <c r="B35" s="811" t="s">
        <v>2056</v>
      </c>
      <c r="C35" s="191" t="s">
        <v>834</v>
      </c>
      <c r="D35" s="192"/>
      <c r="E35" s="538" t="s">
        <v>35</v>
      </c>
      <c r="F35" s="186" t="str">
        <f t="shared" si="3"/>
        <v>This is specified in Section 2. iv. of the Group Rules, currently the valid version is July 2022, but a new draft was in preparation at the time of audit. Group owners are required to sign a Letter of Undertaking, as part of the Declaration of Commitment signed by each member, as seen for sampled sites, including Ballogie, signed 15 November 2023.</v>
      </c>
      <c r="G35" s="187" t="str">
        <f t="shared" si="3"/>
        <v>Y</v>
      </c>
      <c r="H35" s="188">
        <f t="shared" si="3"/>
        <v>0</v>
      </c>
    </row>
    <row r="36" spans="1:8">
      <c r="A36" s="189" t="s">
        <v>39</v>
      </c>
      <c r="B36" s="190"/>
      <c r="C36" s="191"/>
      <c r="D36" s="192"/>
      <c r="E36" s="538" t="s">
        <v>39</v>
      </c>
      <c r="F36" s="186">
        <f t="shared" si="3"/>
        <v>0</v>
      </c>
      <c r="G36" s="187">
        <f t="shared" si="3"/>
        <v>0</v>
      </c>
      <c r="H36" s="188">
        <f t="shared" si="3"/>
        <v>0</v>
      </c>
    </row>
    <row r="37" spans="1:8">
      <c r="A37" s="193"/>
      <c r="B37" s="190"/>
      <c r="C37" s="195"/>
      <c r="D37" s="196"/>
      <c r="E37" s="193"/>
      <c r="F37" s="190"/>
      <c r="G37" s="195"/>
      <c r="H37" s="196"/>
    </row>
    <row r="38" spans="1:8" ht="49.5" customHeight="1">
      <c r="A38" s="198">
        <v>1.5</v>
      </c>
      <c r="B38" s="199" t="s">
        <v>445</v>
      </c>
      <c r="C38" s="545"/>
      <c r="D38" s="546"/>
      <c r="E38" s="547">
        <v>1.5</v>
      </c>
      <c r="F38" s="548" t="s">
        <v>445</v>
      </c>
      <c r="G38" s="549"/>
      <c r="H38" s="550"/>
    </row>
    <row r="39" spans="1:8">
      <c r="A39" s="189" t="s">
        <v>1989</v>
      </c>
      <c r="B39" s="190" t="s">
        <v>2057</v>
      </c>
      <c r="C39" s="191" t="s">
        <v>834</v>
      </c>
      <c r="D39" s="192"/>
      <c r="E39" s="538" t="s">
        <v>1989</v>
      </c>
      <c r="F39" s="186" t="str">
        <f t="shared" ref="F39:H43" si="4">B39</f>
        <v>Responsibilities outlined in Group Rules</v>
      </c>
      <c r="G39" s="187" t="str">
        <f t="shared" si="4"/>
        <v>Y</v>
      </c>
      <c r="H39" s="188">
        <f t="shared" si="4"/>
        <v>0</v>
      </c>
    </row>
    <row r="40" spans="1:8" ht="168">
      <c r="A40" s="189" t="s">
        <v>26</v>
      </c>
      <c r="B40" s="551" t="s">
        <v>2058</v>
      </c>
      <c r="C40" s="552" t="s">
        <v>842</v>
      </c>
      <c r="D40" s="553" t="s">
        <v>2059</v>
      </c>
      <c r="E40" s="538" t="s">
        <v>26</v>
      </c>
      <c r="F40" s="554" t="str">
        <f t="shared" si="4"/>
        <v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v>
      </c>
      <c r="G40" s="555" t="str">
        <f t="shared" si="4"/>
        <v>N</v>
      </c>
      <c r="H40" s="556" t="str">
        <f t="shared" si="4"/>
        <v>Minor CAR 2022.9</v>
      </c>
    </row>
    <row r="41" spans="1:8" ht="98">
      <c r="A41" s="189" t="s">
        <v>31</v>
      </c>
      <c r="B41" s="190" t="s">
        <v>2060</v>
      </c>
      <c r="C41" s="191" t="s">
        <v>834</v>
      </c>
      <c r="D41" s="192"/>
      <c r="E41" s="538" t="s">
        <v>31</v>
      </c>
      <c r="F41" s="186" t="str">
        <f t="shared" si="4"/>
        <v>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v>
      </c>
      <c r="G41" s="187" t="str">
        <f t="shared" si="4"/>
        <v>Y</v>
      </c>
      <c r="H41" s="188">
        <f t="shared" si="4"/>
        <v>0</v>
      </c>
    </row>
    <row r="42" spans="1:8" ht="28">
      <c r="A42" s="189" t="s">
        <v>35</v>
      </c>
      <c r="B42" s="811" t="s">
        <v>2061</v>
      </c>
      <c r="C42" s="191" t="s">
        <v>834</v>
      </c>
      <c r="D42" s="192"/>
      <c r="E42" s="538" t="s">
        <v>35</v>
      </c>
      <c r="F42" s="186" t="str">
        <f t="shared" si="4"/>
        <v>Responsibilities outlined in Group Rules. Managers interviewed during audit showed knowledge of certification requirements as relevant to their roles.</v>
      </c>
      <c r="G42" s="187" t="str">
        <f t="shared" si="4"/>
        <v>Y</v>
      </c>
      <c r="H42" s="188">
        <f t="shared" si="4"/>
        <v>0</v>
      </c>
    </row>
    <row r="43" spans="1:8">
      <c r="A43" s="189" t="s">
        <v>39</v>
      </c>
      <c r="B43" s="190"/>
      <c r="C43" s="191"/>
      <c r="D43" s="192"/>
      <c r="E43" s="538" t="s">
        <v>39</v>
      </c>
      <c r="F43" s="186">
        <f t="shared" si="4"/>
        <v>0</v>
      </c>
      <c r="G43" s="187">
        <f t="shared" si="4"/>
        <v>0</v>
      </c>
      <c r="H43" s="188">
        <f t="shared" si="4"/>
        <v>0</v>
      </c>
    </row>
    <row r="44" spans="1:8">
      <c r="A44" s="193"/>
      <c r="B44" s="194"/>
      <c r="C44" s="195"/>
      <c r="D44" s="196"/>
      <c r="E44" s="193"/>
      <c r="F44" s="194"/>
      <c r="G44" s="195"/>
      <c r="H44" s="196"/>
    </row>
    <row r="45" spans="1:8" ht="20.5" customHeight="1">
      <c r="A45" s="557">
        <v>2</v>
      </c>
      <c r="B45" s="558" t="s">
        <v>2062</v>
      </c>
      <c r="C45" s="539"/>
      <c r="D45" s="540"/>
      <c r="E45" s="559">
        <v>2</v>
      </c>
      <c r="F45" s="560" t="s">
        <v>2062</v>
      </c>
      <c r="G45" s="561"/>
      <c r="H45" s="562"/>
    </row>
    <row r="46" spans="1:8" ht="168.75" customHeight="1">
      <c r="A46" s="198">
        <v>2.1</v>
      </c>
      <c r="B46" s="199" t="s">
        <v>2063</v>
      </c>
      <c r="C46" s="545"/>
      <c r="D46" s="546"/>
      <c r="E46" s="547">
        <v>2.1</v>
      </c>
      <c r="F46" s="548" t="s">
        <v>2064</v>
      </c>
      <c r="G46" s="549"/>
      <c r="H46" s="550"/>
    </row>
    <row r="47" spans="1:8" ht="57.75" customHeight="1">
      <c r="A47" s="198"/>
      <c r="B47" s="563" t="s">
        <v>2065</v>
      </c>
      <c r="C47" s="545"/>
      <c r="D47" s="546"/>
      <c r="E47" s="547"/>
      <c r="F47" s="564" t="s">
        <v>2066</v>
      </c>
      <c r="G47" s="549"/>
      <c r="H47" s="550"/>
    </row>
    <row r="48" spans="1:8">
      <c r="A48" s="189" t="s">
        <v>1989</v>
      </c>
      <c r="B48" s="190" t="s">
        <v>2067</v>
      </c>
      <c r="C48" s="191" t="s">
        <v>834</v>
      </c>
      <c r="D48" s="192"/>
      <c r="E48" s="538" t="s">
        <v>1989</v>
      </c>
      <c r="F48" s="186" t="str">
        <f t="shared" ref="F48:H52" si="5">B48</f>
        <v>Declaration of consent including all the above seen for all sites in MA audit</v>
      </c>
      <c r="G48" s="187" t="str">
        <f t="shared" si="5"/>
        <v>Y</v>
      </c>
      <c r="H48" s="188">
        <f t="shared" si="5"/>
        <v>0</v>
      </c>
    </row>
    <row r="49" spans="1:8" ht="28">
      <c r="A49" s="189" t="s">
        <v>26</v>
      </c>
      <c r="B49" s="190" t="s">
        <v>2068</v>
      </c>
      <c r="C49" s="191" t="s">
        <v>834</v>
      </c>
      <c r="D49" s="192"/>
      <c r="E49" s="538" t="s">
        <v>26</v>
      </c>
      <c r="F49" s="186" t="str">
        <f t="shared" si="5"/>
        <v>Specified in declaration of consent documents signed by owners - examples seen during audit including Auch South &amp; Invergaunan, Wester Eggie and Blairmore.</v>
      </c>
      <c r="G49" s="187" t="str">
        <f t="shared" si="5"/>
        <v>Y</v>
      </c>
      <c r="H49" s="188">
        <f t="shared" si="5"/>
        <v>0</v>
      </c>
    </row>
    <row r="50" spans="1:8" ht="70">
      <c r="A50" s="189" t="s">
        <v>31</v>
      </c>
      <c r="B50" s="190" t="s">
        <v>2069</v>
      </c>
      <c r="C50" s="191" t="s">
        <v>834</v>
      </c>
      <c r="D50" s="192" t="s">
        <v>2070</v>
      </c>
      <c r="E50" s="538" t="s">
        <v>31</v>
      </c>
      <c r="F50" s="186" t="str">
        <f t="shared" si="5"/>
        <v>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v>
      </c>
      <c r="G50" s="187" t="str">
        <f t="shared" si="5"/>
        <v>Y</v>
      </c>
      <c r="H50" s="188" t="str">
        <f t="shared" si="5"/>
        <v>Obs 2023.8</v>
      </c>
    </row>
    <row r="51" spans="1:8" ht="42">
      <c r="A51" s="189" t="s">
        <v>35</v>
      </c>
      <c r="B51" s="811" t="s">
        <v>2071</v>
      </c>
      <c r="C51" s="811" t="s">
        <v>834</v>
      </c>
      <c r="D51" s="811" t="s">
        <v>2072</v>
      </c>
      <c r="E51" s="538" t="s">
        <v>35</v>
      </c>
      <c r="F51" s="186" t="str">
        <f t="shared" si="5"/>
        <v>Declaration of consent including all the above seen for all sites in S3 audit and also for Kincardine, subject to Obs 2023.10, where ownership has passed from father to son and the new Declaration of Commitment had not been returned at time of S2 audit 2023. Observation closed.</v>
      </c>
      <c r="G51" s="187" t="str">
        <f t="shared" si="5"/>
        <v>Y</v>
      </c>
      <c r="H51" s="188" t="str">
        <f t="shared" si="5"/>
        <v>Ob 2023.10 closed</v>
      </c>
    </row>
    <row r="52" spans="1:8">
      <c r="A52" s="189" t="s">
        <v>39</v>
      </c>
      <c r="B52" s="197"/>
      <c r="C52" s="191"/>
      <c r="D52" s="192"/>
      <c r="E52" s="538" t="s">
        <v>39</v>
      </c>
      <c r="F52" s="186">
        <f t="shared" si="5"/>
        <v>0</v>
      </c>
      <c r="G52" s="187">
        <f t="shared" si="5"/>
        <v>0</v>
      </c>
      <c r="H52" s="188">
        <f t="shared" si="5"/>
        <v>0</v>
      </c>
    </row>
    <row r="53" spans="1:8" ht="50.25" customHeight="1">
      <c r="A53" s="198"/>
      <c r="B53" s="199" t="s">
        <v>2073</v>
      </c>
      <c r="C53" s="545"/>
      <c r="D53" s="546"/>
      <c r="E53" s="547"/>
      <c r="F53" s="548" t="s">
        <v>2073</v>
      </c>
      <c r="G53" s="549"/>
      <c r="H53" s="550"/>
    </row>
    <row r="54" spans="1:8">
      <c r="A54" s="189" t="s">
        <v>1989</v>
      </c>
      <c r="B54" s="190" t="s">
        <v>2074</v>
      </c>
      <c r="C54" s="191" t="s">
        <v>834</v>
      </c>
      <c r="D54" s="192"/>
      <c r="E54" s="538" t="s">
        <v>1989</v>
      </c>
      <c r="F54" s="186" t="str">
        <f t="shared" ref="F54:H58" si="6">B54</f>
        <v>Some Declarations signed by the member and some by their representative</v>
      </c>
      <c r="G54" s="187" t="str">
        <f t="shared" si="6"/>
        <v>Y</v>
      </c>
      <c r="H54" s="188">
        <f t="shared" si="6"/>
        <v>0</v>
      </c>
    </row>
    <row r="55" spans="1:8" ht="28">
      <c r="A55" s="189" t="s">
        <v>26</v>
      </c>
      <c r="B55" s="190" t="s">
        <v>2075</v>
      </c>
      <c r="C55" s="191" t="s">
        <v>834</v>
      </c>
      <c r="D55" s="192"/>
      <c r="E55" s="538" t="s">
        <v>26</v>
      </c>
      <c r="F55" s="186" t="str">
        <f t="shared" si="6"/>
        <v>All declarations are signed either by the member or their representative eg Auch South &amp; Invergaunan signed by member.</v>
      </c>
      <c r="G55" s="187" t="str">
        <f t="shared" si="6"/>
        <v>Y</v>
      </c>
      <c r="H55" s="188">
        <f t="shared" si="6"/>
        <v>0</v>
      </c>
    </row>
    <row r="56" spans="1:8">
      <c r="A56" s="189" t="s">
        <v>31</v>
      </c>
      <c r="B56" s="190" t="s">
        <v>2076</v>
      </c>
      <c r="C56" s="191" t="s">
        <v>834</v>
      </c>
      <c r="D56" s="192"/>
      <c r="E56" s="538" t="s">
        <v>31</v>
      </c>
      <c r="F56" s="186" t="str">
        <f t="shared" si="6"/>
        <v xml:space="preserve">All declarations seen to be signed either by the member or their representative </v>
      </c>
      <c r="G56" s="187" t="str">
        <f t="shared" si="6"/>
        <v>Y</v>
      </c>
      <c r="H56" s="188">
        <f t="shared" si="6"/>
        <v>0</v>
      </c>
    </row>
    <row r="57" spans="1:8">
      <c r="A57" s="189" t="s">
        <v>35</v>
      </c>
      <c r="B57" s="811" t="s">
        <v>2076</v>
      </c>
      <c r="C57" s="191" t="s">
        <v>834</v>
      </c>
      <c r="D57" s="192"/>
      <c r="E57" s="538" t="s">
        <v>35</v>
      </c>
      <c r="F57" s="186" t="str">
        <f t="shared" si="6"/>
        <v xml:space="preserve">All declarations seen to be signed either by the member or their representative </v>
      </c>
      <c r="G57" s="187" t="str">
        <f t="shared" si="6"/>
        <v>Y</v>
      </c>
      <c r="H57" s="188">
        <f t="shared" si="6"/>
        <v>0</v>
      </c>
    </row>
    <row r="58" spans="1:8">
      <c r="A58" s="189" t="s">
        <v>39</v>
      </c>
      <c r="B58" s="197"/>
      <c r="C58" s="191"/>
      <c r="D58" s="192"/>
      <c r="E58" s="538" t="s">
        <v>39</v>
      </c>
      <c r="F58" s="186">
        <f t="shared" si="6"/>
        <v>0</v>
      </c>
      <c r="G58" s="187">
        <f t="shared" si="6"/>
        <v>0</v>
      </c>
      <c r="H58" s="188">
        <f t="shared" si="6"/>
        <v>0</v>
      </c>
    </row>
    <row r="59" spans="1:8" ht="54.75" customHeight="1">
      <c r="A59" s="198"/>
      <c r="B59" s="199" t="s">
        <v>2077</v>
      </c>
      <c r="C59" s="545"/>
      <c r="D59" s="546"/>
      <c r="E59" s="547"/>
      <c r="F59" s="548" t="s">
        <v>2077</v>
      </c>
      <c r="G59" s="549"/>
      <c r="H59" s="550"/>
    </row>
    <row r="60" spans="1:8" ht="42.75" customHeight="1">
      <c r="A60" s="198"/>
      <c r="B60" s="563" t="s">
        <v>2078</v>
      </c>
      <c r="C60" s="545"/>
      <c r="D60" s="546"/>
      <c r="E60" s="547"/>
      <c r="F60" s="564" t="s">
        <v>2078</v>
      </c>
      <c r="G60" s="549"/>
      <c r="H60" s="550"/>
    </row>
    <row r="61" spans="1:8" ht="42">
      <c r="A61" s="189" t="s">
        <v>1989</v>
      </c>
      <c r="B61" s="190" t="s">
        <v>2079</v>
      </c>
      <c r="C61" s="191" t="s">
        <v>834</v>
      </c>
      <c r="D61" s="192"/>
      <c r="E61" s="538" t="s">
        <v>1989</v>
      </c>
      <c r="F61" s="186" t="str">
        <f t="shared" ref="F61:H65" si="7">B61</f>
        <v>In such a situation the member is sent a copy of the declaration with an accompanying letter requesting permission to sign on their behalf - example seen for Dunfallandy, including letter and owner response.</v>
      </c>
      <c r="G61" s="187" t="str">
        <f t="shared" si="7"/>
        <v>Y</v>
      </c>
      <c r="H61" s="188">
        <f t="shared" si="7"/>
        <v>0</v>
      </c>
    </row>
    <row r="62" spans="1:8" ht="28">
      <c r="A62" s="189" t="s">
        <v>26</v>
      </c>
      <c r="B62" s="190" t="s">
        <v>2080</v>
      </c>
      <c r="C62" s="191" t="s">
        <v>834</v>
      </c>
      <c r="D62" s="192"/>
      <c r="E62" s="538" t="s">
        <v>26</v>
      </c>
      <c r="F62" s="186" t="str">
        <f t="shared" si="7"/>
        <v>In such a situation the member is sent a copy of the declaration with an accompanying letter requesting permission to sign on their behalf -  no examples of this for recent new members.</v>
      </c>
      <c r="G62" s="187" t="str">
        <f t="shared" si="7"/>
        <v>Y</v>
      </c>
      <c r="H62" s="188">
        <f t="shared" si="7"/>
        <v>0</v>
      </c>
    </row>
    <row r="63" spans="1:8" ht="28">
      <c r="A63" s="189" t="s">
        <v>31</v>
      </c>
      <c r="B63" s="190" t="s">
        <v>2080</v>
      </c>
      <c r="C63" s="191" t="s">
        <v>834</v>
      </c>
      <c r="D63" s="192"/>
      <c r="E63" s="538" t="s">
        <v>31</v>
      </c>
      <c r="F63" s="186" t="str">
        <f t="shared" si="7"/>
        <v>In such a situation the member is sent a copy of the declaration with an accompanying letter requesting permission to sign on their behalf -  no examples of this for recent new members.</v>
      </c>
      <c r="G63" s="187" t="str">
        <f t="shared" si="7"/>
        <v>Y</v>
      </c>
      <c r="H63" s="188">
        <f t="shared" si="7"/>
        <v>0</v>
      </c>
    </row>
    <row r="64" spans="1:8" ht="28">
      <c r="A64" s="189" t="s">
        <v>35</v>
      </c>
      <c r="B64" s="190" t="s">
        <v>2080</v>
      </c>
      <c r="C64" s="191" t="s">
        <v>834</v>
      </c>
      <c r="D64" s="192"/>
      <c r="E64" s="538" t="s">
        <v>35</v>
      </c>
      <c r="F64" s="186" t="str">
        <f t="shared" si="7"/>
        <v>In such a situation the member is sent a copy of the declaration with an accompanying letter requesting permission to sign on their behalf -  no examples of this for recent new members.</v>
      </c>
      <c r="G64" s="187" t="str">
        <f t="shared" si="7"/>
        <v>Y</v>
      </c>
      <c r="H64" s="188">
        <f t="shared" si="7"/>
        <v>0</v>
      </c>
    </row>
    <row r="65" spans="1:8">
      <c r="A65" s="189" t="s">
        <v>39</v>
      </c>
      <c r="B65" s="197"/>
      <c r="C65" s="191"/>
      <c r="D65" s="192"/>
      <c r="E65" s="538" t="s">
        <v>39</v>
      </c>
      <c r="F65" s="186">
        <f t="shared" si="7"/>
        <v>0</v>
      </c>
      <c r="G65" s="187">
        <f t="shared" si="7"/>
        <v>0</v>
      </c>
      <c r="H65" s="188">
        <f t="shared" si="7"/>
        <v>0</v>
      </c>
    </row>
    <row r="66" spans="1:8">
      <c r="A66" s="193"/>
      <c r="B66" s="194"/>
      <c r="C66" s="195"/>
      <c r="D66" s="196"/>
      <c r="E66" s="193"/>
      <c r="F66" s="194"/>
      <c r="G66" s="195"/>
      <c r="H66" s="196"/>
    </row>
    <row r="67" spans="1:8" s="571" customFormat="1" ht="27.75" customHeight="1">
      <c r="A67" s="565">
        <v>3</v>
      </c>
      <c r="B67" s="523" t="s">
        <v>2081</v>
      </c>
      <c r="C67" s="566"/>
      <c r="D67" s="567"/>
      <c r="E67" s="568">
        <v>3</v>
      </c>
      <c r="F67" s="530" t="s">
        <v>2081</v>
      </c>
      <c r="G67" s="569"/>
      <c r="H67" s="570"/>
    </row>
    <row r="68" spans="1:8" ht="45.75" customHeight="1">
      <c r="A68" s="198">
        <v>3.1</v>
      </c>
      <c r="B68" s="199" t="s">
        <v>2082</v>
      </c>
      <c r="C68" s="202"/>
      <c r="D68" s="203"/>
      <c r="E68" s="547">
        <v>3.1</v>
      </c>
      <c r="F68" s="548" t="s">
        <v>2082</v>
      </c>
      <c r="G68" s="572"/>
      <c r="H68" s="573"/>
    </row>
    <row r="69" spans="1:8" ht="42" customHeight="1">
      <c r="A69" s="198"/>
      <c r="B69" s="563" t="s">
        <v>2083</v>
      </c>
      <c r="C69" s="202"/>
      <c r="D69" s="203"/>
      <c r="E69" s="547"/>
      <c r="F69" s="564" t="s">
        <v>2083</v>
      </c>
      <c r="G69" s="572"/>
      <c r="H69" s="573"/>
    </row>
    <row r="70" spans="1:8">
      <c r="A70" s="189" t="s">
        <v>1989</v>
      </c>
      <c r="B70" s="190" t="s">
        <v>2084</v>
      </c>
      <c r="C70" s="191" t="s">
        <v>834</v>
      </c>
      <c r="D70" s="192"/>
      <c r="E70" s="538" t="s">
        <v>1989</v>
      </c>
      <c r="F70" s="186" t="str">
        <f t="shared" ref="F70:H74" si="8">B70</f>
        <v>Division of responsibilities clearly stated in the Group Rules - seen during audit</v>
      </c>
      <c r="G70" s="187" t="str">
        <f t="shared" si="8"/>
        <v>Y</v>
      </c>
      <c r="H70" s="188">
        <f t="shared" si="8"/>
        <v>0</v>
      </c>
    </row>
    <row r="71" spans="1:8" ht="28">
      <c r="A71" s="189" t="s">
        <v>26</v>
      </c>
      <c r="B71" s="190" t="s">
        <v>2085</v>
      </c>
      <c r="C71" s="191" t="s">
        <v>834</v>
      </c>
      <c r="D71" s="192"/>
      <c r="E71" s="538" t="s">
        <v>26</v>
      </c>
      <c r="F71" s="186" t="str">
        <f t="shared" si="8"/>
        <v>Division of responsibilities clearly stated in the Group Rules. Most recent version July 2022 seen during audit.</v>
      </c>
      <c r="G71" s="187" t="str">
        <f t="shared" si="8"/>
        <v>Y</v>
      </c>
      <c r="H71" s="188">
        <f t="shared" si="8"/>
        <v>0</v>
      </c>
    </row>
    <row r="72" spans="1:8" ht="28">
      <c r="A72" s="189" t="s">
        <v>31</v>
      </c>
      <c r="B72" s="190" t="s">
        <v>2085</v>
      </c>
      <c r="C72" s="191" t="s">
        <v>834</v>
      </c>
      <c r="D72" s="192"/>
      <c r="E72" s="538" t="s">
        <v>31</v>
      </c>
      <c r="F72" s="186" t="str">
        <f t="shared" si="8"/>
        <v>Division of responsibilities clearly stated in the Group Rules. Most recent version July 2022 seen during audit.</v>
      </c>
      <c r="G72" s="187" t="str">
        <f t="shared" si="8"/>
        <v>Y</v>
      </c>
      <c r="H72" s="188">
        <f t="shared" si="8"/>
        <v>0</v>
      </c>
    </row>
    <row r="73" spans="1:8" ht="28">
      <c r="A73" s="189" t="s">
        <v>35</v>
      </c>
      <c r="B73" s="811" t="s">
        <v>2085</v>
      </c>
      <c r="C73" s="191" t="s">
        <v>834</v>
      </c>
      <c r="D73" s="192"/>
      <c r="E73" s="538" t="s">
        <v>35</v>
      </c>
      <c r="F73" s="186" t="str">
        <f t="shared" si="8"/>
        <v>Division of responsibilities clearly stated in the Group Rules. Most recent version July 2022 seen during audit.</v>
      </c>
      <c r="G73" s="187" t="str">
        <f t="shared" si="8"/>
        <v>Y</v>
      </c>
      <c r="H73" s="188">
        <f t="shared" si="8"/>
        <v>0</v>
      </c>
    </row>
    <row r="74" spans="1:8">
      <c r="A74" s="189" t="s">
        <v>39</v>
      </c>
      <c r="B74" s="190"/>
      <c r="C74" s="191"/>
      <c r="D74" s="192"/>
      <c r="E74" s="538" t="s">
        <v>39</v>
      </c>
      <c r="F74" s="186">
        <f t="shared" si="8"/>
        <v>0</v>
      </c>
      <c r="G74" s="187">
        <f t="shared" si="8"/>
        <v>0</v>
      </c>
      <c r="H74" s="188">
        <f t="shared" si="8"/>
        <v>0</v>
      </c>
    </row>
    <row r="75" spans="1:8">
      <c r="A75" s="193"/>
      <c r="B75" s="194"/>
      <c r="C75" s="195"/>
      <c r="D75" s="196"/>
      <c r="E75" s="193"/>
      <c r="F75" s="194"/>
      <c r="G75" s="195"/>
      <c r="H75" s="196"/>
    </row>
    <row r="76" spans="1:8" ht="48.75" customHeight="1">
      <c r="A76" s="198">
        <v>3.2</v>
      </c>
      <c r="B76" s="199" t="s">
        <v>2086</v>
      </c>
      <c r="C76" s="202"/>
      <c r="D76" s="203"/>
      <c r="E76" s="547">
        <v>3.2</v>
      </c>
      <c r="F76" s="548" t="s">
        <v>2086</v>
      </c>
      <c r="G76" s="572"/>
      <c r="H76" s="573"/>
    </row>
    <row r="77" spans="1:8" ht="42">
      <c r="A77" s="189" t="s">
        <v>1989</v>
      </c>
      <c r="B77" s="551" t="s">
        <v>2087</v>
      </c>
      <c r="C77" s="552" t="s">
        <v>842</v>
      </c>
      <c r="D77" s="553" t="s">
        <v>2088</v>
      </c>
      <c r="E77" s="538" t="s">
        <v>1989</v>
      </c>
      <c r="F77" s="551" t="str">
        <f>B77</f>
        <v xml:space="preserve"> Defined and documented in the Group Rules, but at Garrique - the owner is the FRM, RTS do not manage the site however there is no client contract between RTS and Garrique.  This situation is not defined and documented in the Group Rules.</v>
      </c>
      <c r="G77" s="552" t="str">
        <f>C77</f>
        <v>N</v>
      </c>
      <c r="H77" s="553" t="str">
        <f>D77</f>
        <v>Minor CAR 2021.14</v>
      </c>
    </row>
    <row r="78" spans="1:8" ht="70">
      <c r="A78" s="189" t="s">
        <v>26</v>
      </c>
      <c r="B78" s="190" t="s">
        <v>2089</v>
      </c>
      <c r="C78" s="191" t="s">
        <v>834</v>
      </c>
      <c r="D78" s="192"/>
      <c r="E78" s="538" t="s">
        <v>26</v>
      </c>
      <c r="F78" s="190" t="str">
        <f t="shared" ref="F78:H81" si="9">B78</f>
        <v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v>
      </c>
      <c r="G78" s="191" t="str">
        <f t="shared" si="9"/>
        <v>Y</v>
      </c>
      <c r="H78" s="192">
        <f t="shared" si="9"/>
        <v>0</v>
      </c>
    </row>
    <row r="79" spans="1:8">
      <c r="A79" s="189" t="s">
        <v>31</v>
      </c>
      <c r="B79" s="190" t="s">
        <v>2090</v>
      </c>
      <c r="C79" s="191" t="s">
        <v>834</v>
      </c>
      <c r="D79" s="192"/>
      <c r="E79" s="538" t="s">
        <v>31</v>
      </c>
      <c r="F79" s="190" t="str">
        <f t="shared" si="9"/>
        <v>Clearly defined and documented in the Group Rules</v>
      </c>
      <c r="G79" s="191" t="str">
        <f t="shared" si="9"/>
        <v>Y</v>
      </c>
      <c r="H79" s="192">
        <f t="shared" si="9"/>
        <v>0</v>
      </c>
    </row>
    <row r="80" spans="1:8">
      <c r="A80" s="189" t="s">
        <v>35</v>
      </c>
      <c r="B80" s="811" t="s">
        <v>2090</v>
      </c>
      <c r="C80" s="191" t="s">
        <v>834</v>
      </c>
      <c r="D80" s="192"/>
      <c r="E80" s="538" t="s">
        <v>35</v>
      </c>
      <c r="F80" s="190" t="str">
        <f t="shared" si="9"/>
        <v>Clearly defined and documented in the Group Rules</v>
      </c>
      <c r="G80" s="191" t="str">
        <f t="shared" si="9"/>
        <v>Y</v>
      </c>
      <c r="H80" s="192">
        <f t="shared" si="9"/>
        <v>0</v>
      </c>
    </row>
    <row r="81" spans="1:8">
      <c r="A81" s="189" t="s">
        <v>39</v>
      </c>
      <c r="B81" s="190"/>
      <c r="C81" s="191"/>
      <c r="D81" s="192"/>
      <c r="E81" s="538" t="s">
        <v>39</v>
      </c>
      <c r="F81" s="190">
        <f t="shared" si="9"/>
        <v>0</v>
      </c>
      <c r="G81" s="191">
        <f t="shared" si="9"/>
        <v>0</v>
      </c>
      <c r="H81" s="192">
        <f t="shared" si="9"/>
        <v>0</v>
      </c>
    </row>
    <row r="82" spans="1:8">
      <c r="A82" s="193"/>
      <c r="B82" s="194"/>
      <c r="C82" s="195"/>
      <c r="D82" s="196"/>
      <c r="E82" s="193"/>
      <c r="F82" s="194"/>
      <c r="G82" s="195"/>
      <c r="H82" s="196"/>
    </row>
    <row r="83" spans="1:8" ht="29.25" customHeight="1">
      <c r="A83" s="198"/>
      <c r="B83" s="523" t="s">
        <v>2091</v>
      </c>
      <c r="C83" s="202"/>
      <c r="D83" s="203"/>
      <c r="E83" s="547"/>
      <c r="F83" s="574" t="s">
        <v>2091</v>
      </c>
      <c r="G83" s="572"/>
      <c r="H83" s="573"/>
    </row>
    <row r="84" spans="1:8" ht="75.75" customHeight="1">
      <c r="A84" s="198">
        <v>3.3</v>
      </c>
      <c r="B84" s="199" t="s">
        <v>2092</v>
      </c>
      <c r="C84" s="202"/>
      <c r="D84" s="203"/>
      <c r="E84" s="547">
        <v>3.3</v>
      </c>
      <c r="F84" s="548" t="s">
        <v>2093</v>
      </c>
      <c r="G84" s="572"/>
      <c r="H84" s="573"/>
    </row>
    <row r="85" spans="1:8" ht="55.5" customHeight="1">
      <c r="A85" s="198"/>
      <c r="B85" s="199" t="s">
        <v>2094</v>
      </c>
      <c r="C85" s="202"/>
      <c r="D85" s="203"/>
      <c r="E85" s="547"/>
      <c r="F85" s="548" t="s">
        <v>2095</v>
      </c>
      <c r="G85" s="572"/>
      <c r="H85" s="573"/>
    </row>
    <row r="86" spans="1:8" ht="104.25" customHeight="1">
      <c r="A86" s="198"/>
      <c r="B86" s="563" t="s">
        <v>2096</v>
      </c>
      <c r="C86" s="202"/>
      <c r="D86" s="203"/>
      <c r="E86" s="547"/>
      <c r="F86" s="564" t="s">
        <v>2097</v>
      </c>
      <c r="G86" s="572"/>
      <c r="H86" s="573"/>
    </row>
    <row r="87" spans="1:8">
      <c r="A87" s="189" t="s">
        <v>1989</v>
      </c>
      <c r="B87" s="190" t="s">
        <v>2098</v>
      </c>
      <c r="C87" s="191" t="s">
        <v>834</v>
      </c>
      <c r="D87" s="192"/>
      <c r="E87" s="538" t="s">
        <v>1989</v>
      </c>
      <c r="F87" s="186" t="str">
        <f t="shared" ref="F87:H91" si="10">B87</f>
        <v>Membership includes both resource - managed and group members</v>
      </c>
      <c r="G87" s="187" t="str">
        <f t="shared" si="10"/>
        <v>Y</v>
      </c>
      <c r="H87" s="188">
        <f t="shared" si="10"/>
        <v>0</v>
      </c>
    </row>
    <row r="88" spans="1:8">
      <c r="A88" s="189" t="s">
        <v>26</v>
      </c>
      <c r="B88" s="190" t="s">
        <v>2098</v>
      </c>
      <c r="C88" s="191" t="s">
        <v>834</v>
      </c>
      <c r="D88" s="192"/>
      <c r="E88" s="538" t="s">
        <v>26</v>
      </c>
      <c r="F88" s="186" t="str">
        <f t="shared" si="10"/>
        <v>Membership includes both resource - managed and group members</v>
      </c>
      <c r="G88" s="187" t="str">
        <f t="shared" si="10"/>
        <v>Y</v>
      </c>
      <c r="H88" s="188">
        <f t="shared" si="10"/>
        <v>0</v>
      </c>
    </row>
    <row r="89" spans="1:8">
      <c r="A89" s="189" t="s">
        <v>31</v>
      </c>
      <c r="B89" s="190" t="s">
        <v>2098</v>
      </c>
      <c r="C89" s="191" t="s">
        <v>834</v>
      </c>
      <c r="D89" s="192"/>
      <c r="E89" s="538" t="s">
        <v>31</v>
      </c>
      <c r="F89" s="186" t="str">
        <f t="shared" si="10"/>
        <v>Membership includes both resource - managed and group members</v>
      </c>
      <c r="G89" s="187" t="str">
        <f t="shared" si="10"/>
        <v>Y</v>
      </c>
      <c r="H89" s="188">
        <f t="shared" si="10"/>
        <v>0</v>
      </c>
    </row>
    <row r="90" spans="1:8">
      <c r="A90" s="189" t="s">
        <v>35</v>
      </c>
      <c r="B90" s="190" t="s">
        <v>2098</v>
      </c>
      <c r="C90" s="191" t="s">
        <v>834</v>
      </c>
      <c r="D90" s="192"/>
      <c r="E90" s="538" t="s">
        <v>35</v>
      </c>
      <c r="F90" s="186" t="str">
        <f t="shared" si="10"/>
        <v>Membership includes both resource - managed and group members</v>
      </c>
      <c r="G90" s="187" t="str">
        <f t="shared" si="10"/>
        <v>Y</v>
      </c>
      <c r="H90" s="188">
        <f t="shared" si="10"/>
        <v>0</v>
      </c>
    </row>
    <row r="91" spans="1:8">
      <c r="A91" s="189" t="s">
        <v>39</v>
      </c>
      <c r="B91" s="190"/>
      <c r="C91" s="191"/>
      <c r="D91" s="192"/>
      <c r="E91" s="538" t="s">
        <v>39</v>
      </c>
      <c r="F91" s="186">
        <f t="shared" si="10"/>
        <v>0</v>
      </c>
      <c r="G91" s="187">
        <f t="shared" si="10"/>
        <v>0</v>
      </c>
      <c r="H91" s="188">
        <f t="shared" si="10"/>
        <v>0</v>
      </c>
    </row>
    <row r="92" spans="1:8">
      <c r="A92" s="193"/>
      <c r="B92" s="194"/>
      <c r="C92" s="195"/>
      <c r="D92" s="196"/>
      <c r="E92" s="193"/>
      <c r="F92" s="186"/>
      <c r="G92" s="187"/>
      <c r="H92" s="188"/>
    </row>
    <row r="93" spans="1:8" s="571" customFormat="1" ht="31.5" customHeight="1">
      <c r="A93" s="565">
        <v>4</v>
      </c>
      <c r="B93" s="523" t="s">
        <v>2099</v>
      </c>
      <c r="C93" s="575"/>
      <c r="D93" s="576"/>
      <c r="E93" s="568">
        <v>4</v>
      </c>
      <c r="F93" s="530" t="s">
        <v>2099</v>
      </c>
      <c r="G93" s="577"/>
      <c r="H93" s="578"/>
    </row>
    <row r="94" spans="1:8" ht="53.25" customHeight="1">
      <c r="A94" s="198">
        <v>4.0999999999999996</v>
      </c>
      <c r="B94" s="199" t="s">
        <v>2100</v>
      </c>
      <c r="C94" s="202"/>
      <c r="D94" s="203"/>
      <c r="E94" s="547">
        <v>4.0999999999999996</v>
      </c>
      <c r="F94" s="548" t="s">
        <v>2101</v>
      </c>
      <c r="G94" s="572"/>
      <c r="H94" s="573"/>
    </row>
    <row r="95" spans="1:8" ht="56">
      <c r="A95" s="189" t="s">
        <v>1989</v>
      </c>
      <c r="B95" s="190" t="s">
        <v>2102</v>
      </c>
      <c r="C95" s="191" t="s">
        <v>834</v>
      </c>
      <c r="D95" s="192"/>
      <c r="E95" s="538" t="s">
        <v>1989</v>
      </c>
      <c r="F95" s="186" t="str">
        <f t="shared" ref="F95:H99" si="11">B95</f>
        <v>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v>
      </c>
      <c r="G95" s="187" t="str">
        <f t="shared" si="11"/>
        <v>Y</v>
      </c>
      <c r="H95" s="188">
        <f t="shared" si="11"/>
        <v>0</v>
      </c>
    </row>
    <row r="96" spans="1:8" ht="168">
      <c r="A96" s="189" t="s">
        <v>26</v>
      </c>
      <c r="B96" s="579" t="s">
        <v>2103</v>
      </c>
      <c r="C96" s="191" t="s">
        <v>834</v>
      </c>
      <c r="D96" s="192" t="s">
        <v>2104</v>
      </c>
      <c r="E96" s="538" t="s">
        <v>26</v>
      </c>
      <c r="F96" s="186" t="str">
        <f t="shared" si="11"/>
        <v>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 Observation raised</v>
      </c>
      <c r="G96" s="187" t="str">
        <f t="shared" si="11"/>
        <v>Y</v>
      </c>
      <c r="H96" s="188" t="str">
        <f t="shared" si="11"/>
        <v>Obs 2022.10</v>
      </c>
    </row>
    <row r="97" spans="1:8" ht="84">
      <c r="A97" s="189" t="s">
        <v>31</v>
      </c>
      <c r="B97" s="190" t="s">
        <v>2105</v>
      </c>
      <c r="C97" s="191" t="s">
        <v>834</v>
      </c>
      <c r="D97" s="192"/>
      <c r="E97" s="538" t="s">
        <v>31</v>
      </c>
      <c r="F97"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v>
      </c>
      <c r="G97" s="187" t="str">
        <f t="shared" si="11"/>
        <v>Y</v>
      </c>
      <c r="H97" s="188">
        <f t="shared" si="11"/>
        <v>0</v>
      </c>
    </row>
    <row r="98" spans="1:8" ht="56">
      <c r="A98" s="189" t="s">
        <v>35</v>
      </c>
      <c r="B98" s="811" t="s">
        <v>2106</v>
      </c>
      <c r="C98" s="191" t="s">
        <v>834</v>
      </c>
      <c r="D98" s="192"/>
      <c r="E98" s="538" t="s">
        <v>35</v>
      </c>
      <c r="F98"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(31/8/24). Latest return from sampled sites received within 5 weeks of closing date.</v>
      </c>
      <c r="G98" s="187" t="str">
        <f t="shared" si="11"/>
        <v>Y</v>
      </c>
      <c r="H98" s="188">
        <f t="shared" si="11"/>
        <v>0</v>
      </c>
    </row>
    <row r="99" spans="1:8">
      <c r="A99" s="189" t="s">
        <v>39</v>
      </c>
      <c r="B99" s="190"/>
      <c r="C99" s="191"/>
      <c r="D99" s="192"/>
      <c r="E99" s="538" t="s">
        <v>39</v>
      </c>
      <c r="F99" s="186">
        <f t="shared" si="11"/>
        <v>0</v>
      </c>
      <c r="G99" s="187">
        <f t="shared" si="11"/>
        <v>0</v>
      </c>
      <c r="H99" s="188">
        <f t="shared" si="11"/>
        <v>0</v>
      </c>
    </row>
    <row r="100" spans="1:8">
      <c r="A100" s="193"/>
      <c r="B100" s="194"/>
      <c r="C100" s="195"/>
      <c r="D100" s="196"/>
      <c r="E100" s="193"/>
      <c r="F100" s="194"/>
      <c r="G100" s="195"/>
      <c r="H100" s="196"/>
    </row>
    <row r="101" spans="1:8" ht="77.25" customHeight="1">
      <c r="A101" s="183">
        <v>4.2</v>
      </c>
      <c r="B101" s="184" t="s">
        <v>2107</v>
      </c>
      <c r="C101" s="200"/>
      <c r="D101" s="201"/>
      <c r="E101" s="533">
        <v>4.2</v>
      </c>
      <c r="F101" s="580" t="s">
        <v>2108</v>
      </c>
      <c r="G101" s="581"/>
      <c r="H101" s="582"/>
    </row>
    <row r="102" spans="1:8" ht="56">
      <c r="A102" s="189" t="s">
        <v>1989</v>
      </c>
      <c r="B102" s="190" t="s">
        <v>2109</v>
      </c>
      <c r="C102" s="191" t="s">
        <v>834</v>
      </c>
      <c r="D102" s="192"/>
      <c r="E102" s="538" t="s">
        <v>1989</v>
      </c>
      <c r="F102" s="583" t="s">
        <v>2110</v>
      </c>
      <c r="G102" s="584"/>
      <c r="H102" s="585"/>
    </row>
    <row r="103" spans="1:8" ht="56">
      <c r="A103" s="189" t="s">
        <v>26</v>
      </c>
      <c r="B103" s="190" t="s">
        <v>2111</v>
      </c>
      <c r="C103" s="191" t="s">
        <v>834</v>
      </c>
      <c r="D103" s="192"/>
      <c r="E103" s="538" t="s">
        <v>26</v>
      </c>
      <c r="F103" s="583" t="s">
        <v>2110</v>
      </c>
      <c r="G103" s="584"/>
      <c r="H103" s="585"/>
    </row>
    <row r="104" spans="1:8" ht="56">
      <c r="A104" s="189" t="s">
        <v>31</v>
      </c>
      <c r="B104" s="190" t="s">
        <v>2111</v>
      </c>
      <c r="C104" s="191" t="s">
        <v>834</v>
      </c>
      <c r="D104" s="192"/>
      <c r="E104" s="538" t="s">
        <v>31</v>
      </c>
      <c r="F104" s="583" t="s">
        <v>2110</v>
      </c>
      <c r="G104" s="584"/>
      <c r="H104" s="585"/>
    </row>
    <row r="105" spans="1:8" ht="37.5">
      <c r="A105" s="189" t="s">
        <v>35</v>
      </c>
      <c r="B105" s="811" t="s">
        <v>2111</v>
      </c>
      <c r="C105" s="191" t="s">
        <v>834</v>
      </c>
      <c r="D105" s="192"/>
      <c r="E105" s="538" t="s">
        <v>35</v>
      </c>
      <c r="F105" s="583" t="s">
        <v>2110</v>
      </c>
      <c r="G105" s="584"/>
      <c r="H105" s="585"/>
    </row>
    <row r="106" spans="1:8">
      <c r="A106" s="189" t="s">
        <v>39</v>
      </c>
      <c r="B106" s="190"/>
      <c r="C106" s="191"/>
      <c r="D106" s="192"/>
      <c r="E106" s="538" t="s">
        <v>39</v>
      </c>
      <c r="F106" s="583" t="s">
        <v>2110</v>
      </c>
      <c r="G106" s="584"/>
      <c r="H106" s="585"/>
    </row>
    <row r="107" spans="1:8" ht="62.25" customHeight="1">
      <c r="A107" s="183"/>
      <c r="B107" s="184" t="s">
        <v>2112</v>
      </c>
      <c r="C107" s="200"/>
      <c r="D107" s="201"/>
      <c r="E107" s="533"/>
      <c r="F107" s="580" t="s">
        <v>2112</v>
      </c>
      <c r="G107" s="581"/>
      <c r="H107" s="582"/>
    </row>
    <row r="108" spans="1:8" ht="43.5" customHeight="1">
      <c r="A108" s="183"/>
      <c r="B108" s="543" t="s">
        <v>2113</v>
      </c>
      <c r="C108" s="200"/>
      <c r="D108" s="201"/>
      <c r="E108" s="533"/>
      <c r="F108" s="586" t="s">
        <v>2113</v>
      </c>
      <c r="G108" s="581"/>
      <c r="H108" s="582"/>
    </row>
    <row r="109" spans="1:8" ht="28" customHeight="1">
      <c r="A109" s="189" t="s">
        <v>1989</v>
      </c>
      <c r="B109" s="190" t="s">
        <v>2114</v>
      </c>
      <c r="C109" s="191" t="s">
        <v>834</v>
      </c>
      <c r="D109" s="192"/>
      <c r="E109" s="538" t="s">
        <v>1989</v>
      </c>
      <c r="F109" s="583" t="s">
        <v>2110</v>
      </c>
      <c r="G109" s="584"/>
      <c r="H109" s="585"/>
    </row>
    <row r="110" spans="1:8">
      <c r="A110" s="189" t="s">
        <v>26</v>
      </c>
      <c r="B110" s="190" t="s">
        <v>2114</v>
      </c>
      <c r="C110" s="191" t="s">
        <v>834</v>
      </c>
      <c r="D110" s="192"/>
      <c r="E110" s="538" t="s">
        <v>26</v>
      </c>
      <c r="F110" s="583" t="s">
        <v>2110</v>
      </c>
      <c r="G110" s="584"/>
      <c r="H110" s="585"/>
    </row>
    <row r="111" spans="1:8" ht="28">
      <c r="A111" s="189" t="s">
        <v>31</v>
      </c>
      <c r="B111" s="190" t="s">
        <v>2115</v>
      </c>
      <c r="C111" s="191" t="s">
        <v>834</v>
      </c>
      <c r="D111" s="192"/>
      <c r="E111" s="538" t="s">
        <v>31</v>
      </c>
      <c r="F111" s="583" t="s">
        <v>2110</v>
      </c>
      <c r="G111" s="584"/>
      <c r="H111" s="585"/>
    </row>
    <row r="112" spans="1:8" ht="28">
      <c r="A112" s="189" t="s">
        <v>35</v>
      </c>
      <c r="B112" s="190" t="s">
        <v>2115</v>
      </c>
      <c r="C112" s="191" t="s">
        <v>834</v>
      </c>
      <c r="D112" s="192"/>
      <c r="E112" s="538" t="s">
        <v>35</v>
      </c>
      <c r="F112" s="583" t="s">
        <v>2110</v>
      </c>
      <c r="G112" s="584"/>
      <c r="H112" s="585"/>
    </row>
    <row r="113" spans="1:8">
      <c r="A113" s="189" t="s">
        <v>39</v>
      </c>
      <c r="B113" s="190"/>
      <c r="C113" s="191"/>
      <c r="D113" s="192"/>
      <c r="E113" s="538" t="s">
        <v>39</v>
      </c>
      <c r="F113" s="583" t="s">
        <v>2110</v>
      </c>
      <c r="G113" s="584"/>
      <c r="H113" s="585"/>
    </row>
    <row r="114" spans="1:8">
      <c r="A114" s="193"/>
      <c r="B114" s="194"/>
      <c r="C114" s="195"/>
      <c r="D114" s="196"/>
      <c r="E114" s="193"/>
      <c r="F114" s="194"/>
      <c r="G114" s="195"/>
      <c r="H114" s="196"/>
    </row>
    <row r="115" spans="1:8">
      <c r="A115" s="183">
        <v>5</v>
      </c>
      <c r="B115" s="184" t="s">
        <v>2116</v>
      </c>
      <c r="C115" s="200"/>
      <c r="D115" s="201"/>
      <c r="E115" s="587">
        <v>5</v>
      </c>
      <c r="F115" s="588" t="s">
        <v>2116</v>
      </c>
      <c r="G115" s="589"/>
      <c r="H115" s="590"/>
    </row>
    <row r="116" spans="1:8" ht="135.75" customHeight="1">
      <c r="A116" s="198">
        <v>5.0999999999999996</v>
      </c>
      <c r="B116" s="199" t="s">
        <v>2117</v>
      </c>
      <c r="C116" s="202"/>
      <c r="D116" s="203"/>
      <c r="E116" s="547">
        <v>5.0999999999999996</v>
      </c>
      <c r="F116" s="548" t="s">
        <v>2117</v>
      </c>
      <c r="G116" s="572"/>
      <c r="H116" s="573"/>
    </row>
    <row r="117" spans="1:8" ht="28">
      <c r="A117" s="189" t="s">
        <v>1989</v>
      </c>
      <c r="B117" s="190" t="s">
        <v>2118</v>
      </c>
      <c r="C117" s="191" t="s">
        <v>834</v>
      </c>
      <c r="D117" s="192"/>
      <c r="E117" s="538" t="s">
        <v>1989</v>
      </c>
      <c r="F117" s="190" t="str">
        <f>B117</f>
        <v xml:space="preserve">Specified in Group Rules - group scheme is restricted to a maximum of 60 separate members and a total forest area of 60,000ha.  Current membership is 34 members over 16357.04ha </v>
      </c>
      <c r="G117" s="191" t="str">
        <f>C117</f>
        <v>Y</v>
      </c>
      <c r="H117" s="192">
        <f>D117</f>
        <v>0</v>
      </c>
    </row>
    <row r="118" spans="1:8" ht="28">
      <c r="A118" s="189" t="s">
        <v>26</v>
      </c>
      <c r="B118" s="190" t="s">
        <v>2119</v>
      </c>
      <c r="C118" s="191" t="s">
        <v>834</v>
      </c>
      <c r="D118" s="192"/>
      <c r="E118" s="538" t="s">
        <v>26</v>
      </c>
      <c r="F118" s="190" t="str">
        <f t="shared" ref="F118:H121" si="12">B118</f>
        <v xml:space="preserve">Specified in Group Rules - group scheme is restricted to a maximum of 60 separate members and a total forest area of 60,000ha.  Current membership is 37 members over 19423.8 ha </v>
      </c>
      <c r="G118" s="191" t="str">
        <f t="shared" si="12"/>
        <v>Y</v>
      </c>
      <c r="H118" s="192">
        <f t="shared" si="12"/>
        <v>0</v>
      </c>
    </row>
    <row r="119" spans="1:8" ht="28">
      <c r="A119" s="189" t="s">
        <v>31</v>
      </c>
      <c r="B119" s="190" t="s">
        <v>2120</v>
      </c>
      <c r="C119" s="191" t="s">
        <v>834</v>
      </c>
      <c r="D119" s="192"/>
      <c r="E119" s="538" t="s">
        <v>31</v>
      </c>
      <c r="F119" s="190" t="str">
        <f t="shared" si="12"/>
        <v xml:space="preserve">Specified in Group Rules - group scheme is restricted to a maximum of 60 separate members and a total forest area of 60,000ha.  Current membership is 46  members over 20813.57 ha </v>
      </c>
      <c r="G119" s="191" t="str">
        <f t="shared" si="12"/>
        <v>Y</v>
      </c>
      <c r="H119" s="192">
        <f t="shared" si="12"/>
        <v>0</v>
      </c>
    </row>
    <row r="120" spans="1:8" ht="28">
      <c r="A120" s="189" t="s">
        <v>35</v>
      </c>
      <c r="B120" s="811" t="s">
        <v>2121</v>
      </c>
      <c r="C120" s="191" t="s">
        <v>834</v>
      </c>
      <c r="D120" s="192"/>
      <c r="E120" s="538" t="s">
        <v>35</v>
      </c>
      <c r="F120" s="190" t="str">
        <f t="shared" si="12"/>
        <v xml:space="preserve">Specified in Group Rules - group scheme is restricted to a maximum of 60 separate members and a total forest area of 60,000ha.  Current membership is 48 members over 22,310.22 ha </v>
      </c>
      <c r="G120" s="191" t="str">
        <f t="shared" si="12"/>
        <v>Y</v>
      </c>
      <c r="H120" s="192">
        <f t="shared" si="12"/>
        <v>0</v>
      </c>
    </row>
    <row r="121" spans="1:8">
      <c r="A121" s="189" t="s">
        <v>39</v>
      </c>
      <c r="B121" s="190"/>
      <c r="C121" s="191"/>
      <c r="D121" s="192"/>
      <c r="E121" s="538" t="s">
        <v>39</v>
      </c>
      <c r="F121" s="190">
        <f t="shared" si="12"/>
        <v>0</v>
      </c>
      <c r="G121" s="191">
        <f t="shared" si="12"/>
        <v>0</v>
      </c>
      <c r="H121" s="192">
        <f t="shared" si="12"/>
        <v>0</v>
      </c>
    </row>
    <row r="122" spans="1:8">
      <c r="A122" s="193"/>
      <c r="B122" s="194"/>
      <c r="C122" s="195"/>
      <c r="D122" s="196"/>
      <c r="E122" s="193"/>
      <c r="F122" s="194"/>
      <c r="G122" s="195"/>
      <c r="H122" s="196"/>
    </row>
    <row r="123" spans="1:8" ht="58.5" customHeight="1">
      <c r="A123" s="183">
        <v>5.2</v>
      </c>
      <c r="B123" s="184" t="s">
        <v>2122</v>
      </c>
      <c r="C123" s="200"/>
      <c r="D123" s="201"/>
      <c r="E123" s="533">
        <v>5.2</v>
      </c>
      <c r="F123" s="534" t="s">
        <v>2122</v>
      </c>
      <c r="G123" s="581"/>
      <c r="H123" s="582"/>
    </row>
    <row r="124" spans="1:8">
      <c r="A124" s="189" t="s">
        <v>1989</v>
      </c>
      <c r="B124" s="190" t="s">
        <v>2123</v>
      </c>
      <c r="C124" s="191" t="s">
        <v>834</v>
      </c>
      <c r="D124" s="192"/>
      <c r="E124" s="538" t="s">
        <v>1989</v>
      </c>
      <c r="F124" s="190" t="str">
        <f t="shared" ref="F124:H128" si="13">B124</f>
        <v xml:space="preserve"> Outlined in the Group Rules</v>
      </c>
      <c r="G124" s="191" t="str">
        <f t="shared" si="13"/>
        <v>Y</v>
      </c>
      <c r="H124" s="192">
        <f t="shared" si="13"/>
        <v>0</v>
      </c>
    </row>
    <row r="125" spans="1:8">
      <c r="A125" s="189" t="s">
        <v>26</v>
      </c>
      <c r="B125" s="190" t="s">
        <v>2124</v>
      </c>
      <c r="C125" s="191" t="s">
        <v>834</v>
      </c>
      <c r="D125" s="192"/>
      <c r="E125" s="538" t="s">
        <v>26</v>
      </c>
      <c r="F125" s="190" t="str">
        <f t="shared" si="13"/>
        <v>Group management system outlined in the Group Rules</v>
      </c>
      <c r="G125" s="191" t="str">
        <f t="shared" si="13"/>
        <v>Y</v>
      </c>
      <c r="H125" s="192">
        <f t="shared" si="13"/>
        <v>0</v>
      </c>
    </row>
    <row r="126" spans="1:8">
      <c r="A126" s="189" t="s">
        <v>31</v>
      </c>
      <c r="B126" s="190" t="s">
        <v>2124</v>
      </c>
      <c r="C126" s="191" t="s">
        <v>834</v>
      </c>
      <c r="D126" s="192"/>
      <c r="E126" s="538" t="s">
        <v>31</v>
      </c>
      <c r="F126" s="190" t="str">
        <f t="shared" si="13"/>
        <v>Group management system outlined in the Group Rules</v>
      </c>
      <c r="G126" s="191" t="str">
        <f t="shared" si="13"/>
        <v>Y</v>
      </c>
      <c r="H126" s="192">
        <f t="shared" si="13"/>
        <v>0</v>
      </c>
    </row>
    <row r="127" spans="1:8">
      <c r="A127" s="189" t="s">
        <v>35</v>
      </c>
      <c r="B127" s="190" t="s">
        <v>2124</v>
      </c>
      <c r="C127" s="191" t="s">
        <v>834</v>
      </c>
      <c r="D127" s="192"/>
      <c r="E127" s="538" t="s">
        <v>35</v>
      </c>
      <c r="F127" s="190" t="str">
        <f t="shared" si="13"/>
        <v>Group management system outlined in the Group Rules</v>
      </c>
      <c r="G127" s="191" t="str">
        <f t="shared" si="13"/>
        <v>Y</v>
      </c>
      <c r="H127" s="192">
        <f t="shared" si="13"/>
        <v>0</v>
      </c>
    </row>
    <row r="128" spans="1:8">
      <c r="A128" s="189" t="s">
        <v>39</v>
      </c>
      <c r="B128" s="190"/>
      <c r="C128" s="191"/>
      <c r="D128" s="192"/>
      <c r="E128" s="538" t="s">
        <v>39</v>
      </c>
      <c r="F128" s="190">
        <f t="shared" si="13"/>
        <v>0</v>
      </c>
      <c r="G128" s="191">
        <f t="shared" si="13"/>
        <v>0</v>
      </c>
      <c r="H128" s="192">
        <f t="shared" si="13"/>
        <v>0</v>
      </c>
    </row>
    <row r="129" spans="1:8">
      <c r="A129" s="193"/>
      <c r="B129" s="194"/>
      <c r="C129" s="195"/>
      <c r="D129" s="196"/>
      <c r="E129" s="591"/>
      <c r="F129" s="592"/>
      <c r="G129" s="593"/>
      <c r="H129" s="594"/>
    </row>
    <row r="130" spans="1:8" ht="15">
      <c r="A130" s="595">
        <v>6</v>
      </c>
      <c r="B130" s="558" t="s">
        <v>2125</v>
      </c>
      <c r="C130" s="596"/>
      <c r="D130" s="597"/>
      <c r="E130" s="598"/>
      <c r="F130" s="598"/>
      <c r="G130" s="598"/>
      <c r="H130" s="598"/>
    </row>
    <row r="131" spans="1:8" s="571" customFormat="1" ht="28">
      <c r="A131" s="183">
        <v>6.1</v>
      </c>
      <c r="B131" s="184" t="s">
        <v>2126</v>
      </c>
      <c r="C131" s="200"/>
      <c r="D131" s="201"/>
      <c r="E131" s="599"/>
      <c r="F131" s="599"/>
      <c r="G131" s="599"/>
      <c r="H131" s="599"/>
    </row>
    <row r="132" spans="1:8">
      <c r="A132" s="189" t="s">
        <v>1989</v>
      </c>
      <c r="B132" s="190" t="s">
        <v>2127</v>
      </c>
      <c r="C132" s="191" t="s">
        <v>333</v>
      </c>
      <c r="D132" s="192"/>
      <c r="E132" s="598"/>
      <c r="F132" s="598"/>
      <c r="G132" s="598"/>
      <c r="H132" s="598"/>
    </row>
    <row r="133" spans="1:8">
      <c r="A133" s="189" t="s">
        <v>26</v>
      </c>
      <c r="B133" s="190" t="s">
        <v>2127</v>
      </c>
      <c r="C133" s="191" t="s">
        <v>333</v>
      </c>
      <c r="D133" s="192"/>
      <c r="E133" s="598"/>
      <c r="F133" s="598"/>
      <c r="G133" s="598"/>
      <c r="H133" s="598"/>
    </row>
    <row r="134" spans="1:8">
      <c r="A134" s="189" t="s">
        <v>31</v>
      </c>
      <c r="B134" s="190" t="s">
        <v>2127</v>
      </c>
      <c r="C134" s="191" t="s">
        <v>333</v>
      </c>
      <c r="D134" s="192"/>
      <c r="E134" s="598"/>
      <c r="F134" s="598"/>
      <c r="G134" s="598"/>
      <c r="H134" s="598"/>
    </row>
    <row r="135" spans="1:8">
      <c r="A135" s="189" t="s">
        <v>35</v>
      </c>
      <c r="B135" s="190" t="s">
        <v>2127</v>
      </c>
      <c r="C135" s="191" t="s">
        <v>333</v>
      </c>
      <c r="D135" s="192"/>
      <c r="E135" s="598"/>
      <c r="F135" s="598"/>
      <c r="G135" s="598"/>
      <c r="H135" s="598"/>
    </row>
    <row r="136" spans="1:8">
      <c r="A136" s="189" t="s">
        <v>39</v>
      </c>
      <c r="B136" s="190"/>
      <c r="C136" s="191"/>
      <c r="D136" s="192"/>
      <c r="E136" s="598"/>
      <c r="F136" s="598"/>
      <c r="G136" s="598"/>
      <c r="H136" s="598"/>
    </row>
    <row r="137" spans="1:8">
      <c r="A137" s="193"/>
      <c r="B137" s="194"/>
      <c r="C137" s="195"/>
      <c r="D137" s="196"/>
      <c r="E137" s="598"/>
      <c r="F137" s="598"/>
      <c r="G137" s="598"/>
      <c r="H137" s="598"/>
    </row>
    <row r="138" spans="1:8" ht="56">
      <c r="A138" s="183">
        <v>6.2</v>
      </c>
      <c r="B138" s="184" t="s">
        <v>2128</v>
      </c>
      <c r="C138" s="200"/>
      <c r="D138" s="201"/>
      <c r="E138" s="598"/>
      <c r="F138" s="598"/>
      <c r="G138" s="598"/>
      <c r="H138" s="598"/>
    </row>
    <row r="139" spans="1:8">
      <c r="A139" s="189" t="s">
        <v>1989</v>
      </c>
      <c r="B139" s="190" t="s">
        <v>2127</v>
      </c>
      <c r="C139" s="191" t="s">
        <v>333</v>
      </c>
      <c r="D139" s="192"/>
      <c r="E139" s="598"/>
      <c r="F139" s="598"/>
      <c r="G139" s="598"/>
      <c r="H139" s="598"/>
    </row>
    <row r="140" spans="1:8">
      <c r="A140" s="189" t="s">
        <v>26</v>
      </c>
      <c r="B140" s="190" t="s">
        <v>2127</v>
      </c>
      <c r="C140" s="191" t="s">
        <v>333</v>
      </c>
      <c r="D140" s="192"/>
      <c r="E140" s="598"/>
      <c r="F140" s="598"/>
      <c r="G140" s="598"/>
      <c r="H140" s="598"/>
    </row>
    <row r="141" spans="1:8">
      <c r="A141" s="189" t="s">
        <v>31</v>
      </c>
      <c r="B141" s="190" t="s">
        <v>2127</v>
      </c>
      <c r="C141" s="191" t="s">
        <v>333</v>
      </c>
      <c r="D141" s="192"/>
      <c r="E141" s="598"/>
      <c r="F141" s="598"/>
      <c r="G141" s="598"/>
      <c r="H141" s="598"/>
    </row>
    <row r="142" spans="1:8">
      <c r="A142" s="189" t="s">
        <v>35</v>
      </c>
      <c r="B142" s="190" t="s">
        <v>2127</v>
      </c>
      <c r="C142" s="191" t="s">
        <v>333</v>
      </c>
      <c r="D142" s="192"/>
      <c r="E142" s="598"/>
      <c r="F142" s="598"/>
      <c r="G142" s="598"/>
      <c r="H142" s="598"/>
    </row>
    <row r="143" spans="1:8">
      <c r="A143" s="189" t="s">
        <v>39</v>
      </c>
      <c r="B143" s="190"/>
      <c r="C143" s="191"/>
      <c r="D143" s="192"/>
      <c r="E143" s="598"/>
      <c r="F143" s="598"/>
      <c r="G143" s="598"/>
      <c r="H143" s="598"/>
    </row>
    <row r="144" spans="1:8">
      <c r="A144" s="193"/>
      <c r="B144" s="194"/>
      <c r="C144" s="195"/>
      <c r="D144" s="196"/>
      <c r="E144" s="598"/>
      <c r="F144" s="598"/>
      <c r="G144" s="598"/>
      <c r="H144" s="598"/>
    </row>
    <row r="145" spans="1:8" ht="45" customHeight="1">
      <c r="A145" s="600"/>
      <c r="B145" s="601" t="s">
        <v>2129</v>
      </c>
      <c r="C145" s="602"/>
      <c r="D145" s="603"/>
      <c r="E145" s="587"/>
      <c r="F145" s="560" t="s">
        <v>2129</v>
      </c>
      <c r="G145" s="589"/>
      <c r="H145" s="590"/>
    </row>
    <row r="146" spans="1:8" ht="39.75" customHeight="1">
      <c r="A146" s="595">
        <v>7</v>
      </c>
      <c r="B146" s="558" t="s">
        <v>2130</v>
      </c>
      <c r="C146" s="596"/>
      <c r="D146" s="597"/>
      <c r="E146" s="604">
        <v>6</v>
      </c>
      <c r="F146" s="560" t="s">
        <v>2130</v>
      </c>
      <c r="G146" s="605"/>
      <c r="H146" s="606"/>
    </row>
    <row r="147" spans="1:8" ht="74.25" customHeight="1">
      <c r="A147" s="183">
        <v>7.1</v>
      </c>
      <c r="B147" s="184" t="s">
        <v>2131</v>
      </c>
      <c r="C147" s="200"/>
      <c r="D147" s="201"/>
      <c r="E147" s="533">
        <v>6.1</v>
      </c>
      <c r="F147" s="534" t="s">
        <v>2132</v>
      </c>
      <c r="G147" s="581"/>
      <c r="H147" s="582"/>
    </row>
    <row r="148" spans="1:8" ht="28">
      <c r="A148" s="189" t="s">
        <v>1989</v>
      </c>
      <c r="B148" s="190" t="s">
        <v>2133</v>
      </c>
      <c r="C148" s="191" t="s">
        <v>834</v>
      </c>
      <c r="D148" s="192"/>
      <c r="E148" s="538" t="s">
        <v>1989</v>
      </c>
      <c r="F148" s="190" t="str">
        <f>B148</f>
        <v>Fully compliant process of evaluation stated in the Group Rules.  Acceptance Audits seen for new members. Dunfallandy - joined August 2021 - pre acceptance checklist completed 5/10/20</v>
      </c>
      <c r="G148" s="191" t="str">
        <f>C148</f>
        <v>Y</v>
      </c>
      <c r="H148" s="192">
        <f>D148</f>
        <v>0</v>
      </c>
    </row>
    <row r="149" spans="1:8" ht="112">
      <c r="A149" s="189" t="s">
        <v>26</v>
      </c>
      <c r="B149" s="190" t="s">
        <v>2134</v>
      </c>
      <c r="C149" s="191" t="s">
        <v>834</v>
      </c>
      <c r="D149" s="192" t="s">
        <v>2135</v>
      </c>
      <c r="E149" s="538" t="s">
        <v>26</v>
      </c>
      <c r="F149" s="190" t="str">
        <f t="shared" ref="F149:H152" si="14">B149</f>
        <v>Fully compliant process of evaluation stated in the Group Rules.  Acceptance Audits seen for all new members audited eg Bogforlea and Tomnawan acceptance audit 26/5/2022 for 16/6/2022 entry. 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Observation raised.</v>
      </c>
      <c r="G149" s="191" t="str">
        <f t="shared" si="14"/>
        <v>Y</v>
      </c>
      <c r="H149" s="192" t="str">
        <f t="shared" si="14"/>
        <v>Observation 2022.11</v>
      </c>
    </row>
    <row r="150" spans="1:8" ht="56">
      <c r="A150" s="189" t="s">
        <v>31</v>
      </c>
      <c r="B150" s="190" t="s">
        <v>2136</v>
      </c>
      <c r="C150" s="191" t="s">
        <v>834</v>
      </c>
      <c r="D150" s="192"/>
      <c r="E150" s="538" t="s">
        <v>31</v>
      </c>
      <c r="F150" s="190" t="str">
        <f t="shared" si="14"/>
        <v>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v>
      </c>
      <c r="G150" s="191" t="str">
        <f t="shared" si="14"/>
        <v>Y</v>
      </c>
      <c r="H150" s="192">
        <f t="shared" si="14"/>
        <v>0</v>
      </c>
    </row>
    <row r="151" spans="1:8" ht="28">
      <c r="A151" s="189" t="s">
        <v>35</v>
      </c>
      <c r="B151" s="811" t="s">
        <v>2137</v>
      </c>
      <c r="C151" s="191" t="s">
        <v>834</v>
      </c>
      <c r="D151" s="192"/>
      <c r="E151" s="538" t="s">
        <v>35</v>
      </c>
      <c r="F151" s="190" t="str">
        <f t="shared" si="14"/>
        <v xml:space="preserve">Fully compliant process of evaluation stated in the Group Rules.  Acceptance Audits seen for all new members audited ie Parkhill and Stennieswater.  </v>
      </c>
      <c r="G151" s="191" t="str">
        <f t="shared" si="14"/>
        <v>Y</v>
      </c>
      <c r="H151" s="192">
        <f t="shared" si="14"/>
        <v>0</v>
      </c>
    </row>
    <row r="152" spans="1:8" ht="21.75" customHeight="1">
      <c r="A152" s="189" t="s">
        <v>39</v>
      </c>
      <c r="B152" s="190"/>
      <c r="C152" s="191"/>
      <c r="D152" s="192"/>
      <c r="E152" s="538" t="s">
        <v>39</v>
      </c>
      <c r="F152" s="190">
        <f t="shared" si="14"/>
        <v>0</v>
      </c>
      <c r="G152" s="191">
        <f t="shared" si="14"/>
        <v>0</v>
      </c>
      <c r="H152" s="192">
        <f t="shared" si="14"/>
        <v>0</v>
      </c>
    </row>
    <row r="153" spans="1:8" ht="57.75" customHeight="1">
      <c r="A153" s="183"/>
      <c r="B153" s="184" t="s">
        <v>2138</v>
      </c>
      <c r="C153" s="200"/>
      <c r="D153" s="201"/>
      <c r="E153" s="533"/>
      <c r="F153" s="534" t="s">
        <v>2139</v>
      </c>
      <c r="G153" s="581"/>
      <c r="H153" s="582"/>
    </row>
    <row r="154" spans="1:8" ht="28">
      <c r="A154" s="189" t="s">
        <v>1989</v>
      </c>
      <c r="B154" s="190" t="s">
        <v>2140</v>
      </c>
      <c r="C154" s="191" t="s">
        <v>834</v>
      </c>
      <c r="D154" s="192"/>
      <c r="E154" s="538" t="s">
        <v>1989</v>
      </c>
      <c r="F154" s="190" t="str">
        <f t="shared" ref="F154:H158" si="15">B154</f>
        <v>Fully compliant process of evaluation stated in the Group Rules.  Acceptance Audits, involving field evaluation, seen for new members.</v>
      </c>
      <c r="G154" s="191" t="str">
        <f t="shared" si="15"/>
        <v>Y</v>
      </c>
      <c r="H154" s="192">
        <f t="shared" si="15"/>
        <v>0</v>
      </c>
    </row>
    <row r="155" spans="1:8" ht="42">
      <c r="A155" s="189" t="s">
        <v>26</v>
      </c>
      <c r="B155" s="190" t="s">
        <v>2141</v>
      </c>
      <c r="C155" s="191" t="s">
        <v>834</v>
      </c>
      <c r="D155" s="192"/>
      <c r="E155" s="538" t="s">
        <v>26</v>
      </c>
      <c r="F155" s="190" t="str">
        <f t="shared" si="15"/>
        <v>Fully compliant process of evaluation stated in the Group Rules.  Acceptance Audits, involving field evaluation, seen for all new members audited ie Wester Eggie, Borforlea and Tomnawan, Blairmore, Auch &amp; Invergaunan</v>
      </c>
      <c r="G155" s="191" t="str">
        <f t="shared" si="15"/>
        <v>Y</v>
      </c>
      <c r="H155" s="192">
        <f t="shared" si="15"/>
        <v>0</v>
      </c>
    </row>
    <row r="156" spans="1:8" ht="28">
      <c r="A156" s="189" t="s">
        <v>31</v>
      </c>
      <c r="B156" s="190" t="s">
        <v>2142</v>
      </c>
      <c r="C156" s="191" t="s">
        <v>834</v>
      </c>
      <c r="D156" s="192"/>
      <c r="E156" s="538" t="s">
        <v>31</v>
      </c>
      <c r="F156" s="190" t="str">
        <f t="shared" si="15"/>
        <v>Fully compliant process of evaluation stated in the Group Rules.  Acceptance Audits, involving field evaluation, seen for all new members audited ie Glenkirk, Megray and Newnoth.</v>
      </c>
      <c r="G156" s="191" t="str">
        <f t="shared" si="15"/>
        <v>Y</v>
      </c>
      <c r="H156" s="192">
        <f t="shared" si="15"/>
        <v>0</v>
      </c>
    </row>
    <row r="157" spans="1:8" ht="28">
      <c r="A157" s="189" t="s">
        <v>35</v>
      </c>
      <c r="B157" s="811" t="s">
        <v>2143</v>
      </c>
      <c r="C157" s="191" t="s">
        <v>834</v>
      </c>
      <c r="D157" s="192"/>
      <c r="E157" s="538" t="s">
        <v>35</v>
      </c>
      <c r="F157" s="190" t="str">
        <f t="shared" si="15"/>
        <v>Fully compliant process of evaluation stated in the Group Rules.  Acceptance Audits, involving field evaluation, seen for all new members audited ie Parkhill and Stennieswater.</v>
      </c>
      <c r="G157" s="191" t="str">
        <f t="shared" si="15"/>
        <v>Y</v>
      </c>
      <c r="H157" s="192">
        <f t="shared" si="15"/>
        <v>0</v>
      </c>
    </row>
    <row r="158" spans="1:8">
      <c r="A158" s="189" t="s">
        <v>39</v>
      </c>
      <c r="B158" s="190"/>
      <c r="C158" s="191"/>
      <c r="D158" s="192"/>
      <c r="E158" s="538" t="s">
        <v>39</v>
      </c>
      <c r="F158" s="190">
        <f t="shared" si="15"/>
        <v>0</v>
      </c>
      <c r="G158" s="191">
        <f t="shared" si="15"/>
        <v>0</v>
      </c>
      <c r="H158" s="192">
        <f t="shared" si="15"/>
        <v>0</v>
      </c>
    </row>
    <row r="159" spans="1:8" ht="56.25" customHeight="1">
      <c r="A159" s="183"/>
      <c r="B159" s="184" t="s">
        <v>2144</v>
      </c>
      <c r="C159" s="200"/>
      <c r="D159" s="201"/>
      <c r="E159" s="533"/>
      <c r="F159" s="534" t="s">
        <v>2145</v>
      </c>
      <c r="G159" s="581"/>
      <c r="H159" s="582"/>
    </row>
    <row r="160" spans="1:8">
      <c r="A160" s="189" t="s">
        <v>1989</v>
      </c>
      <c r="B160" s="190" t="s">
        <v>2146</v>
      </c>
      <c r="C160" s="191" t="s">
        <v>333</v>
      </c>
      <c r="D160" s="192"/>
      <c r="E160" s="538" t="s">
        <v>1989</v>
      </c>
      <c r="F160" s="190" t="str">
        <f t="shared" ref="F160:H164" si="16">B160</f>
        <v>N/A only one group entity</v>
      </c>
      <c r="G160" s="191" t="str">
        <f t="shared" si="16"/>
        <v>N/A</v>
      </c>
      <c r="H160" s="192">
        <f t="shared" si="16"/>
        <v>0</v>
      </c>
    </row>
    <row r="161" spans="1:8" s="571" customFormat="1" ht="15">
      <c r="A161" s="189" t="s">
        <v>26</v>
      </c>
      <c r="B161" s="190" t="s">
        <v>2146</v>
      </c>
      <c r="C161" s="191" t="s">
        <v>333</v>
      </c>
      <c r="D161" s="192"/>
      <c r="E161" s="538" t="s">
        <v>26</v>
      </c>
      <c r="F161" s="190" t="str">
        <f t="shared" si="16"/>
        <v>N/A only one group entity</v>
      </c>
      <c r="G161" s="191" t="str">
        <f t="shared" si="16"/>
        <v>N/A</v>
      </c>
      <c r="H161" s="192">
        <f t="shared" si="16"/>
        <v>0</v>
      </c>
    </row>
    <row r="162" spans="1:8" ht="19.5" customHeight="1">
      <c r="A162" s="189" t="s">
        <v>31</v>
      </c>
      <c r="B162" s="190" t="s">
        <v>2146</v>
      </c>
      <c r="C162" s="191" t="s">
        <v>333</v>
      </c>
      <c r="D162" s="192"/>
      <c r="E162" s="538" t="s">
        <v>31</v>
      </c>
      <c r="F162" s="190" t="str">
        <f t="shared" si="16"/>
        <v>N/A only one group entity</v>
      </c>
      <c r="G162" s="191" t="str">
        <f t="shared" si="16"/>
        <v>N/A</v>
      </c>
      <c r="H162" s="192">
        <f t="shared" si="16"/>
        <v>0</v>
      </c>
    </row>
    <row r="163" spans="1:8" ht="19.5" customHeight="1">
      <c r="A163" s="189" t="s">
        <v>35</v>
      </c>
      <c r="B163" s="190" t="s">
        <v>2146</v>
      </c>
      <c r="C163" s="191" t="s">
        <v>333</v>
      </c>
      <c r="D163" s="192"/>
      <c r="E163" s="538" t="s">
        <v>35</v>
      </c>
      <c r="F163" s="190" t="str">
        <f t="shared" si="16"/>
        <v>N/A only one group entity</v>
      </c>
      <c r="G163" s="191" t="str">
        <f t="shared" si="16"/>
        <v>N/A</v>
      </c>
      <c r="H163" s="192">
        <f t="shared" si="16"/>
        <v>0</v>
      </c>
    </row>
    <row r="164" spans="1:8">
      <c r="A164" s="189" t="s">
        <v>39</v>
      </c>
      <c r="B164" s="190"/>
      <c r="C164" s="191"/>
      <c r="D164" s="192"/>
      <c r="E164" s="538" t="s">
        <v>39</v>
      </c>
      <c r="F164" s="190">
        <f t="shared" si="16"/>
        <v>0</v>
      </c>
      <c r="G164" s="191">
        <f t="shared" si="16"/>
        <v>0</v>
      </c>
      <c r="H164" s="192">
        <f t="shared" si="16"/>
        <v>0</v>
      </c>
    </row>
    <row r="165" spans="1:8">
      <c r="A165" s="193"/>
      <c r="B165" s="194"/>
      <c r="C165" s="195"/>
      <c r="D165" s="196"/>
      <c r="E165" s="193"/>
      <c r="F165" s="194"/>
      <c r="G165" s="195"/>
      <c r="H165" s="196"/>
    </row>
    <row r="166" spans="1:8">
      <c r="A166" s="198">
        <v>8</v>
      </c>
      <c r="B166" s="199"/>
      <c r="C166" s="545"/>
      <c r="D166" s="546"/>
      <c r="E166" s="607">
        <v>7</v>
      </c>
      <c r="F166" s="527" t="s">
        <v>2147</v>
      </c>
      <c r="G166" s="608"/>
      <c r="H166" s="609"/>
    </row>
    <row r="167" spans="1:8" ht="278.25" customHeight="1">
      <c r="A167" s="198">
        <v>8.1</v>
      </c>
      <c r="B167" s="199" t="s">
        <v>2148</v>
      </c>
      <c r="C167" s="545"/>
      <c r="D167" s="546"/>
      <c r="E167" s="547">
        <v>7.1</v>
      </c>
      <c r="F167" s="548" t="s">
        <v>2149</v>
      </c>
      <c r="G167" s="549"/>
      <c r="H167" s="550"/>
    </row>
    <row r="168" spans="1:8" ht="64.5" customHeight="1">
      <c r="A168" s="198"/>
      <c r="B168" s="199" t="s">
        <v>2150</v>
      </c>
      <c r="C168" s="545"/>
      <c r="D168" s="546"/>
      <c r="E168" s="547"/>
      <c r="F168" s="548" t="s">
        <v>2151</v>
      </c>
      <c r="G168" s="549"/>
      <c r="H168" s="550"/>
    </row>
    <row r="169" spans="1:8" ht="51.75" customHeight="1">
      <c r="A169" s="198"/>
      <c r="B169" s="199" t="s">
        <v>2152</v>
      </c>
      <c r="C169" s="545"/>
      <c r="D169" s="546"/>
      <c r="E169" s="547"/>
      <c r="F169" s="548" t="s">
        <v>2153</v>
      </c>
      <c r="G169" s="549"/>
      <c r="H169" s="550"/>
    </row>
    <row r="170" spans="1:8">
      <c r="A170" s="189" t="s">
        <v>1989</v>
      </c>
      <c r="B170" s="190" t="s">
        <v>2154</v>
      </c>
      <c r="C170" s="191" t="s">
        <v>834</v>
      </c>
      <c r="D170" s="192"/>
      <c r="E170" s="538" t="s">
        <v>1989</v>
      </c>
      <c r="F170" s="190" t="str">
        <f t="shared" ref="F170:H174" si="17">B170</f>
        <v>All of the above is clearly stated in the Group Rules</v>
      </c>
      <c r="G170" s="191" t="str">
        <f t="shared" si="17"/>
        <v>Y</v>
      </c>
      <c r="H170" s="192">
        <f t="shared" si="17"/>
        <v>0</v>
      </c>
    </row>
    <row r="171" spans="1:8">
      <c r="A171" s="189" t="s">
        <v>26</v>
      </c>
      <c r="B171" s="190" t="s">
        <v>2154</v>
      </c>
      <c r="C171" s="191" t="s">
        <v>834</v>
      </c>
      <c r="D171" s="192"/>
      <c r="E171" s="538" t="s">
        <v>26</v>
      </c>
      <c r="F171" s="190" t="str">
        <f t="shared" si="17"/>
        <v>All of the above is clearly stated in the Group Rules</v>
      </c>
      <c r="G171" s="191" t="str">
        <f t="shared" si="17"/>
        <v>Y</v>
      </c>
      <c r="H171" s="192">
        <f t="shared" si="17"/>
        <v>0</v>
      </c>
    </row>
    <row r="172" spans="1:8">
      <c r="A172" s="189" t="s">
        <v>31</v>
      </c>
      <c r="B172" s="190" t="s">
        <v>2154</v>
      </c>
      <c r="C172" s="191" t="s">
        <v>834</v>
      </c>
      <c r="D172" s="192"/>
      <c r="E172" s="538" t="s">
        <v>31</v>
      </c>
      <c r="F172" s="190" t="str">
        <f t="shared" si="17"/>
        <v>All of the above is clearly stated in the Group Rules</v>
      </c>
      <c r="G172" s="191" t="str">
        <f t="shared" si="17"/>
        <v>Y</v>
      </c>
      <c r="H172" s="192">
        <f t="shared" si="17"/>
        <v>0</v>
      </c>
    </row>
    <row r="173" spans="1:8">
      <c r="A173" s="189" t="s">
        <v>35</v>
      </c>
      <c r="B173" s="190" t="s">
        <v>2154</v>
      </c>
      <c r="C173" s="191" t="s">
        <v>834</v>
      </c>
      <c r="D173" s="192"/>
      <c r="E173" s="538" t="s">
        <v>35</v>
      </c>
      <c r="F173" s="190" t="str">
        <f t="shared" si="17"/>
        <v>All of the above is clearly stated in the Group Rules</v>
      </c>
      <c r="G173" s="191" t="str">
        <f t="shared" si="17"/>
        <v>Y</v>
      </c>
      <c r="H173" s="192">
        <f t="shared" si="17"/>
        <v>0</v>
      </c>
    </row>
    <row r="174" spans="1:8">
      <c r="A174" s="189" t="s">
        <v>39</v>
      </c>
      <c r="B174" s="190"/>
      <c r="C174" s="191"/>
      <c r="D174" s="192"/>
      <c r="E174" s="538" t="s">
        <v>39</v>
      </c>
      <c r="F174" s="190">
        <f t="shared" si="17"/>
        <v>0</v>
      </c>
      <c r="G174" s="191">
        <f t="shared" si="17"/>
        <v>0</v>
      </c>
      <c r="H174" s="192">
        <f t="shared" si="17"/>
        <v>0</v>
      </c>
    </row>
    <row r="175" spans="1:8">
      <c r="A175" s="193"/>
      <c r="B175" s="194"/>
      <c r="C175" s="195"/>
      <c r="D175" s="196"/>
      <c r="E175" s="193"/>
      <c r="F175" s="194"/>
      <c r="G175" s="195"/>
      <c r="H175" s="196"/>
    </row>
    <row r="176" spans="1:8" ht="31.5" customHeight="1">
      <c r="A176" s="595">
        <v>9</v>
      </c>
      <c r="B176" s="558" t="s">
        <v>2155</v>
      </c>
      <c r="C176" s="610"/>
      <c r="D176" s="611"/>
      <c r="E176" s="604">
        <v>8</v>
      </c>
      <c r="F176" s="560" t="s">
        <v>2155</v>
      </c>
      <c r="G176" s="612"/>
      <c r="H176" s="613"/>
    </row>
    <row r="177" spans="1:8" ht="261.75" customHeight="1">
      <c r="A177" s="183">
        <v>9.1</v>
      </c>
      <c r="B177" s="199" t="s">
        <v>2156</v>
      </c>
      <c r="C177" s="545"/>
      <c r="D177" s="546"/>
      <c r="E177" s="533">
        <v>8.1</v>
      </c>
      <c r="F177" s="548" t="s">
        <v>2157</v>
      </c>
      <c r="G177" s="549"/>
      <c r="H177" s="550"/>
    </row>
    <row r="178" spans="1:8" ht="87" customHeight="1">
      <c r="A178" s="183"/>
      <c r="B178" s="563" t="s">
        <v>2158</v>
      </c>
      <c r="C178" s="545"/>
      <c r="D178" s="546"/>
      <c r="E178" s="533"/>
      <c r="F178" s="564" t="s">
        <v>2159</v>
      </c>
      <c r="G178" s="549"/>
      <c r="H178" s="550"/>
    </row>
    <row r="179" spans="1:8">
      <c r="A179" s="189" t="s">
        <v>1989</v>
      </c>
      <c r="B179" s="614" t="s">
        <v>2160</v>
      </c>
      <c r="C179" s="615" t="s">
        <v>834</v>
      </c>
      <c r="D179" s="616"/>
      <c r="E179" s="538" t="s">
        <v>1989</v>
      </c>
      <c r="F179" s="190" t="str">
        <f t="shared" ref="F179:H183" si="18">B179</f>
        <v>All the above contained within the Group Rules and associated appendices</v>
      </c>
      <c r="G179" s="191" t="str">
        <f t="shared" si="18"/>
        <v>Y</v>
      </c>
      <c r="H179" s="192">
        <f t="shared" si="18"/>
        <v>0</v>
      </c>
    </row>
    <row r="180" spans="1:8">
      <c r="A180" s="189" t="s">
        <v>26</v>
      </c>
      <c r="B180" s="614" t="s">
        <v>2160</v>
      </c>
      <c r="C180" s="615" t="s">
        <v>834</v>
      </c>
      <c r="D180" s="192"/>
      <c r="E180" s="538" t="s">
        <v>26</v>
      </c>
      <c r="F180" s="190" t="str">
        <f t="shared" si="18"/>
        <v>All the above contained within the Group Rules and associated appendices</v>
      </c>
      <c r="G180" s="191" t="str">
        <f t="shared" si="18"/>
        <v>Y</v>
      </c>
      <c r="H180" s="192">
        <f t="shared" si="18"/>
        <v>0</v>
      </c>
    </row>
    <row r="181" spans="1:8">
      <c r="A181" s="189" t="s">
        <v>31</v>
      </c>
      <c r="B181" s="614" t="s">
        <v>2160</v>
      </c>
      <c r="C181" s="615" t="s">
        <v>834</v>
      </c>
      <c r="D181" s="192"/>
      <c r="E181" s="538" t="s">
        <v>31</v>
      </c>
      <c r="F181" s="190" t="str">
        <f t="shared" si="18"/>
        <v>All the above contained within the Group Rules and associated appendices</v>
      </c>
      <c r="G181" s="191" t="str">
        <f t="shared" si="18"/>
        <v>Y</v>
      </c>
      <c r="H181" s="192">
        <f t="shared" si="18"/>
        <v>0</v>
      </c>
    </row>
    <row r="182" spans="1:8">
      <c r="A182" s="189" t="s">
        <v>35</v>
      </c>
      <c r="B182" s="614" t="s">
        <v>2160</v>
      </c>
      <c r="C182" s="615" t="s">
        <v>834</v>
      </c>
      <c r="D182" s="192"/>
      <c r="E182" s="538" t="s">
        <v>35</v>
      </c>
      <c r="F182" s="190" t="str">
        <f t="shared" si="18"/>
        <v>All the above contained within the Group Rules and associated appendices</v>
      </c>
      <c r="G182" s="191" t="str">
        <f t="shared" si="18"/>
        <v>Y</v>
      </c>
      <c r="H182" s="192">
        <f t="shared" si="18"/>
        <v>0</v>
      </c>
    </row>
    <row r="183" spans="1:8">
      <c r="A183" s="189" t="s">
        <v>39</v>
      </c>
      <c r="B183" s="190"/>
      <c r="C183" s="191"/>
      <c r="D183" s="192"/>
      <c r="E183" s="538" t="s">
        <v>39</v>
      </c>
      <c r="F183" s="190">
        <f t="shared" si="18"/>
        <v>0</v>
      </c>
      <c r="G183" s="191">
        <f t="shared" si="18"/>
        <v>0</v>
      </c>
      <c r="H183" s="192">
        <f t="shared" si="18"/>
        <v>0</v>
      </c>
    </row>
    <row r="184" spans="1:8">
      <c r="A184" s="193"/>
      <c r="B184" s="194"/>
      <c r="C184" s="195"/>
      <c r="D184" s="196"/>
      <c r="E184" s="193"/>
      <c r="F184" s="194"/>
      <c r="G184" s="195"/>
      <c r="H184" s="196"/>
    </row>
    <row r="185" spans="1:8" ht="45" customHeight="1">
      <c r="A185" s="617">
        <v>10</v>
      </c>
      <c r="B185" s="618" t="s">
        <v>2161</v>
      </c>
      <c r="C185" s="619"/>
      <c r="D185" s="620"/>
      <c r="E185" s="621">
        <v>9</v>
      </c>
      <c r="F185" s="622" t="s">
        <v>2161</v>
      </c>
      <c r="G185" s="623"/>
      <c r="H185" s="624"/>
    </row>
    <row r="186" spans="1:8" ht="66.75" customHeight="1">
      <c r="A186" s="625"/>
      <c r="B186" s="176" t="s">
        <v>2162</v>
      </c>
      <c r="C186" s="177"/>
      <c r="D186" s="626"/>
      <c r="E186" s="627">
        <v>9.1</v>
      </c>
      <c r="F186" s="628" t="s">
        <v>2163</v>
      </c>
      <c r="G186" s="511"/>
      <c r="H186" s="629"/>
    </row>
    <row r="187" spans="1:8" ht="178.5" customHeight="1">
      <c r="A187" s="625"/>
      <c r="B187" s="176" t="s">
        <v>2164</v>
      </c>
      <c r="C187" s="177"/>
      <c r="D187" s="626"/>
      <c r="E187" s="627"/>
      <c r="F187" s="628" t="s">
        <v>2164</v>
      </c>
      <c r="G187" s="511"/>
      <c r="H187" s="629"/>
    </row>
    <row r="188" spans="1:8" ht="38.25" customHeight="1">
      <c r="A188" s="625"/>
      <c r="B188" s="630" t="s">
        <v>2165</v>
      </c>
      <c r="C188" s="177"/>
      <c r="D188" s="626"/>
      <c r="E188" s="627"/>
      <c r="F188" s="510" t="s">
        <v>2165</v>
      </c>
      <c r="G188" s="511"/>
      <c r="H188" s="629"/>
    </row>
    <row r="189" spans="1:8" ht="229.5" customHeight="1">
      <c r="A189" s="625"/>
      <c r="B189" s="176" t="s">
        <v>2166</v>
      </c>
      <c r="C189" s="177"/>
      <c r="D189" s="626"/>
      <c r="E189" s="627"/>
      <c r="F189" s="628" t="s">
        <v>2167</v>
      </c>
      <c r="G189" s="511"/>
      <c r="H189" s="629"/>
    </row>
    <row r="190" spans="1:8" ht="93.75" customHeight="1">
      <c r="A190" s="631"/>
      <c r="B190" s="632" t="s">
        <v>2168</v>
      </c>
      <c r="C190" s="633"/>
      <c r="D190" s="634"/>
      <c r="E190" s="635"/>
      <c r="F190" s="636" t="s">
        <v>2169</v>
      </c>
      <c r="G190" s="637"/>
      <c r="H190" s="638"/>
    </row>
    <row r="191" spans="1:8" ht="27" customHeight="1">
      <c r="A191" s="185" t="s">
        <v>1989</v>
      </c>
      <c r="B191" s="186" t="s">
        <v>2170</v>
      </c>
      <c r="C191" s="187" t="s">
        <v>834</v>
      </c>
      <c r="D191" s="188"/>
      <c r="E191" s="537" t="s">
        <v>1989</v>
      </c>
      <c r="F191" s="190" t="str">
        <f t="shared" ref="F191:H195" si="19">B191</f>
        <v>All the above information is kept on the 'Record of Membership' spreadsheet - checked during audit</v>
      </c>
      <c r="G191" s="191" t="str">
        <f t="shared" si="19"/>
        <v>Y</v>
      </c>
      <c r="H191" s="192">
        <f t="shared" si="19"/>
        <v>0</v>
      </c>
    </row>
    <row r="192" spans="1:8" ht="28">
      <c r="A192" s="189" t="s">
        <v>26</v>
      </c>
      <c r="B192" s="186" t="s">
        <v>2170</v>
      </c>
      <c r="C192" s="187" t="s">
        <v>834</v>
      </c>
      <c r="D192" s="192"/>
      <c r="E192" s="538" t="s">
        <v>26</v>
      </c>
      <c r="F192" s="190" t="str">
        <f t="shared" si="19"/>
        <v>All the above information is kept on the 'Record of Membership' spreadsheet - checked during audit</v>
      </c>
      <c r="G192" s="191" t="str">
        <f t="shared" si="19"/>
        <v>Y</v>
      </c>
      <c r="H192" s="192">
        <f t="shared" si="19"/>
        <v>0</v>
      </c>
    </row>
    <row r="193" spans="1:8" ht="28">
      <c r="A193" s="189" t="s">
        <v>31</v>
      </c>
      <c r="B193" s="186" t="s">
        <v>2171</v>
      </c>
      <c r="C193" s="187" t="s">
        <v>834</v>
      </c>
      <c r="D193" s="192"/>
      <c r="E193" s="538" t="s">
        <v>31</v>
      </c>
      <c r="F193" s="190" t="str">
        <f t="shared" si="19"/>
        <v xml:space="preserve">All the above information is kept on the 'Record of Membership' spreadsheet - checked during audit. </v>
      </c>
      <c r="G193" s="191" t="str">
        <f t="shared" si="19"/>
        <v>Y</v>
      </c>
      <c r="H193" s="192">
        <f t="shared" si="19"/>
        <v>0</v>
      </c>
    </row>
    <row r="194" spans="1:8" ht="28">
      <c r="A194" s="189" t="s">
        <v>35</v>
      </c>
      <c r="B194" s="186" t="s">
        <v>2171</v>
      </c>
      <c r="C194" s="187" t="s">
        <v>834</v>
      </c>
      <c r="D194" s="192"/>
      <c r="E194" s="538" t="s">
        <v>35</v>
      </c>
      <c r="F194" s="190" t="str">
        <f t="shared" si="19"/>
        <v xml:space="preserve">All the above information is kept on the 'Record of Membership' spreadsheet - checked during audit. </v>
      </c>
      <c r="G194" s="191" t="str">
        <f t="shared" si="19"/>
        <v>Y</v>
      </c>
      <c r="H194" s="192">
        <f t="shared" si="19"/>
        <v>0</v>
      </c>
    </row>
    <row r="195" spans="1:8">
      <c r="A195" s="189" t="s">
        <v>39</v>
      </c>
      <c r="B195" s="190"/>
      <c r="C195" s="191"/>
      <c r="D195" s="192"/>
      <c r="E195" s="538" t="s">
        <v>39</v>
      </c>
      <c r="F195" s="190">
        <f t="shared" si="19"/>
        <v>0</v>
      </c>
      <c r="G195" s="191">
        <f t="shared" si="19"/>
        <v>0</v>
      </c>
      <c r="H195" s="192">
        <f t="shared" si="19"/>
        <v>0</v>
      </c>
    </row>
    <row r="196" spans="1:8">
      <c r="A196" s="193"/>
      <c r="B196" s="194"/>
      <c r="C196" s="195"/>
      <c r="D196" s="196"/>
      <c r="E196" s="193"/>
      <c r="F196" s="194"/>
      <c r="G196" s="195"/>
      <c r="H196" s="196"/>
    </row>
    <row r="197" spans="1:8" ht="32.25" customHeight="1">
      <c r="A197" s="198">
        <v>10.199999999999999</v>
      </c>
      <c r="B197" s="199" t="s">
        <v>2172</v>
      </c>
      <c r="C197" s="545"/>
      <c r="D197" s="546"/>
      <c r="E197" s="547">
        <v>9.1999999999999993</v>
      </c>
      <c r="F197" s="548" t="s">
        <v>2172</v>
      </c>
      <c r="G197" s="549"/>
      <c r="H197" s="550"/>
    </row>
    <row r="198" spans="1:8" ht="28">
      <c r="A198" s="189" t="s">
        <v>1989</v>
      </c>
      <c r="B198" s="190" t="s">
        <v>2173</v>
      </c>
      <c r="C198" s="191" t="s">
        <v>834</v>
      </c>
      <c r="D198" s="192"/>
      <c r="E198" s="538" t="s">
        <v>1989</v>
      </c>
      <c r="F198" s="190" t="str">
        <f t="shared" ref="F198:H202" si="20">B198</f>
        <v>Record of membership includes details of previous members in 'leavers' section of the spreadsheet</v>
      </c>
      <c r="G198" s="191" t="str">
        <f t="shared" si="20"/>
        <v>Y</v>
      </c>
      <c r="H198" s="192">
        <f t="shared" si="20"/>
        <v>0</v>
      </c>
    </row>
    <row r="199" spans="1:8" ht="28">
      <c r="A199" s="189" t="s">
        <v>26</v>
      </c>
      <c r="B199" s="190" t="s">
        <v>2173</v>
      </c>
      <c r="C199" s="191" t="s">
        <v>834</v>
      </c>
      <c r="D199" s="192"/>
      <c r="E199" s="538" t="s">
        <v>26</v>
      </c>
      <c r="F199" s="190" t="str">
        <f t="shared" si="20"/>
        <v>Record of membership includes details of previous members in 'leavers' section of the spreadsheet</v>
      </c>
      <c r="G199" s="191" t="str">
        <f t="shared" si="20"/>
        <v>Y</v>
      </c>
      <c r="H199" s="192">
        <f t="shared" si="20"/>
        <v>0</v>
      </c>
    </row>
    <row r="200" spans="1:8" ht="28">
      <c r="A200" s="189" t="s">
        <v>31</v>
      </c>
      <c r="B200" s="190" t="s">
        <v>2174</v>
      </c>
      <c r="C200" s="191" t="s">
        <v>834</v>
      </c>
      <c r="D200" s="192"/>
      <c r="E200" s="538" t="s">
        <v>31</v>
      </c>
      <c r="F200" s="190" t="str">
        <f t="shared" si="20"/>
        <v>Record of membership includes details of previous members in 'leavers' section of the spreadsheet. Checked and seen to be correct.</v>
      </c>
      <c r="G200" s="191" t="str">
        <f t="shared" si="20"/>
        <v>Y</v>
      </c>
      <c r="H200" s="192">
        <f t="shared" si="20"/>
        <v>0</v>
      </c>
    </row>
    <row r="201" spans="1:8" ht="28">
      <c r="A201" s="189" t="s">
        <v>35</v>
      </c>
      <c r="B201" s="190" t="s">
        <v>2174</v>
      </c>
      <c r="C201" s="191" t="s">
        <v>834</v>
      </c>
      <c r="D201" s="192"/>
      <c r="E201" s="538" t="s">
        <v>35</v>
      </c>
      <c r="F201" s="190" t="str">
        <f t="shared" si="20"/>
        <v>Record of membership includes details of previous members in 'leavers' section of the spreadsheet. Checked and seen to be correct.</v>
      </c>
      <c r="G201" s="191" t="str">
        <f t="shared" si="20"/>
        <v>Y</v>
      </c>
      <c r="H201" s="192">
        <f t="shared" si="20"/>
        <v>0</v>
      </c>
    </row>
    <row r="202" spans="1:8">
      <c r="A202" s="189" t="s">
        <v>39</v>
      </c>
      <c r="B202" s="190"/>
      <c r="C202" s="191"/>
      <c r="D202" s="192"/>
      <c r="E202" s="538" t="s">
        <v>39</v>
      </c>
      <c r="F202" s="190">
        <f t="shared" si="20"/>
        <v>0</v>
      </c>
      <c r="G202" s="191">
        <f t="shared" si="20"/>
        <v>0</v>
      </c>
      <c r="H202" s="192">
        <f t="shared" si="20"/>
        <v>0</v>
      </c>
    </row>
    <row r="203" spans="1:8">
      <c r="A203" s="193"/>
      <c r="B203" s="194"/>
      <c r="C203" s="195"/>
      <c r="D203" s="196"/>
      <c r="E203" s="591"/>
      <c r="F203" s="592"/>
      <c r="G203" s="593"/>
      <c r="H203" s="594"/>
    </row>
    <row r="204" spans="1:8" ht="74.25" customHeight="1">
      <c r="A204" s="183">
        <v>10.3</v>
      </c>
      <c r="B204" s="184" t="s">
        <v>2175</v>
      </c>
      <c r="C204" s="539"/>
      <c r="D204" s="540"/>
      <c r="E204" s="591"/>
      <c r="F204" s="592"/>
      <c r="G204" s="593"/>
      <c r="H204" s="594"/>
    </row>
    <row r="205" spans="1:8" ht="85.5" customHeight="1">
      <c r="A205" s="183"/>
      <c r="B205" s="563" t="s">
        <v>2176</v>
      </c>
      <c r="C205" s="545"/>
      <c r="D205" s="546"/>
      <c r="E205" s="598"/>
      <c r="F205" s="598"/>
      <c r="G205" s="598"/>
      <c r="H205" s="598"/>
    </row>
    <row r="206" spans="1:8">
      <c r="A206" s="189" t="s">
        <v>1989</v>
      </c>
      <c r="B206" s="614" t="s">
        <v>333</v>
      </c>
      <c r="C206" s="615" t="s">
        <v>333</v>
      </c>
      <c r="D206" s="616"/>
      <c r="E206" s="598"/>
      <c r="F206" s="598"/>
      <c r="G206" s="598"/>
      <c r="H206" s="598"/>
    </row>
    <row r="207" spans="1:8">
      <c r="A207" s="189" t="s">
        <v>26</v>
      </c>
      <c r="B207" s="190" t="s">
        <v>333</v>
      </c>
      <c r="C207" s="191" t="s">
        <v>333</v>
      </c>
      <c r="D207" s="192"/>
      <c r="E207" s="598"/>
      <c r="F207" s="598"/>
      <c r="G207" s="598"/>
      <c r="H207" s="598"/>
    </row>
    <row r="208" spans="1:8">
      <c r="A208" s="189" t="s">
        <v>31</v>
      </c>
      <c r="B208" s="190" t="s">
        <v>333</v>
      </c>
      <c r="C208" s="191" t="s">
        <v>333</v>
      </c>
      <c r="D208" s="192"/>
      <c r="E208" s="598"/>
      <c r="F208" s="598"/>
      <c r="G208" s="598"/>
      <c r="H208" s="598"/>
    </row>
    <row r="209" spans="1:12">
      <c r="A209" s="189" t="s">
        <v>35</v>
      </c>
      <c r="B209" s="190" t="s">
        <v>333</v>
      </c>
      <c r="C209" s="191" t="s">
        <v>333</v>
      </c>
      <c r="D209" s="192"/>
      <c r="E209" s="598"/>
      <c r="F209" s="598"/>
      <c r="G209" s="598"/>
      <c r="H209" s="598"/>
    </row>
    <row r="210" spans="1:12">
      <c r="A210" s="189" t="s">
        <v>39</v>
      </c>
      <c r="B210" s="190"/>
      <c r="C210" s="191"/>
      <c r="D210" s="192"/>
      <c r="E210" s="598"/>
      <c r="F210" s="598"/>
      <c r="G210" s="598"/>
      <c r="H210" s="598"/>
    </row>
    <row r="211" spans="1:12">
      <c r="A211" s="193"/>
      <c r="B211" s="194"/>
      <c r="C211" s="195"/>
      <c r="D211" s="196"/>
      <c r="E211" s="598"/>
      <c r="F211" s="598"/>
      <c r="G211" s="598"/>
      <c r="H211" s="598"/>
    </row>
    <row r="212" spans="1:12" ht="36.75" customHeight="1">
      <c r="A212" s="198">
        <v>11</v>
      </c>
      <c r="B212" s="199" t="s">
        <v>2177</v>
      </c>
      <c r="C212" s="545"/>
      <c r="D212" s="546"/>
      <c r="E212" s="607">
        <v>10</v>
      </c>
      <c r="F212" s="527" t="s">
        <v>2177</v>
      </c>
      <c r="G212" s="608"/>
      <c r="H212" s="609"/>
    </row>
    <row r="213" spans="1:12" s="639" customFormat="1" ht="193.5" customHeight="1">
      <c r="A213" s="198">
        <v>11.1</v>
      </c>
      <c r="B213" s="199" t="s">
        <v>2178</v>
      </c>
      <c r="C213" s="545"/>
      <c r="D213" s="546"/>
      <c r="E213" s="547">
        <v>10.1</v>
      </c>
      <c r="F213" s="548" t="s">
        <v>2179</v>
      </c>
      <c r="G213" s="549"/>
      <c r="H213" s="550"/>
      <c r="J213" s="640"/>
      <c r="K213" s="640"/>
      <c r="L213" s="641"/>
    </row>
    <row r="214" spans="1:12" ht="99.75" customHeight="1">
      <c r="A214" s="189" t="s">
        <v>1989</v>
      </c>
      <c r="B214" s="551" t="s">
        <v>383</v>
      </c>
      <c r="C214" s="552" t="s">
        <v>842</v>
      </c>
      <c r="D214" s="553" t="s">
        <v>2180</v>
      </c>
      <c r="E214" s="538" t="s">
        <v>1989</v>
      </c>
      <c r="F214" s="551" t="str">
        <f>B214</f>
        <v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v>
      </c>
      <c r="G214" s="552" t="str">
        <f>C214</f>
        <v>N</v>
      </c>
      <c r="H214" s="553" t="str">
        <f>D214</f>
        <v>Minor CAR 2021.12</v>
      </c>
    </row>
    <row r="215" spans="1:12" ht="42">
      <c r="A215" s="189" t="s">
        <v>26</v>
      </c>
      <c r="B215" s="190" t="s">
        <v>2181</v>
      </c>
      <c r="C215" s="191" t="s">
        <v>834</v>
      </c>
      <c r="D215" s="192"/>
      <c r="E215" s="538" t="s">
        <v>26</v>
      </c>
      <c r="F215" s="190" t="str">
        <f t="shared" ref="F215:H218" si="21">B215</f>
        <v>Internal monitoring checklist has been revised to reflect correct UKWAS wording.  Completed internal monitoring checklists seen for all sites audited; also internal audit programme for 2021 and 2022.</v>
      </c>
      <c r="G215" s="191" t="str">
        <f t="shared" si="21"/>
        <v>Y</v>
      </c>
      <c r="H215" s="192">
        <f t="shared" si="21"/>
        <v>0</v>
      </c>
      <c r="J215" s="642"/>
      <c r="K215" s="643"/>
      <c r="L215" s="643"/>
    </row>
    <row r="216" spans="1:12" ht="15.75" customHeight="1">
      <c r="A216" s="189" t="s">
        <v>31</v>
      </c>
      <c r="B216" s="579" t="s">
        <v>2182</v>
      </c>
      <c r="C216" s="644" t="s">
        <v>834</v>
      </c>
      <c r="D216" s="645"/>
      <c r="E216" s="538" t="s">
        <v>31</v>
      </c>
      <c r="F216" s="190" t="str">
        <f t="shared" si="21"/>
        <v xml:space="preserve">Group Rules describe internal monitoring system - compliant with above requirements - internal monitoring checklist in place, reflecting UKWAS wording. Completed internal monitoring checklists seen for all sites audited at S2 audit. </v>
      </c>
      <c r="G216" s="191" t="str">
        <f t="shared" si="21"/>
        <v>Y</v>
      </c>
      <c r="H216" s="192">
        <f t="shared" si="21"/>
        <v>0</v>
      </c>
      <c r="J216" s="646"/>
      <c r="K216" s="646"/>
      <c r="L216" s="643"/>
    </row>
    <row r="217" spans="1:12" ht="42">
      <c r="A217" s="189" t="s">
        <v>35</v>
      </c>
      <c r="B217" s="811" t="s">
        <v>2183</v>
      </c>
      <c r="C217" s="644" t="s">
        <v>834</v>
      </c>
      <c r="D217" s="192"/>
      <c r="E217" s="538" t="s">
        <v>35</v>
      </c>
      <c r="F217" s="190" t="str">
        <f t="shared" si="21"/>
        <v xml:space="preserve">Group Rules describe internal monitoring system - compliant with above requirements - internal monitoring checklist in place, reflecting UKWAS wording. Completed internal monitoring checklists seen for all sites audited at S3 audit. </v>
      </c>
      <c r="G217" s="191" t="str">
        <f t="shared" si="21"/>
        <v>Y</v>
      </c>
      <c r="H217" s="192">
        <f t="shared" si="21"/>
        <v>0</v>
      </c>
      <c r="J217" s="642"/>
      <c r="K217" s="643"/>
      <c r="L217" s="643"/>
    </row>
    <row r="218" spans="1:12">
      <c r="A218" s="189" t="s">
        <v>39</v>
      </c>
      <c r="B218" s="190"/>
      <c r="C218" s="191"/>
      <c r="D218" s="192"/>
      <c r="E218" s="538" t="s">
        <v>39</v>
      </c>
      <c r="F218" s="190">
        <f t="shared" si="21"/>
        <v>0</v>
      </c>
      <c r="G218" s="191">
        <f t="shared" si="21"/>
        <v>0</v>
      </c>
      <c r="H218" s="192">
        <f t="shared" si="21"/>
        <v>0</v>
      </c>
      <c r="J218" s="642"/>
      <c r="K218" s="643"/>
      <c r="L218" s="643"/>
    </row>
    <row r="219" spans="1:12">
      <c r="A219" s="193"/>
      <c r="B219" s="194"/>
      <c r="C219" s="195"/>
      <c r="D219" s="196"/>
      <c r="E219" s="193"/>
      <c r="F219" s="194"/>
      <c r="G219" s="195"/>
      <c r="H219" s="196"/>
      <c r="J219" s="642"/>
      <c r="K219" s="642"/>
      <c r="L219" s="647"/>
    </row>
    <row r="220" spans="1:12" ht="57.75" customHeight="1">
      <c r="A220" s="183">
        <v>11.2</v>
      </c>
      <c r="B220" s="184" t="s">
        <v>2184</v>
      </c>
      <c r="C220" s="539"/>
      <c r="D220" s="540"/>
      <c r="E220" s="533">
        <v>10.199999999999999</v>
      </c>
      <c r="F220" s="534" t="s">
        <v>2185</v>
      </c>
      <c r="G220" s="541"/>
      <c r="H220" s="542"/>
    </row>
    <row r="221" spans="1:12" ht="70.5" customHeight="1">
      <c r="A221" s="183"/>
      <c r="B221" s="563" t="s">
        <v>2186</v>
      </c>
      <c r="C221" s="545"/>
      <c r="D221" s="546"/>
      <c r="E221" s="533"/>
      <c r="F221" s="564" t="s">
        <v>2187</v>
      </c>
      <c r="G221" s="549"/>
      <c r="H221" s="550"/>
    </row>
    <row r="222" spans="1:12" ht="28">
      <c r="A222" s="189" t="s">
        <v>1989</v>
      </c>
      <c r="B222" s="614" t="s">
        <v>2188</v>
      </c>
      <c r="C222" s="615" t="s">
        <v>834</v>
      </c>
      <c r="D222" s="616"/>
      <c r="E222" s="538" t="s">
        <v>1989</v>
      </c>
      <c r="F222" s="190" t="str">
        <f t="shared" ref="F222:H226" si="22">B222</f>
        <v>Internal audit checklist is based on UKWAS Standard and all principles &amp; criteria are checked during internal audit</v>
      </c>
      <c r="G222" s="191" t="str">
        <f t="shared" si="22"/>
        <v>Y</v>
      </c>
      <c r="H222" s="192">
        <f t="shared" si="22"/>
        <v>0</v>
      </c>
    </row>
    <row r="223" spans="1:12" ht="28">
      <c r="A223" s="189" t="s">
        <v>26</v>
      </c>
      <c r="B223" s="614" t="s">
        <v>2188</v>
      </c>
      <c r="C223" s="615" t="s">
        <v>834</v>
      </c>
      <c r="D223" s="192"/>
      <c r="E223" s="538" t="s">
        <v>26</v>
      </c>
      <c r="F223" s="190" t="str">
        <f t="shared" si="22"/>
        <v>Internal audit checklist is based on UKWAS Standard and all principles &amp; criteria are checked during internal audit</v>
      </c>
      <c r="G223" s="191" t="str">
        <f t="shared" si="22"/>
        <v>Y</v>
      </c>
      <c r="H223" s="192">
        <f t="shared" si="22"/>
        <v>0</v>
      </c>
    </row>
    <row r="224" spans="1:12" ht="56">
      <c r="A224" s="189" t="s">
        <v>31</v>
      </c>
      <c r="B224" s="614" t="s">
        <v>2189</v>
      </c>
      <c r="C224" s="615" t="s">
        <v>834</v>
      </c>
      <c r="D224" s="192"/>
      <c r="E224" s="538" t="s">
        <v>31</v>
      </c>
      <c r="F224"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4" s="191" t="str">
        <f t="shared" si="22"/>
        <v>Y</v>
      </c>
      <c r="H224" s="192">
        <f t="shared" si="22"/>
        <v>0</v>
      </c>
    </row>
    <row r="225" spans="1:8" ht="28">
      <c r="A225" s="189" t="s">
        <v>35</v>
      </c>
      <c r="B225" s="811" t="s">
        <v>2188</v>
      </c>
      <c r="C225" s="615" t="s">
        <v>834</v>
      </c>
      <c r="D225" s="192"/>
      <c r="E225" s="538" t="s">
        <v>35</v>
      </c>
      <c r="F225" s="190" t="str">
        <f t="shared" si="22"/>
        <v>Internal audit checklist is based on UKWAS Standard and all principles &amp; criteria are checked during internal audit</v>
      </c>
      <c r="G225" s="191" t="str">
        <f t="shared" si="22"/>
        <v>Y</v>
      </c>
      <c r="H225" s="192">
        <f t="shared" si="22"/>
        <v>0</v>
      </c>
    </row>
    <row r="226" spans="1:8">
      <c r="A226" s="189" t="s">
        <v>39</v>
      </c>
      <c r="B226" s="190"/>
      <c r="C226" s="191"/>
      <c r="D226" s="192"/>
      <c r="E226" s="538" t="s">
        <v>39</v>
      </c>
      <c r="F226" s="190">
        <f t="shared" si="22"/>
        <v>0</v>
      </c>
      <c r="G226" s="191">
        <f t="shared" si="22"/>
        <v>0</v>
      </c>
      <c r="H226" s="192">
        <f t="shared" si="22"/>
        <v>0</v>
      </c>
    </row>
    <row r="227" spans="1:8">
      <c r="A227" s="193"/>
      <c r="B227" s="194"/>
      <c r="C227" s="195"/>
      <c r="D227" s="196"/>
      <c r="E227" s="193"/>
      <c r="F227" s="194"/>
      <c r="G227" s="195"/>
      <c r="H227" s="196"/>
    </row>
    <row r="228" spans="1:8" ht="42" customHeight="1">
      <c r="A228" s="198">
        <v>11.3</v>
      </c>
      <c r="B228" s="199" t="s">
        <v>2190</v>
      </c>
      <c r="C228" s="545"/>
      <c r="D228" s="546"/>
      <c r="E228" s="547">
        <v>10.3</v>
      </c>
      <c r="F228" s="548" t="s">
        <v>2190</v>
      </c>
      <c r="G228" s="549"/>
      <c r="H228" s="550"/>
    </row>
    <row r="229" spans="1:8">
      <c r="A229" s="189" t="s">
        <v>1989</v>
      </c>
      <c r="B229" s="190" t="s">
        <v>2191</v>
      </c>
      <c r="C229" s="191" t="s">
        <v>834</v>
      </c>
      <c r="D229" s="192"/>
      <c r="E229" s="538" t="s">
        <v>1989</v>
      </c>
      <c r="F229" s="190" t="str">
        <f t="shared" ref="F229:H233" si="23">B229</f>
        <v>All members are considered to be active</v>
      </c>
      <c r="G229" s="191" t="str">
        <f t="shared" si="23"/>
        <v>Y</v>
      </c>
      <c r="H229" s="192">
        <f t="shared" si="23"/>
        <v>0</v>
      </c>
    </row>
    <row r="230" spans="1:8">
      <c r="A230" s="189" t="s">
        <v>26</v>
      </c>
      <c r="B230" s="190" t="s">
        <v>2191</v>
      </c>
      <c r="C230" s="191" t="s">
        <v>834</v>
      </c>
      <c r="D230" s="192"/>
      <c r="E230" s="538" t="s">
        <v>26</v>
      </c>
      <c r="F230" s="190" t="str">
        <f t="shared" si="23"/>
        <v>All members are considered to be active</v>
      </c>
      <c r="G230" s="191" t="str">
        <f t="shared" si="23"/>
        <v>Y</v>
      </c>
      <c r="H230" s="192">
        <f t="shared" si="23"/>
        <v>0</v>
      </c>
    </row>
    <row r="231" spans="1:8">
      <c r="A231" s="189" t="s">
        <v>31</v>
      </c>
      <c r="B231" s="190" t="s">
        <v>2191</v>
      </c>
      <c r="C231" s="191" t="s">
        <v>834</v>
      </c>
      <c r="D231" s="192"/>
      <c r="E231" s="538" t="s">
        <v>31</v>
      </c>
      <c r="F231" s="190" t="str">
        <f t="shared" si="23"/>
        <v>All members are considered to be active</v>
      </c>
      <c r="G231" s="191" t="str">
        <f t="shared" si="23"/>
        <v>Y</v>
      </c>
      <c r="H231" s="192">
        <f t="shared" si="23"/>
        <v>0</v>
      </c>
    </row>
    <row r="232" spans="1:8">
      <c r="A232" s="189" t="s">
        <v>35</v>
      </c>
      <c r="B232" s="190" t="s">
        <v>2191</v>
      </c>
      <c r="C232" s="191" t="s">
        <v>834</v>
      </c>
      <c r="D232" s="192"/>
      <c r="E232" s="538" t="s">
        <v>35</v>
      </c>
      <c r="F232" s="190" t="str">
        <f t="shared" si="23"/>
        <v>All members are considered to be active</v>
      </c>
      <c r="G232" s="191" t="str">
        <f t="shared" si="23"/>
        <v>Y</v>
      </c>
      <c r="H232" s="192">
        <f t="shared" si="23"/>
        <v>0</v>
      </c>
    </row>
    <row r="233" spans="1:8">
      <c r="A233" s="189" t="s">
        <v>39</v>
      </c>
      <c r="B233" s="190"/>
      <c r="C233" s="191"/>
      <c r="D233" s="192"/>
      <c r="E233" s="538" t="s">
        <v>39</v>
      </c>
      <c r="F233" s="190">
        <f t="shared" si="23"/>
        <v>0</v>
      </c>
      <c r="G233" s="191">
        <f t="shared" si="23"/>
        <v>0</v>
      </c>
      <c r="H233" s="192">
        <f t="shared" si="23"/>
        <v>0</v>
      </c>
    </row>
    <row r="234" spans="1:8">
      <c r="A234" s="193"/>
      <c r="B234" s="194"/>
      <c r="C234" s="195"/>
      <c r="D234" s="196"/>
      <c r="E234" s="193"/>
      <c r="F234" s="194"/>
      <c r="G234" s="195"/>
      <c r="H234" s="196"/>
    </row>
    <row r="235" spans="1:8" ht="344.25" customHeight="1">
      <c r="A235" s="648" t="s">
        <v>2192</v>
      </c>
      <c r="B235" s="649" t="s">
        <v>2193</v>
      </c>
      <c r="C235" s="650"/>
      <c r="D235" s="651"/>
      <c r="E235" s="652">
        <v>10.4</v>
      </c>
      <c r="F235" s="653" t="s">
        <v>2194</v>
      </c>
      <c r="G235" s="653"/>
      <c r="H235" s="654"/>
    </row>
    <row r="236" spans="1:8" ht="336">
      <c r="A236" s="175"/>
      <c r="B236" s="655" t="s">
        <v>2195</v>
      </c>
      <c r="C236" s="655" t="s">
        <v>2196</v>
      </c>
      <c r="D236" s="655" t="s">
        <v>2197</v>
      </c>
      <c r="E236" s="656"/>
      <c r="F236" s="653" t="s">
        <v>2198</v>
      </c>
      <c r="G236" s="653"/>
      <c r="H236" s="653"/>
    </row>
    <row r="237" spans="1:8" ht="44.25" customHeight="1">
      <c r="A237" s="175"/>
      <c r="B237" s="657" t="s">
        <v>2199</v>
      </c>
      <c r="C237" s="658" t="s">
        <v>2200</v>
      </c>
      <c r="D237" s="659" t="s">
        <v>2201</v>
      </c>
      <c r="E237" s="660"/>
      <c r="F237" s="661"/>
      <c r="G237" s="661"/>
      <c r="H237" s="661"/>
    </row>
    <row r="238" spans="1:8">
      <c r="A238" s="175"/>
      <c r="B238" s="642" t="s">
        <v>2202</v>
      </c>
      <c r="C238" s="643">
        <v>4</v>
      </c>
      <c r="D238" s="643">
        <f>ROUNDUP(SQRT(C238),0)</f>
        <v>2</v>
      </c>
      <c r="E238" s="662"/>
      <c r="F238" s="662"/>
      <c r="G238" s="662"/>
      <c r="H238" s="662"/>
    </row>
    <row r="239" spans="1:8" ht="80.25" customHeight="1">
      <c r="A239" s="175"/>
      <c r="B239" s="663" t="s">
        <v>2203</v>
      </c>
      <c r="C239" s="663">
        <v>42</v>
      </c>
      <c r="D239" s="664">
        <f>ROUNDUP(0.6*SQRT(C239),0)</f>
        <v>4</v>
      </c>
      <c r="E239" s="662"/>
      <c r="F239" s="662"/>
      <c r="G239" s="662"/>
      <c r="H239" s="662"/>
    </row>
    <row r="240" spans="1:8">
      <c r="A240" s="175"/>
      <c r="B240" s="665" t="s">
        <v>2204</v>
      </c>
      <c r="C240" s="664">
        <v>0</v>
      </c>
      <c r="D240" s="664">
        <f>ROUNDUP(0.1*SQRT(C240),0)</f>
        <v>0</v>
      </c>
      <c r="E240" s="662"/>
      <c r="F240" s="662"/>
      <c r="G240" s="662"/>
      <c r="H240" s="662"/>
    </row>
    <row r="241" spans="1:8" ht="59.25" customHeight="1">
      <c r="A241" s="175"/>
      <c r="B241" s="665" t="s">
        <v>2205</v>
      </c>
      <c r="C241" s="664">
        <v>37</v>
      </c>
      <c r="D241" s="663" t="s">
        <v>2206</v>
      </c>
      <c r="E241" s="662"/>
      <c r="F241" s="662"/>
      <c r="G241" s="662"/>
      <c r="H241" s="662"/>
    </row>
    <row r="242" spans="1:8">
      <c r="A242" s="189" t="s">
        <v>1989</v>
      </c>
      <c r="B242" s="614" t="s">
        <v>2207</v>
      </c>
      <c r="C242" s="666"/>
      <c r="D242" s="667" t="s">
        <v>834</v>
      </c>
      <c r="E242" s="538" t="s">
        <v>1989</v>
      </c>
      <c r="F242" s="190" t="str">
        <f t="shared" ref="F242:H246" si="24">B242</f>
        <v>Internal monitoring programme seen to include more than the required minimum</v>
      </c>
      <c r="G242" s="191">
        <f t="shared" si="24"/>
        <v>0</v>
      </c>
      <c r="H242" s="192" t="str">
        <f t="shared" si="24"/>
        <v>Y</v>
      </c>
    </row>
    <row r="243" spans="1:8">
      <c r="A243" s="189" t="s">
        <v>26</v>
      </c>
      <c r="B243" s="614" t="s">
        <v>2207</v>
      </c>
      <c r="C243" s="666"/>
      <c r="D243" s="667" t="s">
        <v>834</v>
      </c>
      <c r="E243" s="538" t="s">
        <v>26</v>
      </c>
      <c r="F243" s="190" t="str">
        <f t="shared" si="24"/>
        <v>Internal monitoring programme seen to include more than the required minimum</v>
      </c>
      <c r="G243" s="191">
        <f t="shared" si="24"/>
        <v>0</v>
      </c>
      <c r="H243" s="192" t="str">
        <f t="shared" si="24"/>
        <v>Y</v>
      </c>
    </row>
    <row r="244" spans="1:8">
      <c r="A244" s="189" t="s">
        <v>31</v>
      </c>
      <c r="B244" s="614" t="s">
        <v>2207</v>
      </c>
      <c r="C244" s="666"/>
      <c r="D244" s="667" t="s">
        <v>834</v>
      </c>
      <c r="E244" s="538" t="s">
        <v>31</v>
      </c>
      <c r="F244" s="190" t="str">
        <f t="shared" si="24"/>
        <v>Internal monitoring programme seen to include more than the required minimum</v>
      </c>
      <c r="G244" s="191">
        <f t="shared" si="24"/>
        <v>0</v>
      </c>
      <c r="H244" s="192" t="str">
        <f t="shared" si="24"/>
        <v>Y</v>
      </c>
    </row>
    <row r="245" spans="1:8">
      <c r="A245" s="189" t="s">
        <v>35</v>
      </c>
      <c r="B245" s="614" t="s">
        <v>2207</v>
      </c>
      <c r="C245" s="666"/>
      <c r="D245" s="667" t="s">
        <v>834</v>
      </c>
      <c r="E245" s="538" t="s">
        <v>35</v>
      </c>
      <c r="F245" s="190" t="str">
        <f t="shared" si="24"/>
        <v>Internal monitoring programme seen to include more than the required minimum</v>
      </c>
      <c r="G245" s="191">
        <f t="shared" si="24"/>
        <v>0</v>
      </c>
      <c r="H245" s="192" t="str">
        <f t="shared" si="24"/>
        <v>Y</v>
      </c>
    </row>
    <row r="246" spans="1:8">
      <c r="A246" s="189" t="s">
        <v>39</v>
      </c>
      <c r="B246" s="190"/>
      <c r="C246" s="191"/>
      <c r="D246" s="192"/>
      <c r="E246" s="538" t="s">
        <v>39</v>
      </c>
      <c r="F246" s="190">
        <f t="shared" si="24"/>
        <v>0</v>
      </c>
      <c r="G246" s="191">
        <f t="shared" si="24"/>
        <v>0</v>
      </c>
      <c r="H246" s="192">
        <f t="shared" si="24"/>
        <v>0</v>
      </c>
    </row>
    <row r="247" spans="1:8">
      <c r="A247" s="193"/>
      <c r="B247" s="194"/>
      <c r="C247" s="195"/>
      <c r="D247" s="196"/>
      <c r="E247" s="193"/>
      <c r="F247" s="194"/>
      <c r="G247" s="195"/>
      <c r="H247" s="196"/>
    </row>
    <row r="248" spans="1:8" ht="89.25" customHeight="1">
      <c r="A248" s="198">
        <v>11.6</v>
      </c>
      <c r="B248" s="199" t="s">
        <v>2208</v>
      </c>
      <c r="C248" s="545"/>
      <c r="D248" s="546"/>
      <c r="E248" s="547">
        <v>10.5</v>
      </c>
      <c r="F248" s="548" t="s">
        <v>2208</v>
      </c>
      <c r="G248" s="549"/>
      <c r="H248" s="550"/>
    </row>
    <row r="249" spans="1:8">
      <c r="A249" s="189" t="s">
        <v>1989</v>
      </c>
      <c r="B249" s="190" t="s">
        <v>2209</v>
      </c>
      <c r="C249" s="191" t="s">
        <v>834</v>
      </c>
      <c r="D249" s="192"/>
      <c r="E249" s="538" t="s">
        <v>1989</v>
      </c>
      <c r="F249" s="190" t="str">
        <f t="shared" ref="F249:H253" si="25">B249</f>
        <v>No inactive management units</v>
      </c>
      <c r="G249" s="191" t="str">
        <f t="shared" si="25"/>
        <v>Y</v>
      </c>
      <c r="H249" s="192">
        <f t="shared" si="25"/>
        <v>0</v>
      </c>
    </row>
    <row r="250" spans="1:8">
      <c r="A250" s="189" t="s">
        <v>26</v>
      </c>
      <c r="B250" s="190" t="s">
        <v>2209</v>
      </c>
      <c r="C250" s="191" t="s">
        <v>834</v>
      </c>
      <c r="D250" s="192"/>
      <c r="E250" s="538" t="s">
        <v>26</v>
      </c>
      <c r="F250" s="190" t="str">
        <f t="shared" si="25"/>
        <v>No inactive management units</v>
      </c>
      <c r="G250" s="191" t="str">
        <f t="shared" si="25"/>
        <v>Y</v>
      </c>
      <c r="H250" s="192">
        <f t="shared" si="25"/>
        <v>0</v>
      </c>
    </row>
    <row r="251" spans="1:8">
      <c r="A251" s="189" t="s">
        <v>31</v>
      </c>
      <c r="B251" s="190" t="s">
        <v>2209</v>
      </c>
      <c r="C251" s="191" t="s">
        <v>834</v>
      </c>
      <c r="D251" s="192"/>
      <c r="E251" s="538" t="s">
        <v>31</v>
      </c>
      <c r="F251" s="190" t="str">
        <f t="shared" si="25"/>
        <v>No inactive management units</v>
      </c>
      <c r="G251" s="191" t="str">
        <f t="shared" si="25"/>
        <v>Y</v>
      </c>
      <c r="H251" s="192">
        <f t="shared" si="25"/>
        <v>0</v>
      </c>
    </row>
    <row r="252" spans="1:8">
      <c r="A252" s="189" t="s">
        <v>35</v>
      </c>
      <c r="B252" s="190" t="s">
        <v>2209</v>
      </c>
      <c r="C252" s="191" t="s">
        <v>834</v>
      </c>
      <c r="D252" s="192"/>
      <c r="E252" s="538" t="s">
        <v>35</v>
      </c>
      <c r="F252" s="190" t="str">
        <f t="shared" si="25"/>
        <v>No inactive management units</v>
      </c>
      <c r="G252" s="191" t="str">
        <f t="shared" si="25"/>
        <v>Y</v>
      </c>
      <c r="H252" s="192">
        <f t="shared" si="25"/>
        <v>0</v>
      </c>
    </row>
    <row r="253" spans="1:8">
      <c r="A253" s="189" t="s">
        <v>39</v>
      </c>
      <c r="B253" s="190"/>
      <c r="C253" s="191"/>
      <c r="D253" s="192"/>
      <c r="E253" s="538" t="s">
        <v>39</v>
      </c>
      <c r="F253" s="190">
        <f t="shared" si="25"/>
        <v>0</v>
      </c>
      <c r="G253" s="191">
        <f t="shared" si="25"/>
        <v>0</v>
      </c>
      <c r="H253" s="192">
        <f t="shared" si="25"/>
        <v>0</v>
      </c>
    </row>
    <row r="254" spans="1:8">
      <c r="A254" s="193"/>
      <c r="B254" s="194"/>
      <c r="C254" s="195"/>
      <c r="D254" s="196"/>
      <c r="E254" s="193"/>
      <c r="F254" s="194"/>
      <c r="G254" s="195"/>
      <c r="H254" s="196"/>
    </row>
    <row r="255" spans="1:8" ht="78.75" customHeight="1">
      <c r="A255" s="198">
        <v>11.7</v>
      </c>
      <c r="B255" s="199" t="s">
        <v>2210</v>
      </c>
      <c r="C255" s="545"/>
      <c r="D255" s="546"/>
      <c r="E255" s="547">
        <v>10.6</v>
      </c>
      <c r="F255" s="548" t="s">
        <v>2211</v>
      </c>
      <c r="G255" s="549"/>
      <c r="H255" s="550"/>
    </row>
    <row r="256" spans="1:8">
      <c r="A256" s="189" t="s">
        <v>1989</v>
      </c>
      <c r="B256" s="190" t="s">
        <v>2212</v>
      </c>
      <c r="C256" s="191" t="s">
        <v>834</v>
      </c>
      <c r="D256" s="192"/>
      <c r="E256" s="538" t="s">
        <v>1989</v>
      </c>
      <c r="F256" s="190" t="str">
        <f t="shared" ref="F256:H260" si="26">B256</f>
        <v>This option has not been taken</v>
      </c>
      <c r="G256" s="191" t="str">
        <f t="shared" si="26"/>
        <v>Y</v>
      </c>
      <c r="H256" s="192">
        <f t="shared" si="26"/>
        <v>0</v>
      </c>
    </row>
    <row r="257" spans="1:8">
      <c r="A257" s="189" t="s">
        <v>26</v>
      </c>
      <c r="B257" s="190" t="s">
        <v>2212</v>
      </c>
      <c r="C257" s="191" t="s">
        <v>834</v>
      </c>
      <c r="D257" s="192"/>
      <c r="E257" s="538" t="s">
        <v>26</v>
      </c>
      <c r="F257" s="190" t="str">
        <f t="shared" si="26"/>
        <v>This option has not been taken</v>
      </c>
      <c r="G257" s="191" t="str">
        <f t="shared" si="26"/>
        <v>Y</v>
      </c>
      <c r="H257" s="192">
        <f t="shared" si="26"/>
        <v>0</v>
      </c>
    </row>
    <row r="258" spans="1:8" s="571" customFormat="1" ht="15">
      <c r="A258" s="189" t="s">
        <v>31</v>
      </c>
      <c r="B258" s="190" t="s">
        <v>2212</v>
      </c>
      <c r="C258" s="191" t="s">
        <v>834</v>
      </c>
      <c r="D258" s="192"/>
      <c r="E258" s="538" t="s">
        <v>31</v>
      </c>
      <c r="F258" s="190" t="str">
        <f t="shared" si="26"/>
        <v>This option has not been taken</v>
      </c>
      <c r="G258" s="191" t="str">
        <f t="shared" si="26"/>
        <v>Y</v>
      </c>
      <c r="H258" s="192">
        <f t="shared" si="26"/>
        <v>0</v>
      </c>
    </row>
    <row r="259" spans="1:8">
      <c r="A259" s="189" t="s">
        <v>35</v>
      </c>
      <c r="B259" s="190" t="s">
        <v>2212</v>
      </c>
      <c r="C259" s="191" t="s">
        <v>834</v>
      </c>
      <c r="D259" s="192"/>
      <c r="E259" s="538" t="s">
        <v>35</v>
      </c>
      <c r="F259" s="190" t="str">
        <f t="shared" si="26"/>
        <v>This option has not been taken</v>
      </c>
      <c r="G259" s="191" t="str">
        <f t="shared" si="26"/>
        <v>Y</v>
      </c>
      <c r="H259" s="192">
        <f t="shared" si="26"/>
        <v>0</v>
      </c>
    </row>
    <row r="260" spans="1:8">
      <c r="A260" s="189" t="s">
        <v>39</v>
      </c>
      <c r="B260" s="190"/>
      <c r="C260" s="191"/>
      <c r="D260" s="192"/>
      <c r="E260" s="538" t="s">
        <v>39</v>
      </c>
      <c r="F260" s="190">
        <f t="shared" si="26"/>
        <v>0</v>
      </c>
      <c r="G260" s="191">
        <f t="shared" si="26"/>
        <v>0</v>
      </c>
      <c r="H260" s="192">
        <f t="shared" si="26"/>
        <v>0</v>
      </c>
    </row>
    <row r="261" spans="1:8">
      <c r="A261" s="193"/>
      <c r="B261" s="194"/>
      <c r="C261" s="195"/>
      <c r="D261" s="196"/>
      <c r="E261" s="193"/>
      <c r="F261" s="194"/>
      <c r="G261" s="195"/>
      <c r="H261" s="196"/>
    </row>
    <row r="262" spans="1:8" ht="101.25" customHeight="1">
      <c r="A262" s="198">
        <v>11.8</v>
      </c>
      <c r="B262" s="199" t="s">
        <v>2213</v>
      </c>
      <c r="C262" s="545"/>
      <c r="D262" s="546"/>
      <c r="E262" s="547">
        <v>10.8</v>
      </c>
      <c r="F262" s="548" t="s">
        <v>2213</v>
      </c>
      <c r="G262" s="549"/>
      <c r="H262" s="550"/>
    </row>
    <row r="263" spans="1:8">
      <c r="A263" s="189" t="s">
        <v>1989</v>
      </c>
      <c r="B263" s="190" t="s">
        <v>2214</v>
      </c>
      <c r="C263" s="191" t="s">
        <v>834</v>
      </c>
      <c r="D263" s="192"/>
      <c r="E263" s="538" t="s">
        <v>1989</v>
      </c>
      <c r="F263" s="190" t="str">
        <f t="shared" ref="F263:H267" si="27">B263</f>
        <v xml:space="preserve">No high risk sites </v>
      </c>
      <c r="G263" s="191" t="str">
        <f t="shared" si="27"/>
        <v>Y</v>
      </c>
      <c r="H263" s="192">
        <f t="shared" si="27"/>
        <v>0</v>
      </c>
    </row>
    <row r="264" spans="1:8">
      <c r="A264" s="189" t="s">
        <v>26</v>
      </c>
      <c r="B264" s="190" t="s">
        <v>2214</v>
      </c>
      <c r="C264" s="191" t="s">
        <v>834</v>
      </c>
      <c r="D264" s="192"/>
      <c r="E264" s="538" t="s">
        <v>26</v>
      </c>
      <c r="F264" s="190" t="str">
        <f t="shared" si="27"/>
        <v xml:space="preserve">No high risk sites </v>
      </c>
      <c r="G264" s="191" t="str">
        <f t="shared" si="27"/>
        <v>Y</v>
      </c>
      <c r="H264" s="192">
        <f t="shared" si="27"/>
        <v>0</v>
      </c>
    </row>
    <row r="265" spans="1:8">
      <c r="A265" s="189" t="s">
        <v>31</v>
      </c>
      <c r="B265" s="190" t="s">
        <v>2214</v>
      </c>
      <c r="C265" s="191" t="s">
        <v>834</v>
      </c>
      <c r="D265" s="192"/>
      <c r="E265" s="538" t="s">
        <v>31</v>
      </c>
      <c r="F265" s="190" t="str">
        <f t="shared" si="27"/>
        <v xml:space="preserve">No high risk sites </v>
      </c>
      <c r="G265" s="191" t="str">
        <f t="shared" si="27"/>
        <v>Y</v>
      </c>
      <c r="H265" s="192">
        <f t="shared" si="27"/>
        <v>0</v>
      </c>
    </row>
    <row r="266" spans="1:8">
      <c r="A266" s="189" t="s">
        <v>35</v>
      </c>
      <c r="B266" s="190" t="s">
        <v>2214</v>
      </c>
      <c r="C266" s="191" t="s">
        <v>834</v>
      </c>
      <c r="D266" s="192"/>
      <c r="E266" s="538" t="s">
        <v>35</v>
      </c>
      <c r="F266" s="190" t="str">
        <f t="shared" si="27"/>
        <v xml:space="preserve">No high risk sites </v>
      </c>
      <c r="G266" s="191" t="str">
        <f t="shared" si="27"/>
        <v>Y</v>
      </c>
      <c r="H266" s="192">
        <f t="shared" si="27"/>
        <v>0</v>
      </c>
    </row>
    <row r="267" spans="1:8">
      <c r="A267" s="189" t="s">
        <v>39</v>
      </c>
      <c r="B267" s="190"/>
      <c r="C267" s="191"/>
      <c r="D267" s="192"/>
      <c r="E267" s="538" t="s">
        <v>39</v>
      </c>
      <c r="F267" s="190">
        <f t="shared" si="27"/>
        <v>0</v>
      </c>
      <c r="G267" s="191">
        <f t="shared" si="27"/>
        <v>0</v>
      </c>
      <c r="H267" s="192">
        <f t="shared" si="27"/>
        <v>0</v>
      </c>
    </row>
    <row r="268" spans="1:8">
      <c r="A268" s="193"/>
      <c r="B268" s="194"/>
      <c r="C268" s="195"/>
      <c r="D268" s="196"/>
      <c r="E268" s="193"/>
      <c r="F268" s="194"/>
      <c r="G268" s="195"/>
      <c r="H268" s="196"/>
    </row>
    <row r="269" spans="1:8" ht="88.5" customHeight="1">
      <c r="A269" s="198">
        <v>11.9</v>
      </c>
      <c r="B269" s="199" t="s">
        <v>2215</v>
      </c>
      <c r="C269" s="545"/>
      <c r="D269" s="546"/>
      <c r="E269" s="547">
        <v>10.9</v>
      </c>
      <c r="F269" s="548" t="s">
        <v>2215</v>
      </c>
      <c r="G269" s="549"/>
      <c r="H269" s="550"/>
    </row>
    <row r="270" spans="1:8">
      <c r="A270" s="189" t="s">
        <v>1989</v>
      </c>
      <c r="B270" s="190" t="s">
        <v>2216</v>
      </c>
      <c r="C270" s="191" t="s">
        <v>834</v>
      </c>
      <c r="D270" s="192"/>
      <c r="E270" s="538" t="s">
        <v>1989</v>
      </c>
      <c r="F270" s="190" t="str">
        <f t="shared" ref="F270:H274" si="28">B270</f>
        <v>Confirmed during audit that internal monitoring programme complies with the above</v>
      </c>
      <c r="G270" s="191" t="str">
        <f t="shared" si="28"/>
        <v>Y</v>
      </c>
      <c r="H270" s="192">
        <f t="shared" si="28"/>
        <v>0</v>
      </c>
    </row>
    <row r="271" spans="1:8">
      <c r="A271" s="189" t="s">
        <v>26</v>
      </c>
      <c r="B271" s="190" t="s">
        <v>2216</v>
      </c>
      <c r="C271" s="191" t="s">
        <v>834</v>
      </c>
      <c r="D271" s="192"/>
      <c r="E271" s="538" t="s">
        <v>26</v>
      </c>
      <c r="F271" s="190" t="str">
        <f t="shared" si="28"/>
        <v>Confirmed during audit that internal monitoring programme complies with the above</v>
      </c>
      <c r="G271" s="191" t="str">
        <f t="shared" si="28"/>
        <v>Y</v>
      </c>
      <c r="H271" s="192">
        <f t="shared" si="28"/>
        <v>0</v>
      </c>
    </row>
    <row r="272" spans="1:8">
      <c r="A272" s="189" t="s">
        <v>31</v>
      </c>
      <c r="B272" s="190" t="s">
        <v>2216</v>
      </c>
      <c r="C272" s="191" t="s">
        <v>834</v>
      </c>
      <c r="D272" s="192"/>
      <c r="E272" s="538" t="s">
        <v>31</v>
      </c>
      <c r="F272" s="190" t="str">
        <f t="shared" si="28"/>
        <v>Confirmed during audit that internal monitoring programme complies with the above</v>
      </c>
      <c r="G272" s="191" t="str">
        <f t="shared" si="28"/>
        <v>Y</v>
      </c>
      <c r="H272" s="192">
        <f t="shared" si="28"/>
        <v>0</v>
      </c>
    </row>
    <row r="273" spans="1:8">
      <c r="A273" s="189" t="s">
        <v>35</v>
      </c>
      <c r="B273" s="190" t="s">
        <v>2216</v>
      </c>
      <c r="C273" s="191" t="s">
        <v>834</v>
      </c>
      <c r="D273" s="192"/>
      <c r="E273" s="538" t="s">
        <v>35</v>
      </c>
      <c r="F273" s="190" t="str">
        <f t="shared" si="28"/>
        <v>Confirmed during audit that internal monitoring programme complies with the above</v>
      </c>
      <c r="G273" s="191" t="str">
        <f t="shared" si="28"/>
        <v>Y</v>
      </c>
      <c r="H273" s="192">
        <f t="shared" si="28"/>
        <v>0</v>
      </c>
    </row>
    <row r="274" spans="1:8">
      <c r="A274" s="189" t="s">
        <v>39</v>
      </c>
      <c r="B274" s="190"/>
      <c r="C274" s="191"/>
      <c r="D274" s="192"/>
      <c r="E274" s="538" t="s">
        <v>39</v>
      </c>
      <c r="F274" s="190">
        <f t="shared" si="28"/>
        <v>0</v>
      </c>
      <c r="G274" s="191">
        <f t="shared" si="28"/>
        <v>0</v>
      </c>
      <c r="H274" s="192">
        <f t="shared" si="28"/>
        <v>0</v>
      </c>
    </row>
    <row r="275" spans="1:8">
      <c r="A275" s="193"/>
      <c r="B275" s="194"/>
      <c r="C275" s="195"/>
      <c r="D275" s="196"/>
      <c r="E275" s="193"/>
      <c r="F275" s="194"/>
      <c r="G275" s="195"/>
      <c r="H275" s="196"/>
    </row>
    <row r="276" spans="1:8" ht="66.75" customHeight="1">
      <c r="A276" s="668" t="s">
        <v>2217</v>
      </c>
      <c r="B276" s="199" t="s">
        <v>2218</v>
      </c>
      <c r="C276" s="545"/>
      <c r="D276" s="546"/>
      <c r="E276" s="669" t="s">
        <v>2219</v>
      </c>
      <c r="F276" s="548" t="s">
        <v>2218</v>
      </c>
      <c r="G276" s="549"/>
      <c r="H276" s="550"/>
    </row>
    <row r="277" spans="1:8" ht="75.75" customHeight="1">
      <c r="A277" s="198"/>
      <c r="B277" s="563" t="s">
        <v>2220</v>
      </c>
      <c r="C277" s="545"/>
      <c r="D277" s="546"/>
      <c r="E277" s="547"/>
      <c r="F277" s="564" t="s">
        <v>2220</v>
      </c>
      <c r="G277" s="549"/>
      <c r="H277" s="550"/>
    </row>
    <row r="278" spans="1:8" ht="98">
      <c r="A278" s="189" t="s">
        <v>1989</v>
      </c>
      <c r="B278" s="551" t="s">
        <v>2221</v>
      </c>
      <c r="C278" s="552" t="s">
        <v>842</v>
      </c>
      <c r="D278" s="553" t="s">
        <v>2222</v>
      </c>
      <c r="E278" s="538" t="s">
        <v>1989</v>
      </c>
      <c r="F278" s="551" t="str">
        <f t="shared" ref="F278:H282" si="29">B278</f>
        <v>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v>
      </c>
      <c r="G278" s="552" t="str">
        <f t="shared" si="29"/>
        <v>N</v>
      </c>
      <c r="H278" s="553" t="str">
        <f t="shared" si="29"/>
        <v>Minor CAR 2021.13</v>
      </c>
    </row>
    <row r="279" spans="1:8" ht="70">
      <c r="A279" s="189" t="s">
        <v>26</v>
      </c>
      <c r="B279" s="670" t="s">
        <v>2223</v>
      </c>
      <c r="C279" s="671" t="s">
        <v>842</v>
      </c>
      <c r="D279" s="672" t="s">
        <v>2224</v>
      </c>
      <c r="E279" s="538" t="s">
        <v>26</v>
      </c>
      <c r="F279" s="670" t="str">
        <f t="shared" si="29"/>
        <v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Minor CAR raised to Major </v>
      </c>
      <c r="G279" s="671" t="str">
        <f t="shared" si="29"/>
        <v>N</v>
      </c>
      <c r="H279" s="672" t="str">
        <f t="shared" si="29"/>
        <v>Major CAR 2021.13</v>
      </c>
    </row>
    <row r="280" spans="1:8" ht="28">
      <c r="A280" s="189" t="s">
        <v>31</v>
      </c>
      <c r="B280" s="190" t="s">
        <v>2225</v>
      </c>
      <c r="C280" s="191" t="s">
        <v>834</v>
      </c>
      <c r="D280" s="192"/>
      <c r="E280" s="538" t="s">
        <v>31</v>
      </c>
      <c r="F280" s="190" t="str">
        <f t="shared" si="29"/>
        <v>Record of CARS seen - all had been followed up and either closed or, in the case of one CAR at Southesk, raised to Major and still within deadline at time of audit</v>
      </c>
      <c r="G280" s="191" t="str">
        <f t="shared" si="29"/>
        <v>Y</v>
      </c>
      <c r="H280" s="192">
        <f t="shared" si="29"/>
        <v>0</v>
      </c>
    </row>
    <row r="281" spans="1:8">
      <c r="A281" s="189" t="s">
        <v>35</v>
      </c>
      <c r="B281" s="811" t="s">
        <v>2226</v>
      </c>
      <c r="C281" s="191" t="s">
        <v>834</v>
      </c>
      <c r="D281" s="192"/>
      <c r="E281" s="538" t="s">
        <v>35</v>
      </c>
      <c r="F281" s="190" t="str">
        <f t="shared" si="29"/>
        <v>Record of CARS seen - all had been either followed up on or were still within deadline</v>
      </c>
      <c r="G281" s="191" t="str">
        <f t="shared" si="29"/>
        <v>Y</v>
      </c>
      <c r="H281" s="192">
        <f t="shared" si="29"/>
        <v>0</v>
      </c>
    </row>
    <row r="282" spans="1:8">
      <c r="A282" s="189" t="s">
        <v>39</v>
      </c>
      <c r="B282" s="190"/>
      <c r="C282" s="191"/>
      <c r="D282" s="192"/>
      <c r="E282" s="538" t="s">
        <v>39</v>
      </c>
      <c r="F282" s="190">
        <f t="shared" si="29"/>
        <v>0</v>
      </c>
      <c r="G282" s="191">
        <f t="shared" si="29"/>
        <v>0</v>
      </c>
      <c r="H282" s="192">
        <f t="shared" si="29"/>
        <v>0</v>
      </c>
    </row>
    <row r="283" spans="1:8">
      <c r="A283" s="193"/>
      <c r="B283" s="194"/>
      <c r="C283" s="195"/>
      <c r="D283" s="196"/>
      <c r="E283" s="193"/>
      <c r="F283" s="194"/>
      <c r="G283" s="195"/>
      <c r="H283" s="196"/>
    </row>
    <row r="284" spans="1:8" ht="39" customHeight="1">
      <c r="A284" s="595">
        <v>12</v>
      </c>
      <c r="B284" s="558" t="s">
        <v>2227</v>
      </c>
      <c r="C284" s="610"/>
      <c r="D284" s="611"/>
      <c r="E284" s="604">
        <v>11</v>
      </c>
      <c r="F284" s="560" t="s">
        <v>2227</v>
      </c>
      <c r="G284" s="612"/>
      <c r="H284" s="613"/>
    </row>
    <row r="285" spans="1:8" ht="51.75" customHeight="1">
      <c r="A285" s="183">
        <v>12.1</v>
      </c>
      <c r="B285" s="199" t="s">
        <v>2228</v>
      </c>
      <c r="C285" s="545"/>
      <c r="D285" s="546"/>
      <c r="E285" s="533">
        <v>11.1</v>
      </c>
      <c r="F285" s="548" t="s">
        <v>2229</v>
      </c>
      <c r="G285" s="549"/>
      <c r="H285" s="550"/>
    </row>
    <row r="286" spans="1:8">
      <c r="A286" s="189" t="s">
        <v>1989</v>
      </c>
      <c r="B286" s="614" t="s">
        <v>2230</v>
      </c>
      <c r="C286" s="615" t="s">
        <v>834</v>
      </c>
      <c r="D286" s="616"/>
      <c r="E286" s="538" t="s">
        <v>1989</v>
      </c>
      <c r="F286" s="190" t="str">
        <f t="shared" ref="F286:H290" si="30">B286</f>
        <v>Specified within the Group Rules</v>
      </c>
      <c r="G286" s="191" t="str">
        <f t="shared" si="30"/>
        <v>Y</v>
      </c>
      <c r="H286" s="192">
        <f t="shared" si="30"/>
        <v>0</v>
      </c>
    </row>
    <row r="287" spans="1:8">
      <c r="A287" s="189" t="s">
        <v>26</v>
      </c>
      <c r="B287" s="614" t="s">
        <v>2230</v>
      </c>
      <c r="C287" s="615" t="s">
        <v>834</v>
      </c>
      <c r="D287" s="192"/>
      <c r="E287" s="538" t="s">
        <v>26</v>
      </c>
      <c r="F287" s="190" t="str">
        <f t="shared" si="30"/>
        <v>Specified within the Group Rules</v>
      </c>
      <c r="G287" s="191" t="str">
        <f t="shared" si="30"/>
        <v>Y</v>
      </c>
      <c r="H287" s="192">
        <f t="shared" si="30"/>
        <v>0</v>
      </c>
    </row>
    <row r="288" spans="1:8">
      <c r="A288" s="189" t="s">
        <v>31</v>
      </c>
      <c r="B288" s="614" t="s">
        <v>2230</v>
      </c>
      <c r="C288" s="615" t="s">
        <v>834</v>
      </c>
      <c r="D288" s="192"/>
      <c r="E288" s="538" t="s">
        <v>31</v>
      </c>
      <c r="F288" s="190" t="str">
        <f t="shared" si="30"/>
        <v>Specified within the Group Rules</v>
      </c>
      <c r="G288" s="191" t="str">
        <f t="shared" si="30"/>
        <v>Y</v>
      </c>
      <c r="H288" s="192">
        <f t="shared" si="30"/>
        <v>0</v>
      </c>
    </row>
    <row r="289" spans="1:8">
      <c r="A289" s="189" t="s">
        <v>35</v>
      </c>
      <c r="B289" s="614" t="s">
        <v>2230</v>
      </c>
      <c r="C289" s="615" t="s">
        <v>834</v>
      </c>
      <c r="D289" s="192"/>
      <c r="E289" s="538" t="s">
        <v>35</v>
      </c>
      <c r="F289" s="190" t="str">
        <f t="shared" si="30"/>
        <v>Specified within the Group Rules</v>
      </c>
      <c r="G289" s="191" t="str">
        <f t="shared" si="30"/>
        <v>Y</v>
      </c>
      <c r="H289" s="192">
        <f t="shared" si="30"/>
        <v>0</v>
      </c>
    </row>
    <row r="290" spans="1:8">
      <c r="A290" s="189" t="s">
        <v>39</v>
      </c>
      <c r="B290" s="190"/>
      <c r="C290" s="191"/>
      <c r="D290" s="192"/>
      <c r="E290" s="538" t="s">
        <v>39</v>
      </c>
      <c r="F290" s="190">
        <f t="shared" si="30"/>
        <v>0</v>
      </c>
      <c r="G290" s="191">
        <f t="shared" si="30"/>
        <v>0</v>
      </c>
      <c r="H290" s="192">
        <f t="shared" si="30"/>
        <v>0</v>
      </c>
    </row>
    <row r="291" spans="1:8">
      <c r="A291" s="193"/>
      <c r="B291" s="194"/>
      <c r="C291" s="195"/>
      <c r="D291" s="196"/>
      <c r="E291" s="193"/>
      <c r="F291" s="194"/>
      <c r="G291" s="195"/>
      <c r="H291" s="196"/>
    </row>
    <row r="292" spans="1:8" ht="72.75" customHeight="1">
      <c r="A292" s="183">
        <v>12.2</v>
      </c>
      <c r="B292" s="184" t="s">
        <v>2231</v>
      </c>
      <c r="C292" s="539"/>
      <c r="D292" s="540"/>
      <c r="E292" s="533">
        <v>11.2</v>
      </c>
      <c r="F292" s="534" t="s">
        <v>2232</v>
      </c>
      <c r="G292" s="541"/>
      <c r="H292" s="542"/>
    </row>
    <row r="293" spans="1:8" ht="28">
      <c r="A293" s="189" t="s">
        <v>1989</v>
      </c>
      <c r="B293" s="614" t="s">
        <v>2233</v>
      </c>
      <c r="C293" s="615" t="s">
        <v>834</v>
      </c>
      <c r="D293" s="616"/>
      <c r="E293" s="538" t="s">
        <v>1989</v>
      </c>
      <c r="F293" s="190" t="str">
        <f t="shared" ref="F293:H297" si="31">B293</f>
        <v>Specified within the Group Rules and example invoices checked at all sites where harvesting had been undertaken in the past year - details recorded in 5A 5.9.3.  All fully compliant</v>
      </c>
      <c r="G293" s="191" t="str">
        <f t="shared" si="31"/>
        <v>Y</v>
      </c>
      <c r="H293" s="192">
        <f t="shared" si="31"/>
        <v>0</v>
      </c>
    </row>
    <row r="294" spans="1:8" ht="42">
      <c r="A294" s="189" t="s">
        <v>26</v>
      </c>
      <c r="B294" s="614" t="s">
        <v>2234</v>
      </c>
      <c r="C294" s="615" t="s">
        <v>834</v>
      </c>
      <c r="D294" s="192"/>
      <c r="E294" s="538" t="s">
        <v>26</v>
      </c>
      <c r="F294" s="190" t="str">
        <f t="shared" si="31"/>
        <v>Specified within the Group Rules and example invoices checked at all sites where harvesting had been undertaken in the past year - details recorded in Section S2  7.7.1h of this report. All fully compliant</v>
      </c>
      <c r="G294" s="191" t="str">
        <f t="shared" si="31"/>
        <v>Y</v>
      </c>
      <c r="H294" s="192">
        <f t="shared" si="31"/>
        <v>0</v>
      </c>
    </row>
    <row r="295" spans="1:8" ht="28">
      <c r="A295" s="189" t="s">
        <v>31</v>
      </c>
      <c r="B295" s="811" t="s">
        <v>2235</v>
      </c>
      <c r="C295" s="615" t="s">
        <v>834</v>
      </c>
      <c r="D295" s="192"/>
      <c r="E295" s="538" t="s">
        <v>31</v>
      </c>
      <c r="F295" s="190" t="str">
        <f t="shared" si="31"/>
        <v>Specified within the Group Rules and example invoices checked at all sites where harvesting had been undertaken in the past year - details recorded in A1 FM checklist  7.7.1h of this report. All fully compliant</v>
      </c>
      <c r="G295" s="191" t="str">
        <f t="shared" si="31"/>
        <v>Y</v>
      </c>
      <c r="H295" s="192">
        <f t="shared" si="31"/>
        <v>0</v>
      </c>
    </row>
    <row r="296" spans="1:8">
      <c r="A296" s="189" t="s">
        <v>35</v>
      </c>
      <c r="B296" s="190"/>
      <c r="C296" s="191"/>
      <c r="D296" s="192"/>
      <c r="E296" s="538" t="s">
        <v>35</v>
      </c>
      <c r="F296" s="190">
        <f t="shared" si="31"/>
        <v>0</v>
      </c>
      <c r="G296" s="191">
        <f t="shared" si="31"/>
        <v>0</v>
      </c>
      <c r="H296" s="192">
        <f t="shared" si="31"/>
        <v>0</v>
      </c>
    </row>
    <row r="297" spans="1:8">
      <c r="A297" s="189" t="s">
        <v>39</v>
      </c>
      <c r="B297" s="190"/>
      <c r="C297" s="191"/>
      <c r="D297" s="192"/>
      <c r="E297" s="538" t="s">
        <v>39</v>
      </c>
      <c r="F297" s="190">
        <f t="shared" si="31"/>
        <v>0</v>
      </c>
      <c r="G297" s="191">
        <f t="shared" si="31"/>
        <v>0</v>
      </c>
      <c r="H297" s="192">
        <f t="shared" si="31"/>
        <v>0</v>
      </c>
    </row>
    <row r="298" spans="1:8">
      <c r="A298" s="193"/>
      <c r="B298" s="194"/>
      <c r="C298" s="195"/>
      <c r="D298" s="196"/>
      <c r="E298" s="193"/>
      <c r="F298" s="194"/>
      <c r="G298" s="195"/>
      <c r="H298" s="196"/>
    </row>
    <row r="299" spans="1:8" ht="56.25" customHeight="1">
      <c r="A299" s="198">
        <v>12.3</v>
      </c>
      <c r="B299" s="199" t="s">
        <v>2236</v>
      </c>
      <c r="C299" s="545"/>
      <c r="D299" s="546"/>
      <c r="E299" s="547">
        <v>11.3</v>
      </c>
      <c r="F299" s="548" t="s">
        <v>2237</v>
      </c>
      <c r="G299" s="549"/>
      <c r="H299" s="550"/>
    </row>
    <row r="300" spans="1:8" ht="70">
      <c r="A300" s="189" t="s">
        <v>1989</v>
      </c>
      <c r="B300" s="551" t="s">
        <v>2238</v>
      </c>
      <c r="C300" s="552" t="s">
        <v>842</v>
      </c>
      <c r="D300" s="553" t="s">
        <v>2239</v>
      </c>
      <c r="E300" s="538" t="s">
        <v>1989</v>
      </c>
      <c r="F300" s="190" t="s">
        <v>2240</v>
      </c>
      <c r="G300" s="191" t="s">
        <v>834</v>
      </c>
      <c r="H300" s="192"/>
    </row>
    <row r="301" spans="1:8">
      <c r="A301" s="189" t="s">
        <v>26</v>
      </c>
      <c r="B301" s="190" t="s">
        <v>2241</v>
      </c>
      <c r="C301" s="191" t="s">
        <v>834</v>
      </c>
      <c r="D301" s="192"/>
      <c r="E301" s="538" t="s">
        <v>26</v>
      </c>
      <c r="F301" s="190" t="str">
        <f t="shared" ref="F301:H304" si="32">B301</f>
        <v xml:space="preserve">Specified in Group Rules.  All usages have been approved. </v>
      </c>
      <c r="G301" s="191" t="str">
        <f t="shared" si="32"/>
        <v>Y</v>
      </c>
      <c r="H301" s="192">
        <f t="shared" si="32"/>
        <v>0</v>
      </c>
    </row>
    <row r="302" spans="1:8">
      <c r="A302" s="189" t="s">
        <v>31</v>
      </c>
      <c r="B302" s="190" t="s">
        <v>2241</v>
      </c>
      <c r="C302" s="191" t="s">
        <v>834</v>
      </c>
      <c r="D302" s="192"/>
      <c r="E302" s="538" t="s">
        <v>31</v>
      </c>
      <c r="F302" s="190" t="str">
        <f t="shared" si="32"/>
        <v xml:space="preserve">Specified in Group Rules.  All usages have been approved. </v>
      </c>
      <c r="G302" s="191" t="str">
        <f t="shared" si="32"/>
        <v>Y</v>
      </c>
      <c r="H302" s="192">
        <f t="shared" si="32"/>
        <v>0</v>
      </c>
    </row>
    <row r="303" spans="1:8" ht="28">
      <c r="A303" s="189" t="s">
        <v>35</v>
      </c>
      <c r="B303" s="811" t="s">
        <v>2242</v>
      </c>
      <c r="C303" s="812" t="s">
        <v>834</v>
      </c>
      <c r="D303" s="192"/>
      <c r="E303" s="538" t="s">
        <v>35</v>
      </c>
      <c r="F303" s="190" t="str">
        <f t="shared" si="32"/>
        <v>Specified in Group Rules.  All usages have been approved. All trademarks removed from website in update that took place during the audit period</v>
      </c>
      <c r="G303" s="191" t="str">
        <f t="shared" si="32"/>
        <v>Y</v>
      </c>
      <c r="H303" s="192">
        <f t="shared" si="32"/>
        <v>0</v>
      </c>
    </row>
    <row r="304" spans="1:8">
      <c r="A304" s="189" t="s">
        <v>39</v>
      </c>
      <c r="B304" s="190"/>
      <c r="C304" s="191"/>
      <c r="D304" s="192"/>
      <c r="E304" s="538" t="s">
        <v>39</v>
      </c>
      <c r="F304" s="190">
        <f t="shared" si="32"/>
        <v>0</v>
      </c>
      <c r="G304" s="191">
        <f t="shared" si="32"/>
        <v>0</v>
      </c>
      <c r="H304" s="192">
        <f t="shared" si="32"/>
        <v>0</v>
      </c>
    </row>
    <row r="305" spans="1:8">
      <c r="A305" s="193"/>
      <c r="B305" s="194"/>
      <c r="C305" s="195"/>
      <c r="D305" s="196"/>
      <c r="E305" s="193"/>
      <c r="F305" s="194"/>
      <c r="G305" s="195"/>
      <c r="H305" s="196"/>
    </row>
    <row r="306" spans="1:8" ht="28">
      <c r="A306" s="183">
        <v>12.4</v>
      </c>
      <c r="B306" s="184" t="s">
        <v>2243</v>
      </c>
      <c r="C306" s="539"/>
      <c r="D306" s="540"/>
      <c r="E306" s="533">
        <v>11.4</v>
      </c>
      <c r="F306" s="534" t="s">
        <v>2244</v>
      </c>
      <c r="G306" s="541"/>
      <c r="H306" s="542"/>
    </row>
    <row r="307" spans="1:8" ht="56">
      <c r="A307" s="183"/>
      <c r="B307" s="563" t="s">
        <v>2245</v>
      </c>
      <c r="C307" s="545"/>
      <c r="D307" s="546"/>
      <c r="E307" s="533"/>
      <c r="F307" s="564" t="s">
        <v>2246</v>
      </c>
      <c r="G307" s="549"/>
      <c r="H307" s="550"/>
    </row>
    <row r="308" spans="1:8">
      <c r="A308" s="189" t="s">
        <v>1989</v>
      </c>
      <c r="B308" s="614" t="s">
        <v>2247</v>
      </c>
      <c r="C308" s="615" t="s">
        <v>834</v>
      </c>
      <c r="D308" s="616"/>
      <c r="E308" s="538" t="s">
        <v>1989</v>
      </c>
      <c r="F308" s="190" t="str">
        <f t="shared" ref="F308:H312" si="33">B308</f>
        <v>No such certificates</v>
      </c>
      <c r="G308" s="191" t="str">
        <f t="shared" si="33"/>
        <v>Y</v>
      </c>
      <c r="H308" s="192">
        <f t="shared" si="33"/>
        <v>0</v>
      </c>
    </row>
    <row r="309" spans="1:8">
      <c r="A309" s="189" t="s">
        <v>26</v>
      </c>
      <c r="B309" s="614" t="s">
        <v>2247</v>
      </c>
      <c r="C309" s="615" t="s">
        <v>834</v>
      </c>
      <c r="D309" s="192"/>
      <c r="E309" s="538" t="s">
        <v>26</v>
      </c>
      <c r="F309" s="190" t="str">
        <f t="shared" si="33"/>
        <v>No such certificates</v>
      </c>
      <c r="G309" s="191" t="str">
        <f t="shared" si="33"/>
        <v>Y</v>
      </c>
      <c r="H309" s="192">
        <f t="shared" si="33"/>
        <v>0</v>
      </c>
    </row>
    <row r="310" spans="1:8">
      <c r="A310" s="189" t="s">
        <v>31</v>
      </c>
      <c r="B310" s="614" t="s">
        <v>2247</v>
      </c>
      <c r="C310" s="615" t="s">
        <v>834</v>
      </c>
      <c r="D310" s="192"/>
      <c r="E310" s="538" t="s">
        <v>31</v>
      </c>
      <c r="F310" s="190" t="str">
        <f t="shared" si="33"/>
        <v>No such certificates</v>
      </c>
      <c r="G310" s="191" t="str">
        <f t="shared" si="33"/>
        <v>Y</v>
      </c>
      <c r="H310" s="192">
        <f t="shared" si="33"/>
        <v>0</v>
      </c>
    </row>
    <row r="311" spans="1:8">
      <c r="A311" s="189" t="s">
        <v>35</v>
      </c>
      <c r="B311" s="614" t="s">
        <v>2247</v>
      </c>
      <c r="C311" s="615" t="s">
        <v>834</v>
      </c>
      <c r="D311" s="192"/>
      <c r="E311" s="538" t="s">
        <v>35</v>
      </c>
      <c r="F311" s="190" t="str">
        <f t="shared" si="33"/>
        <v>No such certificates</v>
      </c>
      <c r="G311" s="191" t="str">
        <f t="shared" si="33"/>
        <v>Y</v>
      </c>
      <c r="H311" s="192">
        <f t="shared" si="33"/>
        <v>0</v>
      </c>
    </row>
    <row r="312" spans="1:8">
      <c r="A312" s="189" t="s">
        <v>39</v>
      </c>
      <c r="B312" s="190"/>
      <c r="C312" s="191"/>
      <c r="D312" s="192"/>
      <c r="E312" s="538" t="s">
        <v>39</v>
      </c>
      <c r="F312" s="190">
        <f t="shared" si="33"/>
        <v>0</v>
      </c>
      <c r="G312" s="191">
        <f t="shared" si="33"/>
        <v>0</v>
      </c>
      <c r="H312" s="192">
        <f t="shared" si="33"/>
        <v>0</v>
      </c>
    </row>
    <row r="313" spans="1:8">
      <c r="A313" s="193"/>
      <c r="B313" s="194"/>
      <c r="C313" s="195"/>
      <c r="D313" s="196"/>
      <c r="E313" s="193"/>
      <c r="F313" s="194"/>
      <c r="G313" s="195"/>
      <c r="H313" s="196"/>
    </row>
    <row r="314" spans="1:8" ht="17.5">
      <c r="A314" s="600"/>
      <c r="B314" s="601" t="s">
        <v>2248</v>
      </c>
      <c r="C314" s="602"/>
      <c r="D314" s="603"/>
      <c r="E314" s="591"/>
      <c r="F314" s="673" t="s">
        <v>2249</v>
      </c>
      <c r="G314" s="593"/>
      <c r="H314" s="594"/>
    </row>
    <row r="315" spans="1:8" ht="94.5" customHeight="1">
      <c r="A315" s="198" t="s">
        <v>2250</v>
      </c>
      <c r="B315" s="674" t="s">
        <v>2251</v>
      </c>
      <c r="C315" s="545"/>
      <c r="D315" s="546"/>
      <c r="E315" s="193"/>
      <c r="F315" s="194"/>
      <c r="G315" s="195"/>
      <c r="H315" s="196"/>
    </row>
    <row r="316" spans="1:8">
      <c r="A316" s="189" t="s">
        <v>1989</v>
      </c>
      <c r="B316" s="614" t="s">
        <v>2252</v>
      </c>
      <c r="C316" s="675"/>
      <c r="D316" s="676"/>
      <c r="E316" s="193"/>
      <c r="F316" s="194"/>
      <c r="G316" s="195"/>
      <c r="H316" s="196"/>
    </row>
    <row r="317" spans="1:8">
      <c r="A317" s="189" t="s">
        <v>26</v>
      </c>
      <c r="B317" s="614" t="s">
        <v>2252</v>
      </c>
      <c r="C317" s="677"/>
      <c r="D317" s="678"/>
      <c r="E317" s="193"/>
      <c r="F317" s="194"/>
      <c r="G317" s="195"/>
      <c r="H317" s="196"/>
    </row>
    <row r="318" spans="1:8">
      <c r="A318" s="189" t="s">
        <v>31</v>
      </c>
      <c r="B318" s="614" t="s">
        <v>2252</v>
      </c>
      <c r="C318" s="677"/>
      <c r="D318" s="678"/>
      <c r="E318" s="193"/>
      <c r="F318" s="194"/>
      <c r="G318" s="195"/>
      <c r="H318" s="196"/>
    </row>
    <row r="319" spans="1:8">
      <c r="A319" s="189" t="s">
        <v>35</v>
      </c>
      <c r="B319" s="614" t="s">
        <v>2252</v>
      </c>
      <c r="C319" s="677"/>
      <c r="D319" s="678"/>
      <c r="E319" s="193"/>
      <c r="F319" s="194"/>
      <c r="G319" s="195"/>
      <c r="H319" s="196"/>
    </row>
    <row r="320" spans="1:8">
      <c r="A320" s="189" t="s">
        <v>39</v>
      </c>
      <c r="B320" s="614" t="s">
        <v>2253</v>
      </c>
      <c r="C320" s="677"/>
      <c r="D320" s="678"/>
      <c r="E320" s="193"/>
      <c r="F320" s="194"/>
      <c r="G320" s="195"/>
      <c r="H320" s="196"/>
    </row>
    <row r="321" spans="1:8">
      <c r="A321" s="193"/>
      <c r="B321" s="194"/>
      <c r="C321" s="195"/>
      <c r="D321" s="196"/>
      <c r="E321" s="193"/>
      <c r="F321" s="194"/>
      <c r="G321" s="195"/>
      <c r="H321" s="196"/>
    </row>
    <row r="322" spans="1:8" ht="32.25" customHeight="1">
      <c r="A322" s="183">
        <v>13</v>
      </c>
      <c r="B322" s="184" t="s">
        <v>2254</v>
      </c>
      <c r="C322" s="539"/>
      <c r="D322" s="540"/>
      <c r="E322" s="193"/>
      <c r="F322" s="194"/>
      <c r="G322" s="195"/>
      <c r="H322" s="196"/>
    </row>
    <row r="323" spans="1:8" ht="42.75" customHeight="1">
      <c r="A323" s="183">
        <v>13.1</v>
      </c>
      <c r="B323" s="199" t="s">
        <v>2255</v>
      </c>
      <c r="C323" s="545"/>
      <c r="D323" s="546"/>
      <c r="E323" s="193"/>
      <c r="F323" s="194"/>
      <c r="G323" s="195"/>
      <c r="H323" s="196"/>
    </row>
    <row r="324" spans="1:8" ht="171.75" customHeight="1">
      <c r="A324" s="183"/>
      <c r="B324" s="563" t="s">
        <v>2256</v>
      </c>
      <c r="C324" s="545"/>
      <c r="D324" s="546"/>
      <c r="E324" s="175"/>
      <c r="F324" s="194"/>
      <c r="G324" s="195"/>
      <c r="H324" s="196"/>
    </row>
    <row r="325" spans="1:8">
      <c r="A325" s="193"/>
      <c r="B325" s="194"/>
      <c r="C325" s="195"/>
      <c r="D325" s="196"/>
      <c r="E325" s="175"/>
      <c r="F325" s="194"/>
      <c r="G325" s="195"/>
      <c r="H325" s="196"/>
    </row>
    <row r="326" spans="1:8" ht="84.75" customHeight="1">
      <c r="A326" s="198">
        <v>13.2</v>
      </c>
      <c r="B326" s="199" t="s">
        <v>2257</v>
      </c>
      <c r="C326" s="545"/>
      <c r="D326" s="546"/>
      <c r="E326" s="193"/>
      <c r="F326" s="194"/>
      <c r="G326" s="195"/>
      <c r="H326" s="196"/>
    </row>
    <row r="327" spans="1:8">
      <c r="A327" s="189" t="s">
        <v>1989</v>
      </c>
      <c r="B327" s="190"/>
      <c r="C327" s="191"/>
      <c r="D327" s="192"/>
      <c r="E327" s="175"/>
      <c r="F327" s="194"/>
      <c r="G327" s="195"/>
      <c r="H327" s="196"/>
    </row>
    <row r="328" spans="1:8">
      <c r="A328" s="189" t="s">
        <v>26</v>
      </c>
      <c r="B328" s="190"/>
      <c r="C328" s="191"/>
      <c r="D328" s="192"/>
      <c r="E328" s="175"/>
      <c r="F328" s="194"/>
      <c r="G328" s="195"/>
      <c r="H328" s="196"/>
    </row>
    <row r="329" spans="1:8">
      <c r="A329" s="189" t="s">
        <v>31</v>
      </c>
      <c r="B329" s="190"/>
      <c r="C329" s="191"/>
      <c r="D329" s="192"/>
      <c r="E329" s="175"/>
      <c r="F329" s="194"/>
      <c r="G329" s="195"/>
      <c r="H329" s="196"/>
    </row>
    <row r="330" spans="1:8">
      <c r="A330" s="189" t="s">
        <v>35</v>
      </c>
      <c r="B330" s="190"/>
      <c r="C330" s="191"/>
      <c r="D330" s="192"/>
      <c r="E330" s="175"/>
      <c r="F330" s="194"/>
      <c r="G330" s="195"/>
      <c r="H330" s="196"/>
    </row>
    <row r="331" spans="1:8">
      <c r="A331" s="189" t="s">
        <v>39</v>
      </c>
      <c r="B331" s="190"/>
      <c r="C331" s="191"/>
      <c r="D331" s="192"/>
      <c r="E331" s="175"/>
      <c r="F331" s="194"/>
      <c r="G331" s="195"/>
      <c r="H331" s="196"/>
    </row>
    <row r="332" spans="1:8">
      <c r="A332" s="193"/>
      <c r="B332" s="194"/>
      <c r="C332" s="195"/>
      <c r="D332" s="196"/>
      <c r="E332" s="175"/>
      <c r="F332" s="194"/>
      <c r="G332" s="195"/>
      <c r="H332" s="196"/>
    </row>
    <row r="333" spans="1:8" ht="169.5" customHeight="1">
      <c r="A333" s="183">
        <v>13.3</v>
      </c>
      <c r="B333" s="184" t="s">
        <v>2258</v>
      </c>
      <c r="C333" s="539"/>
      <c r="D333" s="540"/>
      <c r="E333" s="193"/>
      <c r="F333" s="194"/>
      <c r="G333" s="195"/>
      <c r="H333" s="196"/>
    </row>
    <row r="334" spans="1:8">
      <c r="A334" s="189" t="s">
        <v>1989</v>
      </c>
      <c r="B334" s="614"/>
      <c r="C334" s="615"/>
      <c r="D334" s="616"/>
      <c r="E334" s="175"/>
      <c r="F334" s="194"/>
      <c r="G334" s="195"/>
      <c r="H334" s="196"/>
    </row>
    <row r="335" spans="1:8">
      <c r="A335" s="189" t="s">
        <v>26</v>
      </c>
      <c r="B335" s="190"/>
      <c r="C335" s="191"/>
      <c r="D335" s="192"/>
      <c r="E335" s="175"/>
      <c r="F335" s="194"/>
      <c r="G335" s="195"/>
      <c r="H335" s="196"/>
    </row>
    <row r="336" spans="1:8">
      <c r="A336" s="189" t="s">
        <v>31</v>
      </c>
      <c r="B336" s="190"/>
      <c r="C336" s="191"/>
      <c r="D336" s="192"/>
      <c r="E336" s="175"/>
      <c r="F336" s="194"/>
      <c r="G336" s="195"/>
      <c r="H336" s="196"/>
    </row>
    <row r="337" spans="1:8">
      <c r="A337" s="189" t="s">
        <v>35</v>
      </c>
      <c r="B337" s="190"/>
      <c r="C337" s="191"/>
      <c r="D337" s="192"/>
      <c r="E337" s="175"/>
      <c r="F337" s="194"/>
      <c r="G337" s="195"/>
      <c r="H337" s="196"/>
    </row>
    <row r="338" spans="1:8">
      <c r="A338" s="189" t="s">
        <v>39</v>
      </c>
      <c r="B338" s="190"/>
      <c r="C338" s="191"/>
      <c r="D338" s="192"/>
      <c r="E338" s="175"/>
      <c r="F338" s="194"/>
      <c r="G338" s="195"/>
      <c r="H338" s="196"/>
    </row>
    <row r="339" spans="1:8">
      <c r="A339" s="193"/>
      <c r="B339" s="194"/>
      <c r="C339" s="195"/>
      <c r="D339" s="196"/>
      <c r="E339" s="175"/>
      <c r="F339" s="194"/>
      <c r="G339" s="195"/>
      <c r="H339" s="196"/>
    </row>
    <row r="340" spans="1:8" ht="39.75" customHeight="1">
      <c r="A340" s="595">
        <v>14</v>
      </c>
      <c r="B340" s="558" t="s">
        <v>2259</v>
      </c>
      <c r="C340" s="610"/>
      <c r="D340" s="611"/>
      <c r="E340" s="175"/>
      <c r="F340" s="194"/>
      <c r="G340" s="195"/>
      <c r="H340" s="196"/>
    </row>
    <row r="341" spans="1:8" ht="50.25" customHeight="1">
      <c r="A341" s="183">
        <v>14.1</v>
      </c>
      <c r="B341" s="199" t="s">
        <v>2260</v>
      </c>
      <c r="C341" s="679"/>
      <c r="D341" s="680"/>
      <c r="E341" s="175"/>
      <c r="F341" s="194"/>
      <c r="G341" s="195"/>
      <c r="H341" s="196"/>
    </row>
    <row r="342" spans="1:8">
      <c r="A342" s="189" t="s">
        <v>1989</v>
      </c>
      <c r="B342" s="614"/>
      <c r="C342" s="615"/>
      <c r="D342" s="616"/>
      <c r="E342" s="175"/>
      <c r="F342" s="194"/>
      <c r="G342" s="195"/>
      <c r="H342" s="196"/>
    </row>
    <row r="343" spans="1:8">
      <c r="A343" s="189" t="s">
        <v>26</v>
      </c>
      <c r="B343" s="190"/>
      <c r="C343" s="191"/>
      <c r="D343" s="192"/>
      <c r="E343" s="175"/>
      <c r="F343" s="194"/>
      <c r="G343" s="195"/>
      <c r="H343" s="196"/>
    </row>
    <row r="344" spans="1:8">
      <c r="A344" s="189" t="s">
        <v>31</v>
      </c>
      <c r="B344" s="190"/>
      <c r="C344" s="191"/>
      <c r="D344" s="192"/>
      <c r="E344" s="175"/>
      <c r="F344" s="194"/>
      <c r="G344" s="195"/>
      <c r="H344" s="196"/>
    </row>
    <row r="345" spans="1:8">
      <c r="A345" s="189" t="s">
        <v>35</v>
      </c>
      <c r="B345" s="190"/>
      <c r="C345" s="191"/>
      <c r="D345" s="192"/>
      <c r="E345" s="175"/>
      <c r="F345" s="194"/>
      <c r="G345" s="195"/>
      <c r="H345" s="196"/>
    </row>
    <row r="346" spans="1:8">
      <c r="A346" s="189" t="s">
        <v>39</v>
      </c>
      <c r="B346" s="190"/>
      <c r="C346" s="191"/>
      <c r="D346" s="192"/>
      <c r="E346" s="175"/>
      <c r="F346" s="194"/>
      <c r="G346" s="195"/>
      <c r="H346" s="196"/>
    </row>
    <row r="347" spans="1:8">
      <c r="A347" s="193"/>
      <c r="B347" s="194"/>
      <c r="C347" s="195"/>
      <c r="D347" s="196"/>
      <c r="E347" s="175"/>
      <c r="F347" s="194"/>
      <c r="G347" s="195"/>
      <c r="H347" s="196"/>
    </row>
    <row r="348" spans="1:8" ht="94.5" customHeight="1">
      <c r="A348" s="198">
        <v>14.2</v>
      </c>
      <c r="B348" s="199" t="s">
        <v>2261</v>
      </c>
      <c r="C348" s="545"/>
      <c r="D348" s="546"/>
      <c r="E348" s="175"/>
      <c r="F348" s="194"/>
      <c r="G348" s="195"/>
      <c r="H348" s="196"/>
    </row>
    <row r="349" spans="1:8">
      <c r="A349" s="189" t="s">
        <v>1989</v>
      </c>
      <c r="B349" s="190"/>
      <c r="C349" s="191"/>
      <c r="D349" s="192"/>
      <c r="E349" s="175"/>
      <c r="F349" s="194"/>
      <c r="G349" s="195"/>
      <c r="H349" s="196"/>
    </row>
    <row r="350" spans="1:8">
      <c r="A350" s="189" t="s">
        <v>26</v>
      </c>
      <c r="B350" s="190"/>
      <c r="C350" s="191"/>
      <c r="D350" s="192"/>
      <c r="E350" s="175"/>
      <c r="F350" s="194"/>
      <c r="G350" s="195"/>
      <c r="H350" s="196"/>
    </row>
    <row r="351" spans="1:8">
      <c r="A351" s="189" t="s">
        <v>31</v>
      </c>
      <c r="B351" s="190"/>
      <c r="C351" s="191"/>
      <c r="D351" s="192"/>
      <c r="E351" s="175"/>
      <c r="F351" s="194"/>
      <c r="G351" s="195"/>
      <c r="H351" s="196"/>
    </row>
    <row r="352" spans="1:8">
      <c r="A352" s="189" t="s">
        <v>35</v>
      </c>
      <c r="B352" s="190"/>
      <c r="C352" s="191"/>
      <c r="D352" s="192"/>
      <c r="E352" s="175"/>
      <c r="F352" s="194"/>
      <c r="G352" s="195"/>
      <c r="H352" s="196"/>
    </row>
    <row r="353" spans="1:12">
      <c r="A353" s="189" t="s">
        <v>39</v>
      </c>
      <c r="B353" s="190"/>
      <c r="C353" s="191"/>
      <c r="D353" s="192"/>
      <c r="E353" s="175"/>
      <c r="F353" s="194"/>
      <c r="G353" s="195"/>
      <c r="H353" s="196"/>
    </row>
    <row r="354" spans="1:12">
      <c r="A354" s="193"/>
      <c r="B354" s="194"/>
      <c r="C354" s="195"/>
      <c r="D354" s="196"/>
      <c r="E354" s="175"/>
      <c r="F354" s="194"/>
      <c r="G354" s="195"/>
      <c r="H354" s="196"/>
    </row>
    <row r="355" spans="1:12" ht="39" customHeight="1">
      <c r="A355" s="595">
        <v>15</v>
      </c>
      <c r="B355" s="558" t="s">
        <v>2262</v>
      </c>
      <c r="C355" s="610"/>
      <c r="D355" s="611"/>
      <c r="E355" s="175"/>
      <c r="F355" s="194"/>
      <c r="G355" s="195"/>
      <c r="H355" s="196"/>
    </row>
    <row r="356" spans="1:12" ht="59.25" customHeight="1">
      <c r="A356" s="183">
        <v>15.1</v>
      </c>
      <c r="B356" s="199" t="s">
        <v>2263</v>
      </c>
      <c r="C356" s="545"/>
      <c r="D356" s="546"/>
      <c r="E356" s="175"/>
      <c r="F356" s="194"/>
      <c r="G356" s="195"/>
      <c r="H356" s="196"/>
    </row>
    <row r="357" spans="1:12" ht="42" customHeight="1">
      <c r="A357" s="183"/>
      <c r="B357" s="199" t="s">
        <v>2264</v>
      </c>
      <c r="C357" s="545"/>
      <c r="D357" s="546"/>
      <c r="E357" s="175"/>
      <c r="F357" s="194"/>
      <c r="G357" s="195"/>
      <c r="H357" s="196"/>
    </row>
    <row r="358" spans="1:12" ht="81.75" customHeight="1">
      <c r="A358" s="183"/>
      <c r="B358" s="199" t="s">
        <v>2265</v>
      </c>
      <c r="C358" s="545"/>
      <c r="D358" s="546"/>
      <c r="E358" s="175"/>
      <c r="F358" s="194"/>
      <c r="G358" s="195"/>
      <c r="H358" s="196"/>
    </row>
    <row r="359" spans="1:12">
      <c r="A359" s="189" t="s">
        <v>1989</v>
      </c>
      <c r="B359" s="614"/>
      <c r="C359" s="615"/>
      <c r="D359" s="616"/>
      <c r="E359" s="175"/>
      <c r="F359" s="194"/>
      <c r="G359" s="195"/>
      <c r="H359" s="196"/>
    </row>
    <row r="360" spans="1:12">
      <c r="A360" s="189" t="s">
        <v>26</v>
      </c>
      <c r="B360" s="190"/>
      <c r="C360" s="191"/>
      <c r="D360" s="192"/>
      <c r="E360" s="175"/>
      <c r="F360" s="194"/>
      <c r="G360" s="195"/>
      <c r="H360" s="196"/>
    </row>
    <row r="361" spans="1:12">
      <c r="A361" s="189" t="s">
        <v>31</v>
      </c>
      <c r="B361" s="190"/>
      <c r="C361" s="191"/>
      <c r="D361" s="192"/>
      <c r="E361" s="175"/>
      <c r="F361" s="194"/>
      <c r="G361" s="195"/>
      <c r="H361" s="196"/>
    </row>
    <row r="362" spans="1:12">
      <c r="A362" s="189" t="s">
        <v>35</v>
      </c>
      <c r="B362" s="190"/>
      <c r="C362" s="191"/>
      <c r="D362" s="192"/>
      <c r="E362" s="175"/>
      <c r="F362" s="194"/>
      <c r="G362" s="195"/>
      <c r="H362" s="196"/>
    </row>
    <row r="363" spans="1:12">
      <c r="A363" s="189" t="s">
        <v>39</v>
      </c>
      <c r="B363" s="190"/>
      <c r="C363" s="191"/>
      <c r="D363" s="192"/>
      <c r="E363" s="175"/>
      <c r="F363" s="194"/>
      <c r="G363" s="195"/>
      <c r="H363" s="196"/>
    </row>
    <row r="364" spans="1:12">
      <c r="A364" s="193"/>
      <c r="B364" s="194"/>
      <c r="C364" s="195"/>
      <c r="D364" s="196"/>
      <c r="E364" s="175"/>
      <c r="F364" s="194"/>
      <c r="G364" s="195"/>
      <c r="H364" s="196"/>
    </row>
    <row r="365" spans="1:12" ht="91.5" customHeight="1">
      <c r="A365" s="183">
        <v>15.2</v>
      </c>
      <c r="B365" s="184" t="s">
        <v>2266</v>
      </c>
      <c r="C365" s="539"/>
      <c r="D365" s="540"/>
      <c r="E365" s="175"/>
      <c r="F365" s="194"/>
      <c r="G365" s="195"/>
      <c r="H365" s="196"/>
    </row>
    <row r="366" spans="1:12">
      <c r="A366" s="189" t="s">
        <v>1989</v>
      </c>
      <c r="B366" s="614"/>
      <c r="C366" s="615"/>
      <c r="D366" s="616"/>
      <c r="E366" s="175"/>
      <c r="F366" s="194"/>
      <c r="G366" s="195"/>
      <c r="H366" s="196"/>
    </row>
    <row r="367" spans="1:12">
      <c r="A367" s="189" t="s">
        <v>26</v>
      </c>
      <c r="B367" s="190"/>
      <c r="C367" s="191"/>
      <c r="D367" s="192"/>
      <c r="E367" s="175"/>
      <c r="F367" s="194"/>
      <c r="G367" s="195"/>
      <c r="H367" s="196"/>
      <c r="L367" s="508" t="s">
        <v>2253</v>
      </c>
    </row>
    <row r="368" spans="1:12">
      <c r="A368" s="189" t="s">
        <v>31</v>
      </c>
      <c r="B368" s="190"/>
      <c r="C368" s="191"/>
      <c r="D368" s="192"/>
      <c r="E368" s="175"/>
      <c r="F368" s="194"/>
      <c r="G368" s="195"/>
      <c r="H368" s="196"/>
      <c r="L368" s="508" t="s">
        <v>2267</v>
      </c>
    </row>
    <row r="369" spans="1:12">
      <c r="A369" s="189" t="s">
        <v>35</v>
      </c>
      <c r="B369" s="190"/>
      <c r="C369" s="191"/>
      <c r="D369" s="192"/>
      <c r="E369" s="175"/>
      <c r="F369" s="194"/>
      <c r="G369" s="195"/>
      <c r="H369" s="196"/>
      <c r="L369" s="508" t="s">
        <v>2252</v>
      </c>
    </row>
    <row r="370" spans="1:12">
      <c r="A370" s="189" t="s">
        <v>39</v>
      </c>
      <c r="B370" s="190"/>
      <c r="C370" s="191"/>
      <c r="D370" s="192"/>
      <c r="E370" s="175"/>
      <c r="F370" s="194"/>
      <c r="G370" s="195"/>
      <c r="H370" s="196"/>
    </row>
    <row r="371" spans="1:12">
      <c r="A371" s="193"/>
      <c r="B371" s="194"/>
      <c r="C371" s="195"/>
      <c r="D371" s="196"/>
      <c r="E371" s="175"/>
      <c r="F371" s="194"/>
      <c r="G371" s="195"/>
      <c r="H371" s="196"/>
    </row>
    <row r="372" spans="1:12" ht="46.5" customHeight="1">
      <c r="A372" s="565">
        <v>16</v>
      </c>
      <c r="B372" s="523" t="s">
        <v>2268</v>
      </c>
      <c r="C372" s="566"/>
      <c r="D372" s="567"/>
      <c r="E372" s="175"/>
      <c r="F372" s="194"/>
      <c r="G372" s="195"/>
      <c r="H372" s="196"/>
    </row>
    <row r="373" spans="1:12" ht="172.5" customHeight="1">
      <c r="A373" s="198">
        <v>16.100000000000001</v>
      </c>
      <c r="B373" s="199" t="s">
        <v>2269</v>
      </c>
      <c r="C373" s="545"/>
      <c r="D373" s="546"/>
      <c r="E373" s="175"/>
      <c r="F373" s="194"/>
      <c r="G373" s="195"/>
      <c r="H373" s="196"/>
    </row>
    <row r="374" spans="1:12">
      <c r="A374" s="189" t="s">
        <v>1989</v>
      </c>
      <c r="B374" s="190"/>
      <c r="C374" s="191"/>
      <c r="D374" s="192"/>
      <c r="E374" s="175"/>
      <c r="F374" s="194"/>
      <c r="G374" s="195"/>
      <c r="H374" s="196"/>
    </row>
    <row r="375" spans="1:12">
      <c r="A375" s="189" t="s">
        <v>26</v>
      </c>
      <c r="B375" s="190"/>
      <c r="C375" s="191"/>
      <c r="D375" s="192"/>
      <c r="E375" s="175"/>
      <c r="F375" s="194"/>
      <c r="G375" s="195"/>
      <c r="H375" s="196"/>
    </row>
    <row r="376" spans="1:12">
      <c r="A376" s="189" t="s">
        <v>31</v>
      </c>
      <c r="B376" s="190"/>
      <c r="C376" s="191"/>
      <c r="D376" s="192"/>
      <c r="E376" s="175"/>
      <c r="F376" s="194"/>
      <c r="G376" s="195"/>
      <c r="H376" s="196"/>
    </row>
    <row r="377" spans="1:12">
      <c r="A377" s="189" t="s">
        <v>35</v>
      </c>
      <c r="B377" s="190"/>
      <c r="C377" s="191"/>
      <c r="D377" s="192"/>
      <c r="E377" s="175"/>
      <c r="F377" s="194"/>
      <c r="G377" s="195"/>
      <c r="H377" s="196"/>
    </row>
    <row r="378" spans="1:12">
      <c r="A378" s="189" t="s">
        <v>39</v>
      </c>
      <c r="B378" s="190"/>
      <c r="C378" s="191"/>
      <c r="D378" s="192"/>
      <c r="E378" s="175"/>
      <c r="F378" s="194"/>
      <c r="G378" s="195"/>
      <c r="H378" s="196"/>
    </row>
    <row r="379" spans="1:12">
      <c r="A379" s="193"/>
      <c r="B379" s="194"/>
      <c r="C379" s="195"/>
      <c r="D379" s="196"/>
      <c r="E379" s="175"/>
      <c r="F379" s="194"/>
      <c r="G379" s="195"/>
      <c r="H379" s="196"/>
    </row>
    <row r="380" spans="1:12" ht="43.5" customHeight="1">
      <c r="A380" s="595">
        <v>18</v>
      </c>
      <c r="B380" s="558" t="s">
        <v>2270</v>
      </c>
      <c r="C380" s="610"/>
      <c r="D380" s="611"/>
      <c r="E380" s="175"/>
      <c r="F380" s="194"/>
      <c r="G380" s="195"/>
      <c r="H380" s="196"/>
    </row>
    <row r="381" spans="1:12" ht="89.25" customHeight="1">
      <c r="A381" s="183">
        <v>18.100000000000001</v>
      </c>
      <c r="B381" s="199" t="s">
        <v>2271</v>
      </c>
      <c r="C381" s="545"/>
      <c r="D381" s="546"/>
      <c r="E381" s="175"/>
      <c r="F381" s="194"/>
      <c r="G381" s="195"/>
      <c r="H381" s="196"/>
    </row>
    <row r="382" spans="1:12" ht="115.5" customHeight="1">
      <c r="A382" s="183"/>
      <c r="B382" s="563" t="s">
        <v>2272</v>
      </c>
      <c r="C382" s="545"/>
      <c r="D382" s="546"/>
      <c r="E382" s="175"/>
      <c r="F382" s="194"/>
      <c r="G382" s="195"/>
      <c r="H382" s="196"/>
    </row>
    <row r="383" spans="1:12">
      <c r="A383" s="189" t="s">
        <v>1989</v>
      </c>
      <c r="B383" s="614"/>
      <c r="C383" s="615"/>
      <c r="D383" s="616"/>
      <c r="E383" s="175"/>
      <c r="F383" s="194"/>
      <c r="G383" s="195"/>
      <c r="H383" s="196"/>
    </row>
    <row r="384" spans="1:12">
      <c r="A384" s="189" t="s">
        <v>26</v>
      </c>
      <c r="B384" s="190"/>
      <c r="C384" s="191"/>
      <c r="D384" s="192"/>
      <c r="E384" s="175"/>
      <c r="F384" s="194"/>
      <c r="G384" s="195"/>
      <c r="H384" s="196"/>
    </row>
    <row r="385" spans="1:8">
      <c r="A385" s="189" t="s">
        <v>31</v>
      </c>
      <c r="B385" s="190"/>
      <c r="C385" s="191"/>
      <c r="D385" s="192"/>
      <c r="E385" s="175"/>
      <c r="F385" s="194"/>
      <c r="G385" s="195"/>
      <c r="H385" s="196"/>
    </row>
    <row r="386" spans="1:8">
      <c r="A386" s="189" t="s">
        <v>35</v>
      </c>
      <c r="B386" s="190"/>
      <c r="C386" s="191"/>
      <c r="D386" s="192"/>
      <c r="E386" s="175"/>
      <c r="F386" s="194"/>
      <c r="G386" s="195"/>
      <c r="H386" s="196"/>
    </row>
    <row r="387" spans="1:8">
      <c r="A387" s="189" t="s">
        <v>39</v>
      </c>
      <c r="B387" s="190"/>
      <c r="C387" s="191"/>
      <c r="D387" s="192"/>
      <c r="E387" s="175"/>
      <c r="F387" s="194"/>
      <c r="G387" s="195"/>
      <c r="H387" s="196"/>
    </row>
    <row r="388" spans="1:8">
      <c r="A388" s="193"/>
      <c r="B388" s="194"/>
      <c r="C388" s="195"/>
      <c r="D388" s="196"/>
      <c r="E388" s="175"/>
      <c r="F388" s="194"/>
      <c r="G388" s="195"/>
      <c r="H388" s="196"/>
    </row>
    <row r="389" spans="1:8" ht="76.5" customHeight="1">
      <c r="A389" s="183"/>
      <c r="B389" s="199" t="s">
        <v>2273</v>
      </c>
      <c r="C389" s="545"/>
      <c r="D389" s="546"/>
      <c r="E389" s="175"/>
      <c r="F389" s="194"/>
      <c r="G389" s="195"/>
      <c r="H389" s="196"/>
    </row>
    <row r="390" spans="1:8">
      <c r="A390" s="189" t="s">
        <v>1989</v>
      </c>
      <c r="B390" s="614"/>
      <c r="C390" s="615"/>
      <c r="D390" s="616"/>
      <c r="E390" s="175"/>
      <c r="F390" s="194"/>
      <c r="G390" s="195"/>
      <c r="H390" s="196"/>
    </row>
    <row r="391" spans="1:8">
      <c r="A391" s="189" t="s">
        <v>26</v>
      </c>
      <c r="B391" s="190"/>
      <c r="C391" s="191"/>
      <c r="D391" s="192"/>
      <c r="E391" s="175"/>
      <c r="F391" s="194"/>
      <c r="G391" s="195"/>
      <c r="H391" s="196"/>
    </row>
    <row r="392" spans="1:8">
      <c r="A392" s="189" t="s">
        <v>31</v>
      </c>
      <c r="B392" s="190"/>
      <c r="C392" s="191"/>
      <c r="D392" s="192"/>
      <c r="E392" s="175"/>
      <c r="F392" s="194"/>
      <c r="G392" s="195"/>
      <c r="H392" s="196"/>
    </row>
    <row r="393" spans="1:8">
      <c r="A393" s="189" t="s">
        <v>35</v>
      </c>
      <c r="B393" s="190"/>
      <c r="C393" s="191"/>
      <c r="D393" s="192"/>
      <c r="E393" s="175"/>
      <c r="F393" s="194"/>
      <c r="G393" s="195"/>
      <c r="H393" s="196"/>
    </row>
    <row r="394" spans="1:8">
      <c r="A394" s="189" t="s">
        <v>39</v>
      </c>
      <c r="B394" s="190"/>
      <c r="C394" s="191"/>
      <c r="D394" s="192"/>
      <c r="E394" s="175"/>
      <c r="F394" s="194"/>
      <c r="G394" s="195"/>
      <c r="H394" s="196"/>
    </row>
    <row r="395" spans="1:8">
      <c r="A395" s="193"/>
      <c r="B395" s="194"/>
      <c r="C395" s="195"/>
      <c r="D395" s="196"/>
      <c r="E395" s="175"/>
      <c r="F395" s="194"/>
      <c r="G395" s="195"/>
      <c r="H395" s="196"/>
    </row>
    <row r="396" spans="1:8" ht="44.25" customHeight="1">
      <c r="A396" s="565">
        <v>19</v>
      </c>
      <c r="B396" s="523" t="s">
        <v>2274</v>
      </c>
      <c r="C396" s="566"/>
      <c r="D396" s="567"/>
      <c r="E396" s="175"/>
      <c r="F396" s="194"/>
      <c r="G396" s="195"/>
      <c r="H396" s="196"/>
    </row>
    <row r="397" spans="1:8" ht="81.75" customHeight="1">
      <c r="A397" s="198">
        <v>19.100000000000001</v>
      </c>
      <c r="B397" s="199" t="s">
        <v>2275</v>
      </c>
      <c r="C397" s="545"/>
      <c r="D397" s="546"/>
      <c r="E397" s="175"/>
      <c r="F397" s="194"/>
      <c r="G397" s="195"/>
      <c r="H397" s="196"/>
    </row>
    <row r="398" spans="1:8">
      <c r="A398" s="189" t="s">
        <v>1989</v>
      </c>
      <c r="B398" s="190"/>
      <c r="C398" s="191"/>
      <c r="D398" s="192"/>
      <c r="E398" s="175"/>
      <c r="F398" s="194"/>
      <c r="G398" s="195"/>
      <c r="H398" s="196"/>
    </row>
    <row r="399" spans="1:8">
      <c r="A399" s="189" t="s">
        <v>26</v>
      </c>
      <c r="B399" s="190"/>
      <c r="C399" s="191"/>
      <c r="D399" s="192"/>
      <c r="E399" s="175"/>
      <c r="F399" s="194"/>
      <c r="G399" s="195"/>
      <c r="H399" s="196"/>
    </row>
    <row r="400" spans="1:8">
      <c r="A400" s="189" t="s">
        <v>31</v>
      </c>
      <c r="B400" s="190"/>
      <c r="C400" s="191"/>
      <c r="D400" s="192"/>
      <c r="E400" s="175"/>
      <c r="F400" s="194"/>
      <c r="G400" s="195"/>
      <c r="H400" s="196"/>
    </row>
    <row r="401" spans="1:8">
      <c r="A401" s="189" t="s">
        <v>35</v>
      </c>
      <c r="B401" s="190"/>
      <c r="C401" s="191"/>
      <c r="D401" s="192"/>
      <c r="E401" s="175"/>
      <c r="F401" s="194"/>
      <c r="G401" s="195"/>
      <c r="H401" s="196"/>
    </row>
    <row r="402" spans="1:8">
      <c r="A402" s="189" t="s">
        <v>39</v>
      </c>
      <c r="B402" s="190"/>
      <c r="C402" s="191"/>
      <c r="D402" s="192"/>
      <c r="E402" s="175"/>
      <c r="F402" s="194"/>
      <c r="G402" s="195"/>
      <c r="H402" s="196"/>
    </row>
    <row r="403" spans="1:8">
      <c r="A403" s="193"/>
      <c r="B403" s="194"/>
      <c r="C403" s="195"/>
      <c r="D403" s="196"/>
      <c r="E403" s="175"/>
      <c r="F403" s="194"/>
      <c r="G403" s="195"/>
      <c r="H403" s="196"/>
    </row>
    <row r="404" spans="1:8" ht="54" customHeight="1">
      <c r="A404" s="198">
        <v>19.2</v>
      </c>
      <c r="B404" s="199" t="s">
        <v>2276</v>
      </c>
      <c r="C404" s="545"/>
      <c r="D404" s="546"/>
      <c r="E404" s="175"/>
      <c r="F404" s="194"/>
      <c r="G404" s="195"/>
      <c r="H404" s="196"/>
    </row>
    <row r="405" spans="1:8">
      <c r="A405" s="189" t="s">
        <v>1989</v>
      </c>
      <c r="B405" s="190"/>
      <c r="C405" s="191"/>
      <c r="D405" s="192"/>
      <c r="E405" s="175"/>
      <c r="F405" s="194"/>
      <c r="G405" s="195"/>
      <c r="H405" s="196"/>
    </row>
    <row r="406" spans="1:8">
      <c r="A406" s="189" t="s">
        <v>26</v>
      </c>
      <c r="B406" s="190"/>
      <c r="C406" s="191"/>
      <c r="D406" s="192"/>
      <c r="E406" s="175"/>
      <c r="F406" s="194"/>
      <c r="G406" s="195"/>
      <c r="H406" s="196"/>
    </row>
    <row r="407" spans="1:8">
      <c r="A407" s="189" t="s">
        <v>31</v>
      </c>
      <c r="B407" s="190"/>
      <c r="C407" s="191"/>
      <c r="D407" s="192"/>
      <c r="E407" s="175"/>
      <c r="F407" s="194"/>
      <c r="G407" s="195"/>
      <c r="H407" s="196"/>
    </row>
    <row r="408" spans="1:8">
      <c r="A408" s="189" t="s">
        <v>35</v>
      </c>
      <c r="B408" s="190"/>
      <c r="C408" s="191"/>
      <c r="D408" s="192"/>
      <c r="E408" s="175"/>
      <c r="F408" s="194"/>
      <c r="G408" s="195"/>
      <c r="H408" s="196"/>
    </row>
    <row r="409" spans="1:8">
      <c r="A409" s="189" t="s">
        <v>39</v>
      </c>
      <c r="B409" s="190"/>
      <c r="C409" s="191"/>
      <c r="D409" s="192"/>
      <c r="E409" s="175"/>
      <c r="F409" s="194"/>
      <c r="G409" s="195"/>
      <c r="H409" s="196"/>
    </row>
    <row r="410" spans="1:8">
      <c r="A410" s="193"/>
      <c r="B410" s="194"/>
      <c r="C410" s="195"/>
      <c r="D410" s="196"/>
      <c r="E410" s="175"/>
      <c r="F410" s="194"/>
      <c r="G410" s="195"/>
      <c r="H410" s="196"/>
    </row>
    <row r="411" spans="1:8" ht="87.75" customHeight="1">
      <c r="A411" s="198">
        <v>19.3</v>
      </c>
      <c r="B411" s="199" t="s">
        <v>2277</v>
      </c>
      <c r="C411" s="545"/>
      <c r="D411" s="546"/>
      <c r="E411" s="175"/>
      <c r="F411" s="194"/>
      <c r="G411" s="195"/>
      <c r="H411" s="196"/>
    </row>
    <row r="412" spans="1:8">
      <c r="A412" s="189" t="s">
        <v>1989</v>
      </c>
      <c r="B412" s="190"/>
      <c r="C412" s="191"/>
      <c r="D412" s="192"/>
      <c r="E412" s="175"/>
      <c r="F412" s="194"/>
      <c r="G412" s="195"/>
      <c r="H412" s="196"/>
    </row>
    <row r="413" spans="1:8">
      <c r="A413" s="189" t="s">
        <v>26</v>
      </c>
      <c r="B413" s="190"/>
      <c r="C413" s="191"/>
      <c r="D413" s="192"/>
      <c r="E413" s="175"/>
      <c r="F413" s="194"/>
      <c r="G413" s="195"/>
      <c r="H413" s="196"/>
    </row>
    <row r="414" spans="1:8">
      <c r="A414" s="189" t="s">
        <v>31</v>
      </c>
      <c r="B414" s="190"/>
      <c r="C414" s="191"/>
      <c r="D414" s="192"/>
      <c r="E414" s="175"/>
      <c r="F414" s="194"/>
      <c r="G414" s="195"/>
      <c r="H414" s="196"/>
    </row>
    <row r="415" spans="1:8">
      <c r="A415" s="189" t="s">
        <v>35</v>
      </c>
      <c r="B415" s="190"/>
      <c r="C415" s="191"/>
      <c r="D415" s="192"/>
      <c r="E415" s="175"/>
      <c r="F415" s="194"/>
      <c r="G415" s="195"/>
      <c r="H415" s="196"/>
    </row>
    <row r="416" spans="1:8">
      <c r="A416" s="189" t="s">
        <v>39</v>
      </c>
      <c r="B416" s="190"/>
      <c r="C416" s="191"/>
      <c r="D416" s="192"/>
      <c r="E416" s="175"/>
      <c r="F416" s="194"/>
      <c r="G416" s="195"/>
      <c r="H416" s="196"/>
    </row>
    <row r="417" spans="1:8">
      <c r="A417" s="193"/>
      <c r="B417" s="194"/>
      <c r="C417" s="195"/>
      <c r="D417" s="196"/>
      <c r="E417" s="175"/>
      <c r="F417" s="194"/>
      <c r="G417" s="195"/>
      <c r="H417" s="196"/>
    </row>
    <row r="418" spans="1:8" ht="60" customHeight="1">
      <c r="A418" s="198">
        <v>19.399999999999999</v>
      </c>
      <c r="B418" s="199" t="s">
        <v>2278</v>
      </c>
      <c r="C418" s="545"/>
      <c r="D418" s="546"/>
      <c r="E418" s="175"/>
      <c r="F418" s="194"/>
      <c r="G418" s="195"/>
      <c r="H418" s="196"/>
    </row>
    <row r="419" spans="1:8">
      <c r="A419" s="189" t="s">
        <v>1989</v>
      </c>
      <c r="B419" s="190"/>
      <c r="C419" s="191"/>
      <c r="D419" s="192"/>
      <c r="E419" s="175"/>
      <c r="F419" s="194"/>
      <c r="G419" s="195"/>
      <c r="H419" s="196"/>
    </row>
    <row r="420" spans="1:8">
      <c r="A420" s="189" t="s">
        <v>26</v>
      </c>
      <c r="B420" s="190"/>
      <c r="C420" s="191"/>
      <c r="D420" s="192"/>
      <c r="E420" s="175"/>
      <c r="F420" s="194"/>
      <c r="G420" s="195"/>
      <c r="H420" s="196"/>
    </row>
    <row r="421" spans="1:8">
      <c r="A421" s="189" t="s">
        <v>31</v>
      </c>
      <c r="B421" s="190"/>
      <c r="C421" s="191"/>
      <c r="D421" s="192"/>
      <c r="E421" s="175"/>
      <c r="F421" s="194"/>
      <c r="G421" s="195"/>
      <c r="H421" s="196"/>
    </row>
    <row r="422" spans="1:8">
      <c r="A422" s="189" t="s">
        <v>35</v>
      </c>
      <c r="B422" s="190"/>
      <c r="C422" s="191"/>
      <c r="D422" s="192"/>
      <c r="E422" s="175"/>
      <c r="F422" s="194"/>
      <c r="G422" s="195"/>
      <c r="H422" s="196"/>
    </row>
    <row r="423" spans="1:8">
      <c r="A423" s="189" t="s">
        <v>39</v>
      </c>
      <c r="B423" s="190"/>
      <c r="C423" s="191"/>
      <c r="D423" s="192"/>
      <c r="E423" s="175"/>
      <c r="F423" s="194"/>
      <c r="G423" s="195"/>
      <c r="H423" s="196"/>
    </row>
    <row r="424" spans="1:8">
      <c r="A424" s="179"/>
      <c r="B424" s="179"/>
      <c r="C424" s="179"/>
      <c r="D424" s="179"/>
      <c r="E424" s="175"/>
      <c r="F424" s="194"/>
      <c r="G424" s="195"/>
      <c r="H424" s="196"/>
    </row>
    <row r="425" spans="1:8">
      <c r="A425" s="179"/>
      <c r="B425" s="179"/>
      <c r="C425" s="179"/>
      <c r="D425" s="179"/>
      <c r="E425" s="175"/>
      <c r="F425" s="194"/>
      <c r="G425" s="195"/>
      <c r="H425" s="196"/>
    </row>
    <row r="426" spans="1:8">
      <c r="A426" s="179"/>
      <c r="B426" s="179"/>
      <c r="C426" s="179"/>
      <c r="D426" s="179"/>
      <c r="E426" s="175"/>
      <c r="F426" s="194"/>
      <c r="G426" s="195"/>
      <c r="H426" s="196"/>
    </row>
    <row r="427" spans="1:8">
      <c r="A427" s="179"/>
      <c r="B427" s="179"/>
      <c r="C427" s="179"/>
      <c r="D427" s="179"/>
      <c r="E427" s="175"/>
      <c r="F427" s="194"/>
      <c r="G427" s="195"/>
      <c r="H427" s="196"/>
    </row>
    <row r="428" spans="1:8">
      <c r="A428" s="179"/>
      <c r="B428" s="179"/>
      <c r="C428" s="179"/>
      <c r="D428" s="179"/>
      <c r="E428" s="175"/>
      <c r="F428" s="194"/>
      <c r="G428" s="195"/>
      <c r="H428" s="196"/>
    </row>
    <row r="429" spans="1:8">
      <c r="A429" s="179"/>
      <c r="B429" s="179"/>
      <c r="C429" s="179"/>
      <c r="D429" s="179"/>
      <c r="E429" s="175"/>
      <c r="F429" s="194"/>
      <c r="G429" s="195"/>
      <c r="H429" s="196"/>
    </row>
    <row r="430" spans="1:8">
      <c r="A430" s="179"/>
      <c r="B430" s="179"/>
      <c r="C430" s="179"/>
      <c r="D430" s="179"/>
      <c r="E430" s="175"/>
      <c r="F430" s="194"/>
      <c r="G430" s="195"/>
      <c r="H430" s="196"/>
    </row>
    <row r="431" spans="1:8">
      <c r="A431" s="179"/>
      <c r="B431" s="179"/>
      <c r="C431" s="179"/>
      <c r="D431" s="179"/>
      <c r="E431" s="175"/>
      <c r="F431" s="194"/>
      <c r="G431" s="195"/>
      <c r="H431" s="196"/>
    </row>
    <row r="432" spans="1:8">
      <c r="A432" s="179"/>
      <c r="B432" s="179"/>
      <c r="C432" s="179"/>
      <c r="D432" s="179"/>
      <c r="E432" s="175"/>
      <c r="F432" s="194"/>
      <c r="G432" s="195"/>
      <c r="H432" s="196"/>
    </row>
    <row r="433" spans="1:8">
      <c r="A433" s="179"/>
      <c r="B433" s="179"/>
      <c r="C433" s="179"/>
      <c r="D433" s="179"/>
      <c r="E433" s="175"/>
      <c r="F433" s="194"/>
      <c r="G433" s="195"/>
      <c r="H433" s="196"/>
    </row>
    <row r="434" spans="1:8">
      <c r="A434" s="179"/>
      <c r="B434" s="179"/>
      <c r="C434" s="179"/>
      <c r="D434" s="179"/>
      <c r="E434" s="175"/>
      <c r="F434" s="194"/>
      <c r="G434" s="195"/>
      <c r="H434" s="196"/>
    </row>
    <row r="435" spans="1:8">
      <c r="A435" s="179"/>
      <c r="B435" s="179"/>
      <c r="C435" s="179"/>
      <c r="D435" s="179"/>
      <c r="E435" s="175"/>
      <c r="F435" s="194"/>
      <c r="G435" s="195"/>
      <c r="H435" s="196"/>
    </row>
    <row r="436" spans="1:8">
      <c r="A436" s="179"/>
      <c r="B436" s="179"/>
      <c r="C436" s="179"/>
      <c r="D436" s="179"/>
      <c r="E436" s="175"/>
      <c r="F436" s="194"/>
      <c r="G436" s="195"/>
      <c r="H436" s="196"/>
    </row>
    <row r="437" spans="1:8">
      <c r="A437" s="179"/>
      <c r="B437" s="179"/>
      <c r="C437" s="179"/>
      <c r="D437" s="179"/>
      <c r="E437" s="175"/>
      <c r="F437" s="194"/>
      <c r="G437" s="195"/>
      <c r="H437" s="196"/>
    </row>
    <row r="438" spans="1:8">
      <c r="A438" s="179"/>
      <c r="B438" s="179"/>
      <c r="C438" s="179"/>
      <c r="D438" s="179"/>
      <c r="E438" s="175"/>
      <c r="F438" s="194"/>
      <c r="G438" s="195"/>
      <c r="H438" s="196"/>
    </row>
    <row r="439" spans="1:8">
      <c r="A439" s="179"/>
      <c r="B439" s="179"/>
      <c r="C439" s="179"/>
      <c r="D439" s="179"/>
      <c r="E439" s="175"/>
      <c r="F439" s="194"/>
      <c r="G439" s="195"/>
      <c r="H439" s="196"/>
    </row>
    <row r="440" spans="1:8">
      <c r="A440" s="179"/>
      <c r="B440" s="179"/>
      <c r="C440" s="179"/>
      <c r="D440" s="179"/>
      <c r="E440" s="175"/>
      <c r="F440" s="194"/>
      <c r="G440" s="195"/>
      <c r="H440" s="196"/>
    </row>
    <row r="441" spans="1:8">
      <c r="A441" s="179"/>
      <c r="B441" s="179"/>
      <c r="C441" s="179"/>
      <c r="D441" s="179"/>
      <c r="E441" s="175"/>
      <c r="F441" s="194"/>
      <c r="G441" s="195"/>
      <c r="H441" s="196"/>
    </row>
    <row r="442" spans="1:8">
      <c r="A442" s="179"/>
      <c r="B442" s="179"/>
      <c r="C442" s="179"/>
      <c r="D442" s="179"/>
      <c r="E442" s="175"/>
      <c r="F442" s="194"/>
      <c r="G442" s="195"/>
      <c r="H442" s="196"/>
    </row>
    <row r="443" spans="1:8">
      <c r="A443" s="179"/>
      <c r="B443" s="179"/>
      <c r="C443" s="179"/>
      <c r="D443" s="179"/>
      <c r="E443" s="175"/>
      <c r="F443" s="194"/>
      <c r="G443" s="195"/>
      <c r="H443" s="196"/>
    </row>
    <row r="444" spans="1:8">
      <c r="A444" s="179"/>
      <c r="B444" s="179"/>
      <c r="C444" s="179"/>
      <c r="D444" s="179"/>
      <c r="E444" s="175"/>
      <c r="F444" s="194"/>
      <c r="G444" s="195"/>
      <c r="H444" s="196"/>
    </row>
    <row r="445" spans="1:8">
      <c r="A445" s="179"/>
      <c r="B445" s="179"/>
      <c r="C445" s="179"/>
      <c r="D445" s="179"/>
      <c r="E445" s="175"/>
      <c r="F445" s="194"/>
      <c r="G445" s="195"/>
      <c r="H445" s="196"/>
    </row>
    <row r="446" spans="1:8">
      <c r="A446" s="179"/>
      <c r="B446" s="179"/>
      <c r="C446" s="179"/>
      <c r="D446" s="179"/>
      <c r="E446" s="175"/>
      <c r="F446" s="194"/>
      <c r="G446" s="195"/>
      <c r="H446" s="196"/>
    </row>
    <row r="447" spans="1:8">
      <c r="A447" s="179"/>
      <c r="B447" s="179"/>
      <c r="C447" s="179"/>
      <c r="D447" s="179"/>
      <c r="E447" s="175"/>
      <c r="F447" s="194"/>
      <c r="G447" s="195"/>
      <c r="H447" s="196"/>
    </row>
    <row r="448" spans="1:8">
      <c r="A448" s="179"/>
      <c r="B448" s="179"/>
      <c r="C448" s="179"/>
      <c r="D448" s="179"/>
      <c r="E448" s="175"/>
      <c r="F448" s="194"/>
      <c r="G448" s="195"/>
      <c r="H448" s="196"/>
    </row>
    <row r="449" spans="1:8">
      <c r="A449" s="179"/>
      <c r="B449" s="179"/>
      <c r="C449" s="179"/>
      <c r="D449" s="179"/>
      <c r="E449" s="175"/>
      <c r="F449" s="194"/>
      <c r="G449" s="195"/>
      <c r="H449" s="196"/>
    </row>
    <row r="450" spans="1:8">
      <c r="A450" s="179"/>
      <c r="B450" s="179"/>
      <c r="C450" s="179"/>
      <c r="D450" s="179"/>
      <c r="E450" s="175"/>
      <c r="F450" s="194"/>
      <c r="G450" s="195"/>
      <c r="H450" s="196"/>
    </row>
    <row r="451" spans="1:8">
      <c r="A451" s="179"/>
      <c r="B451" s="179"/>
      <c r="C451" s="179"/>
      <c r="D451" s="179"/>
      <c r="E451" s="175"/>
      <c r="F451" s="194"/>
      <c r="G451" s="195"/>
      <c r="H451" s="196"/>
    </row>
    <row r="452" spans="1:8">
      <c r="A452" s="179"/>
      <c r="B452" s="179"/>
      <c r="C452" s="179"/>
      <c r="D452" s="179"/>
      <c r="E452" s="175"/>
      <c r="F452" s="194"/>
      <c r="G452" s="195"/>
      <c r="H452" s="196"/>
    </row>
    <row r="453" spans="1:8">
      <c r="A453" s="179"/>
      <c r="B453" s="179"/>
      <c r="C453" s="179"/>
      <c r="D453" s="179"/>
      <c r="E453" s="175"/>
      <c r="F453" s="194"/>
      <c r="G453" s="195"/>
      <c r="H453" s="196"/>
    </row>
    <row r="454" spans="1:8">
      <c r="A454" s="179"/>
      <c r="B454" s="179"/>
      <c r="C454" s="179"/>
      <c r="D454" s="179"/>
      <c r="E454" s="175"/>
      <c r="F454" s="194"/>
      <c r="G454" s="195"/>
      <c r="H454" s="196"/>
    </row>
    <row r="455" spans="1:8">
      <c r="A455" s="179"/>
      <c r="B455" s="179"/>
      <c r="C455" s="179"/>
      <c r="D455" s="179"/>
      <c r="E455" s="175"/>
      <c r="F455" s="194"/>
      <c r="G455" s="195"/>
      <c r="H455" s="196"/>
    </row>
    <row r="456" spans="1:8">
      <c r="A456" s="179"/>
      <c r="B456" s="179"/>
      <c r="C456" s="179"/>
      <c r="D456" s="179"/>
      <c r="E456" s="175"/>
      <c r="F456" s="194"/>
      <c r="G456" s="195"/>
      <c r="H456" s="196"/>
    </row>
    <row r="457" spans="1:8">
      <c r="A457" s="179"/>
      <c r="B457" s="179"/>
      <c r="C457" s="179"/>
      <c r="D457" s="179"/>
      <c r="E457" s="175"/>
      <c r="F457" s="194"/>
      <c r="G457" s="195"/>
      <c r="H457" s="196"/>
    </row>
    <row r="458" spans="1:8">
      <c r="A458" s="179"/>
      <c r="B458" s="179"/>
      <c r="C458" s="179"/>
      <c r="D458" s="179"/>
      <c r="E458" s="175"/>
      <c r="F458" s="194"/>
      <c r="G458" s="195"/>
      <c r="H458" s="196"/>
    </row>
    <row r="459" spans="1:8">
      <c r="A459" s="179"/>
      <c r="B459" s="179"/>
      <c r="C459" s="179"/>
      <c r="D459" s="179"/>
      <c r="E459" s="175"/>
      <c r="F459" s="194"/>
      <c r="G459" s="195"/>
      <c r="H459" s="196"/>
    </row>
    <row r="460" spans="1:8">
      <c r="A460" s="179"/>
      <c r="B460" s="179"/>
      <c r="C460" s="179"/>
      <c r="D460" s="179"/>
      <c r="E460" s="175"/>
      <c r="F460" s="194"/>
      <c r="G460" s="195"/>
      <c r="H460" s="196"/>
    </row>
    <row r="461" spans="1:8">
      <c r="A461" s="179"/>
      <c r="B461" s="179"/>
      <c r="C461" s="179"/>
      <c r="D461" s="179"/>
      <c r="E461" s="175"/>
      <c r="F461" s="194"/>
      <c r="G461" s="195"/>
      <c r="H461" s="196"/>
    </row>
    <row r="462" spans="1:8">
      <c r="A462" s="179"/>
      <c r="B462" s="179"/>
      <c r="C462" s="179"/>
      <c r="D462" s="179"/>
      <c r="E462" s="175"/>
      <c r="F462" s="194"/>
      <c r="G462" s="195"/>
      <c r="H462" s="196"/>
    </row>
    <row r="463" spans="1:8">
      <c r="A463" s="179"/>
      <c r="B463" s="179"/>
      <c r="C463" s="179"/>
      <c r="D463" s="179"/>
      <c r="E463" s="175"/>
      <c r="F463" s="194"/>
      <c r="G463" s="195"/>
      <c r="H463" s="196"/>
    </row>
    <row r="464" spans="1:8">
      <c r="A464" s="179"/>
      <c r="B464" s="179"/>
      <c r="C464" s="179"/>
      <c r="D464" s="179"/>
      <c r="E464" s="175"/>
      <c r="F464" s="194"/>
      <c r="G464" s="195"/>
      <c r="H464" s="196"/>
    </row>
    <row r="465" spans="1:8">
      <c r="A465" s="179"/>
      <c r="B465" s="179"/>
      <c r="C465" s="179"/>
      <c r="D465" s="179"/>
      <c r="E465" s="175"/>
      <c r="F465" s="194"/>
      <c r="G465" s="195"/>
      <c r="H465" s="196"/>
    </row>
    <row r="466" spans="1:8">
      <c r="A466" s="179"/>
      <c r="B466" s="179"/>
      <c r="C466" s="179"/>
      <c r="D466" s="179"/>
      <c r="E466" s="175"/>
      <c r="F466" s="194"/>
      <c r="G466" s="195"/>
      <c r="H466" s="196"/>
    </row>
    <row r="467" spans="1:8">
      <c r="A467" s="179"/>
      <c r="B467" s="179"/>
      <c r="C467" s="179"/>
      <c r="D467" s="179"/>
      <c r="E467" s="175"/>
      <c r="F467" s="194"/>
      <c r="G467" s="195"/>
      <c r="H467" s="196"/>
    </row>
    <row r="468" spans="1:8">
      <c r="A468" s="179"/>
      <c r="B468" s="179"/>
      <c r="C468" s="179"/>
      <c r="D468" s="179"/>
      <c r="E468" s="175"/>
      <c r="F468" s="194"/>
      <c r="G468" s="195"/>
      <c r="H468" s="196"/>
    </row>
    <row r="469" spans="1:8">
      <c r="A469" s="179"/>
      <c r="B469" s="179"/>
      <c r="C469" s="179"/>
      <c r="D469" s="179"/>
      <c r="E469" s="175"/>
      <c r="F469" s="194"/>
      <c r="G469" s="195"/>
      <c r="H469" s="196"/>
    </row>
    <row r="500" spans="14:14">
      <c r="N500" s="508" t="s">
        <v>2253</v>
      </c>
    </row>
    <row r="501" spans="14:14">
      <c r="N501" s="508" t="s">
        <v>2267</v>
      </c>
    </row>
    <row r="502" spans="14:14">
      <c r="N502" s="508" t="s">
        <v>2252</v>
      </c>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phoneticPr fontId="6" type="noConversion"/>
  <dataValidations count="2">
    <dataValidation type="list" allowBlank="1" showInputMessage="1" showErrorMessage="1" sqref="B316:B320" xr:uid="{9C8B3241-4C63-4AE0-9026-FA747E45398A}">
      <formula1>$N$500:$N$503</formula1>
    </dataValidation>
    <dataValidation type="whole" operator="greaterThan" allowBlank="1" showInputMessage="1" showErrorMessage="1" sqref="K215:K218 C237:C245" xr:uid="{9DEC5954-A13D-45AE-905B-EDEBA0B117A3}">
      <formula1>-1</formula1>
    </dataValidation>
  </dataValidations>
  <hyperlinks>
    <hyperlink ref="G3" r:id="rId1" xr:uid="{1F3C47BB-6C6F-40AC-BB63-A6A0A36C9FB5}"/>
    <hyperlink ref="G4" r:id="rId2" xr:uid="{7BAA48EA-3CD3-482A-964E-13F24E9FA393}"/>
  </hyperlinks>
  <pageMargins left="0.75" right="0.75" top="1" bottom="1" header="0.5" footer="0.5"/>
  <pageSetup paperSize="9" orientation="portrait" horizontalDpi="4294967294" r:id="rId3"/>
  <headerFooter alignWithMargins="0"/>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FF52B-9174-4418-AB16-C2DE9B83F0D8}">
  <sheetPr>
    <tabColor rgb="FF92D050"/>
  </sheetPr>
  <dimension ref="A1:N502"/>
  <sheetViews>
    <sheetView zoomScaleNormal="100" workbookViewId="0">
      <selection activeCell="D1728" sqref="D1728"/>
    </sheetView>
  </sheetViews>
  <sheetFormatPr defaultColWidth="8" defaultRowHeight="14"/>
  <cols>
    <col min="1" max="1" width="8" style="508"/>
    <col min="2" max="2" width="86.453125" style="508" customWidth="1"/>
    <col min="3" max="3" width="8" style="508"/>
    <col min="4" max="4" width="18.1796875" style="508" customWidth="1"/>
    <col min="5" max="5" width="7.453125" style="681" customWidth="1"/>
    <col min="6" max="6" width="95.453125" style="682" customWidth="1"/>
    <col min="7" max="7" width="7.453125" style="683" customWidth="1"/>
    <col min="8" max="8" width="14.453125" style="684" customWidth="1"/>
    <col min="9" max="9" width="23.453125" style="508" customWidth="1"/>
    <col min="10" max="10" width="44.1796875" style="508" bestFit="1" customWidth="1"/>
    <col min="11" max="11" width="11" style="508" customWidth="1"/>
    <col min="12" max="12" width="32.453125" style="508" hidden="1" customWidth="1"/>
    <col min="13" max="13" width="8" style="508"/>
    <col min="14" max="14" width="0" style="508" hidden="1" customWidth="1"/>
    <col min="15" max="16384" width="8" style="508"/>
  </cols>
  <sheetData>
    <row r="1" spans="1:8" ht="66" customHeight="1">
      <c r="A1" s="897" t="s">
        <v>2029</v>
      </c>
      <c r="B1" s="897"/>
      <c r="C1" s="897"/>
      <c r="D1" s="897"/>
      <c r="E1" s="897"/>
      <c r="F1" s="897"/>
      <c r="G1" s="897"/>
      <c r="H1" s="897"/>
    </row>
    <row r="2" spans="1:8">
      <c r="A2" s="175" t="s">
        <v>2030</v>
      </c>
      <c r="B2" s="176"/>
      <c r="C2" s="177"/>
      <c r="D2" s="178"/>
      <c r="E2" s="509"/>
      <c r="F2" s="510"/>
      <c r="G2" s="511"/>
      <c r="H2" s="512"/>
    </row>
    <row r="3" spans="1:8" ht="34.5" customHeight="1">
      <c r="A3" s="898" t="s">
        <v>2031</v>
      </c>
      <c r="B3" s="899"/>
      <c r="C3" s="899"/>
      <c r="D3" s="899"/>
      <c r="E3" s="900" t="s">
        <v>2032</v>
      </c>
      <c r="F3" s="900"/>
      <c r="G3" s="514" t="s">
        <v>2033</v>
      </c>
      <c r="H3" s="515"/>
    </row>
    <row r="4" spans="1:8" ht="48.75" customHeight="1">
      <c r="A4" s="898" t="s">
        <v>2031</v>
      </c>
      <c r="B4" s="899"/>
      <c r="C4" s="899"/>
      <c r="D4" s="899"/>
      <c r="E4" s="900" t="s">
        <v>2034</v>
      </c>
      <c r="F4" s="900"/>
      <c r="G4" s="514" t="s">
        <v>2035</v>
      </c>
      <c r="H4" s="513"/>
    </row>
    <row r="5" spans="1:8" ht="64.5" customHeight="1">
      <c r="A5" s="180" t="s">
        <v>2036</v>
      </c>
      <c r="B5" s="181" t="s">
        <v>2037</v>
      </c>
      <c r="C5" s="182" t="s">
        <v>2038</v>
      </c>
      <c r="D5" s="181" t="s">
        <v>2039</v>
      </c>
      <c r="E5" s="895"/>
      <c r="F5" s="896"/>
      <c r="G5" s="896"/>
      <c r="H5" s="896"/>
    </row>
    <row r="6" spans="1:8" ht="43.5" customHeight="1">
      <c r="A6" s="516"/>
      <c r="B6" s="517" t="s">
        <v>2040</v>
      </c>
      <c r="C6" s="518"/>
      <c r="D6" s="519"/>
      <c r="E6" s="520" t="s">
        <v>2036</v>
      </c>
      <c r="F6" s="521" t="s">
        <v>2037</v>
      </c>
      <c r="G6" s="522" t="s">
        <v>2038</v>
      </c>
      <c r="H6" s="521" t="s">
        <v>2039</v>
      </c>
    </row>
    <row r="7" spans="1:8" ht="20.25" customHeight="1">
      <c r="A7" s="204">
        <v>1</v>
      </c>
      <c r="B7" s="523" t="s">
        <v>2041</v>
      </c>
      <c r="C7" s="524"/>
      <c r="D7" s="525"/>
      <c r="E7" s="526"/>
      <c r="F7" s="527" t="s">
        <v>2040</v>
      </c>
      <c r="G7" s="528"/>
      <c r="H7" s="529"/>
    </row>
    <row r="8" spans="1:8" ht="43.5" customHeight="1">
      <c r="A8" s="204">
        <v>1</v>
      </c>
      <c r="B8" s="523" t="s">
        <v>2041</v>
      </c>
      <c r="C8" s="524"/>
      <c r="D8" s="525"/>
      <c r="E8" s="526">
        <v>1</v>
      </c>
      <c r="F8" s="530" t="s">
        <v>2041</v>
      </c>
      <c r="G8" s="528"/>
      <c r="H8" s="529"/>
    </row>
    <row r="9" spans="1:8" ht="66" customHeight="1">
      <c r="A9" s="183">
        <v>1.1000000000000001</v>
      </c>
      <c r="B9" s="184" t="s">
        <v>2042</v>
      </c>
      <c r="C9" s="531"/>
      <c r="D9" s="532"/>
      <c r="E9" s="533">
        <v>1.1000000000000001</v>
      </c>
      <c r="F9" s="534" t="s">
        <v>2042</v>
      </c>
      <c r="G9" s="535"/>
      <c r="H9" s="536"/>
    </row>
    <row r="10" spans="1:8">
      <c r="A10" s="185" t="s">
        <v>1989</v>
      </c>
      <c r="B10" s="190" t="s">
        <v>2043</v>
      </c>
      <c r="C10" s="187" t="s">
        <v>834</v>
      </c>
      <c r="D10" s="188"/>
      <c r="E10" s="537" t="s">
        <v>1989</v>
      </c>
      <c r="F10" s="186" t="str">
        <f>B10</f>
        <v>RTS Ltd is a Ltd Company 86682</v>
      </c>
      <c r="G10" s="187" t="str">
        <f>C10</f>
        <v>Y</v>
      </c>
      <c r="H10" s="188">
        <f>D10</f>
        <v>0</v>
      </c>
    </row>
    <row r="11" spans="1:8">
      <c r="A11" s="189" t="s">
        <v>26</v>
      </c>
      <c r="B11" s="190" t="s">
        <v>2043</v>
      </c>
      <c r="C11" s="187" t="s">
        <v>834</v>
      </c>
      <c r="D11" s="192"/>
      <c r="E11" s="538" t="s">
        <v>26</v>
      </c>
      <c r="F11" s="186" t="str">
        <f t="shared" ref="F11:H14" si="0">B11</f>
        <v>RTS Ltd is a Ltd Company 86682</v>
      </c>
      <c r="G11" s="187" t="str">
        <f t="shared" si="0"/>
        <v>Y</v>
      </c>
      <c r="H11" s="188">
        <f t="shared" si="0"/>
        <v>0</v>
      </c>
    </row>
    <row r="12" spans="1:8">
      <c r="A12" s="189" t="s">
        <v>31</v>
      </c>
      <c r="B12" s="190" t="s">
        <v>2043</v>
      </c>
      <c r="C12" s="187" t="s">
        <v>834</v>
      </c>
      <c r="D12" s="192"/>
      <c r="E12" s="538" t="s">
        <v>31</v>
      </c>
      <c r="F12" s="186" t="str">
        <f t="shared" si="0"/>
        <v>RTS Ltd is a Ltd Company 86682</v>
      </c>
      <c r="G12" s="187" t="str">
        <f t="shared" si="0"/>
        <v>Y</v>
      </c>
      <c r="H12" s="188">
        <f t="shared" si="0"/>
        <v>0</v>
      </c>
    </row>
    <row r="13" spans="1:8">
      <c r="A13" s="189" t="s">
        <v>35</v>
      </c>
      <c r="B13" s="190" t="s">
        <v>2043</v>
      </c>
      <c r="C13" s="191" t="s">
        <v>834</v>
      </c>
      <c r="D13" s="192"/>
      <c r="E13" s="538" t="s">
        <v>35</v>
      </c>
      <c r="F13" s="186" t="str">
        <f t="shared" si="0"/>
        <v>RTS Ltd is a Ltd Company 86682</v>
      </c>
      <c r="G13" s="187" t="str">
        <f t="shared" si="0"/>
        <v>Y</v>
      </c>
      <c r="H13" s="188">
        <f t="shared" si="0"/>
        <v>0</v>
      </c>
    </row>
    <row r="14" spans="1:8">
      <c r="A14" s="189" t="s">
        <v>39</v>
      </c>
      <c r="B14" s="190"/>
      <c r="C14" s="191"/>
      <c r="D14" s="192"/>
      <c r="E14" s="538" t="s">
        <v>39</v>
      </c>
      <c r="F14" s="186">
        <f t="shared" si="0"/>
        <v>0</v>
      </c>
      <c r="G14" s="187">
        <f t="shared" si="0"/>
        <v>0</v>
      </c>
      <c r="H14" s="188">
        <f t="shared" si="0"/>
        <v>0</v>
      </c>
    </row>
    <row r="15" spans="1:8">
      <c r="A15" s="193"/>
      <c r="B15" s="194"/>
      <c r="C15" s="195"/>
      <c r="D15" s="196"/>
      <c r="E15" s="193"/>
      <c r="F15" s="194"/>
      <c r="G15" s="195"/>
      <c r="H15" s="196"/>
    </row>
    <row r="16" spans="1:8" ht="87.75" customHeight="1">
      <c r="A16" s="183">
        <v>1.2</v>
      </c>
      <c r="B16" s="184" t="s">
        <v>2044</v>
      </c>
      <c r="C16" s="539"/>
      <c r="D16" s="540"/>
      <c r="E16" s="533">
        <v>1.2</v>
      </c>
      <c r="F16" s="534" t="s">
        <v>2044</v>
      </c>
      <c r="G16" s="541"/>
      <c r="H16" s="542"/>
    </row>
    <row r="17" spans="1:8" ht="28">
      <c r="A17" s="189" t="s">
        <v>1989</v>
      </c>
      <c r="B17" s="190" t="s">
        <v>2045</v>
      </c>
      <c r="C17" s="191" t="s">
        <v>834</v>
      </c>
      <c r="D17" s="192"/>
      <c r="E17" s="538" t="s">
        <v>1989</v>
      </c>
      <c r="F17" s="186" t="str">
        <f t="shared" ref="F17:H21" si="1">B17</f>
        <v>FSC / PEFC fees have been paid and the group manager confirmed that there are no outstanding claims of non-payment from HMRC</v>
      </c>
      <c r="G17" s="187" t="str">
        <f t="shared" si="1"/>
        <v>Y</v>
      </c>
      <c r="H17" s="188">
        <f t="shared" si="1"/>
        <v>0</v>
      </c>
    </row>
    <row r="18" spans="1:8" ht="28">
      <c r="A18" s="189" t="s">
        <v>26</v>
      </c>
      <c r="B18" s="190" t="s">
        <v>2046</v>
      </c>
      <c r="C18" s="191" t="s">
        <v>834</v>
      </c>
      <c r="D18" s="192"/>
      <c r="E18" s="538" t="s">
        <v>26</v>
      </c>
      <c r="F18" s="186" t="str">
        <f t="shared" si="1"/>
        <v>FSC / PEFC fees have been paid and the group certification manager confirmed that there are no outstanding claims of non-payment from HMRC</v>
      </c>
      <c r="G18" s="187" t="str">
        <f t="shared" si="1"/>
        <v>Y</v>
      </c>
      <c r="H18" s="188">
        <f t="shared" si="1"/>
        <v>0</v>
      </c>
    </row>
    <row r="19" spans="1:8" ht="28">
      <c r="A19" s="189" t="s">
        <v>31</v>
      </c>
      <c r="B19" s="190" t="s">
        <v>2046</v>
      </c>
      <c r="C19" s="191" t="s">
        <v>834</v>
      </c>
      <c r="D19" s="192"/>
      <c r="E19" s="538" t="s">
        <v>31</v>
      </c>
      <c r="F19" s="186" t="str">
        <f t="shared" si="1"/>
        <v>FSC / PEFC fees have been paid and the group certification manager confirmed that there are no outstanding claims of non-payment from HMRC</v>
      </c>
      <c r="G19" s="187" t="str">
        <f t="shared" si="1"/>
        <v>Y</v>
      </c>
      <c r="H19" s="188">
        <f t="shared" si="1"/>
        <v>0</v>
      </c>
    </row>
    <row r="20" spans="1:8" ht="28">
      <c r="A20" s="189" t="s">
        <v>35</v>
      </c>
      <c r="B20" s="190" t="s">
        <v>2046</v>
      </c>
      <c r="C20" s="191" t="s">
        <v>834</v>
      </c>
      <c r="D20" s="192"/>
      <c r="E20" s="538" t="s">
        <v>35</v>
      </c>
      <c r="F20" s="186" t="str">
        <f t="shared" si="1"/>
        <v>FSC / PEFC fees have been paid and the group certification manager confirmed that there are no outstanding claims of non-payment from HMRC</v>
      </c>
      <c r="G20" s="187" t="str">
        <f t="shared" si="1"/>
        <v>Y</v>
      </c>
      <c r="H20" s="188">
        <f t="shared" si="1"/>
        <v>0</v>
      </c>
    </row>
    <row r="21" spans="1:8">
      <c r="A21" s="189" t="s">
        <v>39</v>
      </c>
      <c r="B21" s="190"/>
      <c r="C21" s="191"/>
      <c r="D21" s="192"/>
      <c r="E21" s="538" t="s">
        <v>39</v>
      </c>
      <c r="F21" s="186">
        <f t="shared" si="1"/>
        <v>0</v>
      </c>
      <c r="G21" s="187">
        <f t="shared" si="1"/>
        <v>0</v>
      </c>
      <c r="H21" s="188">
        <f t="shared" si="1"/>
        <v>0</v>
      </c>
    </row>
    <row r="22" spans="1:8">
      <c r="A22" s="193"/>
      <c r="B22" s="194"/>
      <c r="C22" s="195"/>
      <c r="D22" s="196"/>
      <c r="E22" s="193"/>
      <c r="F22" s="194"/>
      <c r="G22" s="195"/>
      <c r="H22" s="196"/>
    </row>
    <row r="23" spans="1:8" ht="50.25" customHeight="1">
      <c r="A23" s="183">
        <v>1.3</v>
      </c>
      <c r="B23" s="184" t="s">
        <v>2047</v>
      </c>
      <c r="C23" s="539"/>
      <c r="D23" s="540"/>
      <c r="E23" s="533">
        <v>1.3</v>
      </c>
      <c r="F23" s="534" t="s">
        <v>2047</v>
      </c>
      <c r="G23" s="541"/>
      <c r="H23" s="542"/>
    </row>
    <row r="24" spans="1:8" ht="74.25" customHeight="1">
      <c r="A24" s="183"/>
      <c r="B24" s="543" t="s">
        <v>2048</v>
      </c>
      <c r="C24" s="539"/>
      <c r="D24" s="540"/>
      <c r="E24" s="533"/>
      <c r="F24" s="544" t="s">
        <v>2049</v>
      </c>
      <c r="G24" s="541"/>
      <c r="H24" s="542"/>
    </row>
    <row r="25" spans="1:8">
      <c r="A25" s="189" t="s">
        <v>1989</v>
      </c>
      <c r="B25" s="190" t="s">
        <v>2050</v>
      </c>
      <c r="C25" s="191" t="s">
        <v>834</v>
      </c>
      <c r="D25" s="192"/>
      <c r="E25" s="538" t="s">
        <v>1989</v>
      </c>
      <c r="F25" s="186" t="str">
        <f t="shared" ref="F25:H29" si="2">B25</f>
        <v>N/A only one group</v>
      </c>
      <c r="G25" s="187" t="str">
        <f t="shared" si="2"/>
        <v>Y</v>
      </c>
      <c r="H25" s="188">
        <f t="shared" si="2"/>
        <v>0</v>
      </c>
    </row>
    <row r="26" spans="1:8">
      <c r="A26" s="189" t="s">
        <v>26</v>
      </c>
      <c r="B26" s="190" t="s">
        <v>2050</v>
      </c>
      <c r="C26" s="191" t="s">
        <v>834</v>
      </c>
      <c r="D26" s="192"/>
      <c r="E26" s="538" t="s">
        <v>26</v>
      </c>
      <c r="F26" s="186" t="str">
        <f t="shared" si="2"/>
        <v>N/A only one group</v>
      </c>
      <c r="G26" s="187" t="str">
        <f t="shared" si="2"/>
        <v>Y</v>
      </c>
      <c r="H26" s="188">
        <f t="shared" si="2"/>
        <v>0</v>
      </c>
    </row>
    <row r="27" spans="1:8">
      <c r="A27" s="189" t="s">
        <v>31</v>
      </c>
      <c r="B27" s="190" t="s">
        <v>2050</v>
      </c>
      <c r="C27" s="191" t="s">
        <v>834</v>
      </c>
      <c r="D27" s="192"/>
      <c r="E27" s="538" t="s">
        <v>31</v>
      </c>
      <c r="F27" s="186" t="str">
        <f t="shared" si="2"/>
        <v>N/A only one group</v>
      </c>
      <c r="G27" s="187" t="str">
        <f t="shared" si="2"/>
        <v>Y</v>
      </c>
      <c r="H27" s="188">
        <f t="shared" si="2"/>
        <v>0</v>
      </c>
    </row>
    <row r="28" spans="1:8">
      <c r="A28" s="189" t="s">
        <v>35</v>
      </c>
      <c r="B28" s="190" t="s">
        <v>2050</v>
      </c>
      <c r="C28" s="191" t="s">
        <v>834</v>
      </c>
      <c r="D28" s="192"/>
      <c r="E28" s="538" t="s">
        <v>35</v>
      </c>
      <c r="F28" s="186" t="str">
        <f t="shared" si="2"/>
        <v>N/A only one group</v>
      </c>
      <c r="G28" s="187" t="str">
        <f t="shared" si="2"/>
        <v>Y</v>
      </c>
      <c r="H28" s="188">
        <f t="shared" si="2"/>
        <v>0</v>
      </c>
    </row>
    <row r="29" spans="1:8">
      <c r="A29" s="189" t="s">
        <v>39</v>
      </c>
      <c r="B29" s="190"/>
      <c r="C29" s="191"/>
      <c r="D29" s="192"/>
      <c r="E29" s="538" t="s">
        <v>39</v>
      </c>
      <c r="F29" s="186">
        <f t="shared" si="2"/>
        <v>0</v>
      </c>
      <c r="G29" s="187">
        <f t="shared" si="2"/>
        <v>0</v>
      </c>
      <c r="H29" s="188">
        <f t="shared" si="2"/>
        <v>0</v>
      </c>
    </row>
    <row r="30" spans="1:8">
      <c r="A30" s="193"/>
      <c r="B30" s="194"/>
      <c r="C30" s="195"/>
      <c r="D30" s="196"/>
      <c r="E30" s="193"/>
      <c r="F30" s="194"/>
      <c r="G30" s="195"/>
      <c r="H30" s="196"/>
    </row>
    <row r="31" spans="1:8" ht="31.5" customHeight="1">
      <c r="A31" s="183">
        <v>1.4</v>
      </c>
      <c r="B31" s="184" t="s">
        <v>2051</v>
      </c>
      <c r="C31" s="539"/>
      <c r="D31" s="540"/>
      <c r="E31" s="533">
        <v>1.4</v>
      </c>
      <c r="F31" s="534" t="s">
        <v>2051</v>
      </c>
      <c r="G31" s="541"/>
      <c r="H31" s="542"/>
    </row>
    <row r="32" spans="1:8" ht="182">
      <c r="A32" s="189" t="s">
        <v>1989</v>
      </c>
      <c r="B32" s="190" t="s">
        <v>2052</v>
      </c>
      <c r="C32" s="191" t="s">
        <v>834</v>
      </c>
      <c r="D32" s="192" t="s">
        <v>2053</v>
      </c>
      <c r="E32" s="538" t="s">
        <v>1989</v>
      </c>
      <c r="F32" s="186" t="str">
        <f t="shared" ref="F32:H36" si="3">B32</f>
        <v>Specified in Group Rules - Sept 2019 version seen; however UKWAS 3.1.2: the planning of woodland operations shall include:
• Taking measures to  prevent disturbance of and damage to priority species,
UKWAS 4.4.1c) There shall be ongoing communication and/or consultation with statutory bodies, local authorities, wildlife trusts and other relevant organisations. 
UKWAS 5.5.1 All workers shall have appropriate qualifications, training and/or experience to carry out their roles in conformance to the requirements of this standard
There have been no reports of any disturbance but priority species such as Goshawks are found throughout Perthshire and Stirlingshire and their potential presence is not routinely considered on sites where they have not  previously been recorded nor has any training been given in how to identify priority species or nests. There is no system in place to communicate with NGOs either directly or through Scottish Forestry to access information about the presence and location of priority species in Perthshire and Stirling, although no non-compliance noted as a result</v>
      </c>
      <c r="G32" s="187" t="str">
        <f t="shared" si="3"/>
        <v>Y</v>
      </c>
      <c r="H32" s="188" t="str">
        <f t="shared" si="3"/>
        <v>Obs 2021.15</v>
      </c>
    </row>
    <row r="33" spans="1:8" ht="56">
      <c r="A33" s="189" t="s">
        <v>26</v>
      </c>
      <c r="B33" s="190" t="s">
        <v>2054</v>
      </c>
      <c r="C33" s="191" t="s">
        <v>834</v>
      </c>
      <c r="D33" s="192"/>
      <c r="E33" s="538" t="s">
        <v>26</v>
      </c>
      <c r="F33" s="186" t="str">
        <f t="shared" si="3"/>
        <v>Specified in Group Rules - July 2022 version seen. Operational checklist now in place which triggers further investigation eg re protected species / habitats known or suspected to be on site.  This is then used to inform the pre-commencement information exchange. Examples of completed checklists seen eg Blairmore bruschcutting operations planned for late Sept 2022.</v>
      </c>
      <c r="G33" s="187" t="str">
        <f t="shared" si="3"/>
        <v>Y</v>
      </c>
      <c r="H33" s="188">
        <f t="shared" si="3"/>
        <v>0</v>
      </c>
    </row>
    <row r="34" spans="1:8">
      <c r="A34" s="189" t="s">
        <v>31</v>
      </c>
      <c r="B34" s="190" t="s">
        <v>2055</v>
      </c>
      <c r="C34" s="191" t="s">
        <v>834</v>
      </c>
      <c r="D34" s="192"/>
      <c r="E34" s="538" t="s">
        <v>31</v>
      </c>
      <c r="F34" s="186" t="str">
        <f t="shared" si="3"/>
        <v>Specified in Group Rules - most up to date version ( July 2022) seen during audit</v>
      </c>
      <c r="G34" s="187" t="str">
        <f t="shared" si="3"/>
        <v>Y</v>
      </c>
      <c r="H34" s="188">
        <f t="shared" si="3"/>
        <v>0</v>
      </c>
    </row>
    <row r="35" spans="1:8">
      <c r="A35" s="189" t="s">
        <v>35</v>
      </c>
      <c r="B35" s="190" t="s">
        <v>2055</v>
      </c>
      <c r="C35" s="191" t="s">
        <v>834</v>
      </c>
      <c r="D35" s="192"/>
      <c r="E35" s="538" t="s">
        <v>35</v>
      </c>
      <c r="F35" s="186" t="str">
        <f t="shared" si="3"/>
        <v>Specified in Group Rules - most up to date version ( July 2022) seen during audit</v>
      </c>
      <c r="G35" s="187" t="str">
        <f t="shared" si="3"/>
        <v>Y</v>
      </c>
      <c r="H35" s="188">
        <f t="shared" si="3"/>
        <v>0</v>
      </c>
    </row>
    <row r="36" spans="1:8">
      <c r="A36" s="189" t="s">
        <v>39</v>
      </c>
      <c r="B36" s="190"/>
      <c r="C36" s="191"/>
      <c r="D36" s="192"/>
      <c r="E36" s="538" t="s">
        <v>39</v>
      </c>
      <c r="F36" s="186">
        <f t="shared" si="3"/>
        <v>0</v>
      </c>
      <c r="G36" s="187">
        <f t="shared" si="3"/>
        <v>0</v>
      </c>
      <c r="H36" s="188">
        <f t="shared" si="3"/>
        <v>0</v>
      </c>
    </row>
    <row r="37" spans="1:8">
      <c r="A37" s="193"/>
      <c r="B37" s="190"/>
      <c r="C37" s="195"/>
      <c r="D37" s="196"/>
      <c r="E37" s="193"/>
      <c r="F37" s="190"/>
      <c r="G37" s="195"/>
      <c r="H37" s="196"/>
    </row>
    <row r="38" spans="1:8" ht="49.5" customHeight="1">
      <c r="A38" s="198">
        <v>1.5</v>
      </c>
      <c r="B38" s="199" t="s">
        <v>445</v>
      </c>
      <c r="C38" s="545"/>
      <c r="D38" s="546"/>
      <c r="E38" s="547">
        <v>1.5</v>
      </c>
      <c r="F38" s="548" t="s">
        <v>445</v>
      </c>
      <c r="G38" s="549"/>
      <c r="H38" s="550"/>
    </row>
    <row r="39" spans="1:8">
      <c r="A39" s="189" t="s">
        <v>1989</v>
      </c>
      <c r="B39" s="190" t="s">
        <v>2057</v>
      </c>
      <c r="C39" s="191" t="s">
        <v>834</v>
      </c>
      <c r="D39" s="192"/>
      <c r="E39" s="538" t="s">
        <v>1989</v>
      </c>
      <c r="F39" s="186" t="str">
        <f t="shared" ref="F39:H43" si="4">B39</f>
        <v>Responsibilities outlined in Group Rules</v>
      </c>
      <c r="G39" s="187" t="str">
        <f t="shared" si="4"/>
        <v>Y</v>
      </c>
      <c r="H39" s="188">
        <f t="shared" si="4"/>
        <v>0</v>
      </c>
    </row>
    <row r="40" spans="1:8" ht="168">
      <c r="A40" s="189" t="s">
        <v>26</v>
      </c>
      <c r="B40" s="551" t="s">
        <v>2058</v>
      </c>
      <c r="C40" s="552" t="s">
        <v>842</v>
      </c>
      <c r="D40" s="553" t="s">
        <v>2059</v>
      </c>
      <c r="E40" s="538" t="s">
        <v>26</v>
      </c>
      <c r="F40" s="554" t="str">
        <f t="shared" si="4"/>
        <v xml:space="preserve">Responsibilities outlined in Group Rules and Division of Responsibilities documents.  Most recent versions July 2022 seen during audit. In the Division of Responsibilities document Forest Resource Managers  listed responsibilities include 'Address CARs issued by either: Certification body; Group Scheme Auditors; Group Entity; Local Group Manager, within the requested timescales.'  Even though the RTS Certification Manager had communicated all MA CARs and associated deadlines to the Forest Resource Managers responsible for their closure, not all of these managers appeared to possess sufficient knowledge of certification requirements and/or their associated responsibilities as action was not taken to close some of these CARS until the S1 audit had already commenced eg creating a monitoring plan/ undertaking identified monitoring.  In addition some of the annual returns ( ref Obs 2022.10 under 4.1 below) were not submitted to the certification manager until  immediately prior to / during the audit. In summary,  some RTS managers appear to lack the knowledge they require to fulfil their responsibilities. </v>
      </c>
      <c r="G40" s="555" t="str">
        <f t="shared" si="4"/>
        <v>N</v>
      </c>
      <c r="H40" s="556" t="str">
        <f t="shared" si="4"/>
        <v>Minor CAR 2022.9</v>
      </c>
    </row>
    <row r="41" spans="1:8" ht="98">
      <c r="A41" s="189" t="s">
        <v>31</v>
      </c>
      <c r="B41" s="190" t="s">
        <v>2060</v>
      </c>
      <c r="C41" s="191" t="s">
        <v>834</v>
      </c>
      <c r="D41" s="192"/>
      <c r="E41" s="538" t="s">
        <v>31</v>
      </c>
      <c r="F41" s="186" t="str">
        <f t="shared" si="4"/>
        <v>Responsibilities are outlined in the Group Rules and Division of Responsibilities documents.  Regarding Minor CAR 2022.9, although insufficient evidence for closure of 2022.6, it was clear that  managers are now aware of their individual responsibilities.  Annual returns had been provided to deadline. Meeting notes and email correspondence seen evidencing that managers have been made aware of their responsibilities and the consequences of failure to meet these. Managers interviewed during audit showed improved knowledge of certification requirements as relevant to their roles.</v>
      </c>
      <c r="G41" s="187" t="str">
        <f t="shared" si="4"/>
        <v>Y</v>
      </c>
      <c r="H41" s="188">
        <f t="shared" si="4"/>
        <v>0</v>
      </c>
    </row>
    <row r="42" spans="1:8">
      <c r="A42" s="189" t="s">
        <v>35</v>
      </c>
      <c r="B42" s="190" t="s">
        <v>2057</v>
      </c>
      <c r="C42" s="191" t="s">
        <v>834</v>
      </c>
      <c r="D42" s="192"/>
      <c r="E42" s="538" t="s">
        <v>35</v>
      </c>
      <c r="F42" s="186" t="str">
        <f t="shared" si="4"/>
        <v>Responsibilities outlined in Group Rules</v>
      </c>
      <c r="G42" s="187" t="str">
        <f t="shared" si="4"/>
        <v>Y</v>
      </c>
      <c r="H42" s="188">
        <f t="shared" si="4"/>
        <v>0</v>
      </c>
    </row>
    <row r="43" spans="1:8">
      <c r="A43" s="189" t="s">
        <v>39</v>
      </c>
      <c r="B43" s="190"/>
      <c r="C43" s="191"/>
      <c r="D43" s="192"/>
      <c r="E43" s="538" t="s">
        <v>39</v>
      </c>
      <c r="F43" s="186">
        <f t="shared" si="4"/>
        <v>0</v>
      </c>
      <c r="G43" s="187">
        <f t="shared" si="4"/>
        <v>0</v>
      </c>
      <c r="H43" s="188">
        <f t="shared" si="4"/>
        <v>0</v>
      </c>
    </row>
    <row r="44" spans="1:8">
      <c r="A44" s="193"/>
      <c r="B44" s="194"/>
      <c r="C44" s="195"/>
      <c r="D44" s="196"/>
      <c r="E44" s="193"/>
      <c r="F44" s="194"/>
      <c r="G44" s="195"/>
      <c r="H44" s="196"/>
    </row>
    <row r="45" spans="1:8" ht="20.5" customHeight="1">
      <c r="A45" s="557">
        <v>2</v>
      </c>
      <c r="B45" s="558" t="s">
        <v>2062</v>
      </c>
      <c r="C45" s="539"/>
      <c r="D45" s="540"/>
      <c r="E45" s="559">
        <v>2</v>
      </c>
      <c r="F45" s="560" t="s">
        <v>2062</v>
      </c>
      <c r="G45" s="561"/>
      <c r="H45" s="562"/>
    </row>
    <row r="46" spans="1:8" ht="168.75" customHeight="1">
      <c r="A46" s="198">
        <v>2.1</v>
      </c>
      <c r="B46" s="199" t="s">
        <v>2063</v>
      </c>
      <c r="C46" s="545"/>
      <c r="D46" s="546"/>
      <c r="E46" s="547">
        <v>2.1</v>
      </c>
      <c r="F46" s="548" t="s">
        <v>2064</v>
      </c>
      <c r="G46" s="549"/>
      <c r="H46" s="550"/>
    </row>
    <row r="47" spans="1:8" ht="57.75" customHeight="1">
      <c r="A47" s="198"/>
      <c r="B47" s="563" t="s">
        <v>2065</v>
      </c>
      <c r="C47" s="545"/>
      <c r="D47" s="546"/>
      <c r="E47" s="547"/>
      <c r="F47" s="564" t="s">
        <v>2066</v>
      </c>
      <c r="G47" s="549"/>
      <c r="H47" s="550"/>
    </row>
    <row r="48" spans="1:8">
      <c r="A48" s="189" t="s">
        <v>1989</v>
      </c>
      <c r="B48" s="190" t="s">
        <v>2067</v>
      </c>
      <c r="C48" s="191" t="s">
        <v>834</v>
      </c>
      <c r="D48" s="192"/>
      <c r="E48" s="538" t="s">
        <v>1989</v>
      </c>
      <c r="F48" s="186" t="str">
        <f t="shared" ref="F48:H52" si="5">B48</f>
        <v>Declaration of consent including all the above seen for all sites in MA audit</v>
      </c>
      <c r="G48" s="187" t="str">
        <f t="shared" si="5"/>
        <v>Y</v>
      </c>
      <c r="H48" s="188">
        <f t="shared" si="5"/>
        <v>0</v>
      </c>
    </row>
    <row r="49" spans="1:8" ht="28">
      <c r="A49" s="189" t="s">
        <v>26</v>
      </c>
      <c r="B49" s="190" t="s">
        <v>2068</v>
      </c>
      <c r="C49" s="191" t="s">
        <v>834</v>
      </c>
      <c r="D49" s="192"/>
      <c r="E49" s="538" t="s">
        <v>26</v>
      </c>
      <c r="F49" s="186" t="str">
        <f t="shared" si="5"/>
        <v>Specified in declaration of consent documents signed by owners - examples seen during audit including Auch South &amp; Invergaunan, Wester Eggie and Blairmore.</v>
      </c>
      <c r="G49" s="187" t="str">
        <f t="shared" si="5"/>
        <v>Y</v>
      </c>
      <c r="H49" s="188">
        <f t="shared" si="5"/>
        <v>0</v>
      </c>
    </row>
    <row r="50" spans="1:8" ht="70">
      <c r="A50" s="189" t="s">
        <v>31</v>
      </c>
      <c r="B50" s="190" t="s">
        <v>2069</v>
      </c>
      <c r="C50" s="191" t="s">
        <v>834</v>
      </c>
      <c r="D50" s="192" t="s">
        <v>2070</v>
      </c>
      <c r="E50" s="538" t="s">
        <v>31</v>
      </c>
      <c r="F50" s="186" t="str">
        <f t="shared" si="5"/>
        <v>Declaration of consent including all the above seen for all sites in S2 audit other than for Kincardine where ownership has passed from father to son and the new Declaration of Commitment had not been returned at time of audit. Email correspondence seen confirming that the new DOC had been sent and was awaiting return seen during audit; Observation raised to be checked at S3 audit</v>
      </c>
      <c r="G50" s="187" t="str">
        <f t="shared" si="5"/>
        <v>Y</v>
      </c>
      <c r="H50" s="188" t="str">
        <f t="shared" si="5"/>
        <v>Obs 2023.8</v>
      </c>
    </row>
    <row r="51" spans="1:8">
      <c r="A51" s="189" t="s">
        <v>35</v>
      </c>
      <c r="B51" s="190" t="s">
        <v>2279</v>
      </c>
      <c r="C51" s="191" t="s">
        <v>834</v>
      </c>
      <c r="D51" s="192"/>
      <c r="E51" s="538" t="s">
        <v>35</v>
      </c>
      <c r="F51" s="186" t="str">
        <f t="shared" si="5"/>
        <v>Declaration of consent including all the above seen for all sites in S3 audit</v>
      </c>
      <c r="G51" s="187" t="str">
        <f t="shared" si="5"/>
        <v>Y</v>
      </c>
      <c r="H51" s="188">
        <f t="shared" si="5"/>
        <v>0</v>
      </c>
    </row>
    <row r="52" spans="1:8">
      <c r="A52" s="189" t="s">
        <v>39</v>
      </c>
      <c r="B52" s="197"/>
      <c r="C52" s="191"/>
      <c r="D52" s="192"/>
      <c r="E52" s="538" t="s">
        <v>39</v>
      </c>
      <c r="F52" s="186">
        <f t="shared" si="5"/>
        <v>0</v>
      </c>
      <c r="G52" s="187">
        <f t="shared" si="5"/>
        <v>0</v>
      </c>
      <c r="H52" s="188">
        <f t="shared" si="5"/>
        <v>0</v>
      </c>
    </row>
    <row r="53" spans="1:8" ht="50.25" customHeight="1">
      <c r="A53" s="198"/>
      <c r="B53" s="199" t="s">
        <v>2073</v>
      </c>
      <c r="C53" s="545"/>
      <c r="D53" s="546"/>
      <c r="E53" s="547"/>
      <c r="F53" s="548" t="s">
        <v>2073</v>
      </c>
      <c r="G53" s="549"/>
      <c r="H53" s="550"/>
    </row>
    <row r="54" spans="1:8">
      <c r="A54" s="189" t="s">
        <v>1989</v>
      </c>
      <c r="B54" s="190" t="s">
        <v>2074</v>
      </c>
      <c r="C54" s="191" t="s">
        <v>834</v>
      </c>
      <c r="D54" s="192"/>
      <c r="E54" s="538" t="s">
        <v>1989</v>
      </c>
      <c r="F54" s="186" t="str">
        <f t="shared" ref="F54:H58" si="6">B54</f>
        <v>Some Declarations signed by the member and some by their representative</v>
      </c>
      <c r="G54" s="187" t="str">
        <f t="shared" si="6"/>
        <v>Y</v>
      </c>
      <c r="H54" s="188">
        <f t="shared" si="6"/>
        <v>0</v>
      </c>
    </row>
    <row r="55" spans="1:8" ht="28">
      <c r="A55" s="189" t="s">
        <v>26</v>
      </c>
      <c r="B55" s="190" t="s">
        <v>2075</v>
      </c>
      <c r="C55" s="191" t="s">
        <v>834</v>
      </c>
      <c r="D55" s="192"/>
      <c r="E55" s="538" t="s">
        <v>26</v>
      </c>
      <c r="F55" s="186" t="str">
        <f t="shared" si="6"/>
        <v>All declarations are signed either by the member or their representative eg Auch South &amp; Invergaunan signed by member.</v>
      </c>
      <c r="G55" s="187" t="str">
        <f t="shared" si="6"/>
        <v>Y</v>
      </c>
      <c r="H55" s="188">
        <f t="shared" si="6"/>
        <v>0</v>
      </c>
    </row>
    <row r="56" spans="1:8">
      <c r="A56" s="189" t="s">
        <v>31</v>
      </c>
      <c r="B56" s="190" t="s">
        <v>2076</v>
      </c>
      <c r="C56" s="191" t="s">
        <v>834</v>
      </c>
      <c r="D56" s="192"/>
      <c r="E56" s="538" t="s">
        <v>31</v>
      </c>
      <c r="F56" s="186" t="str">
        <f t="shared" si="6"/>
        <v xml:space="preserve">All declarations seen to be signed either by the member or their representative </v>
      </c>
      <c r="G56" s="187" t="str">
        <f t="shared" si="6"/>
        <v>Y</v>
      </c>
      <c r="H56" s="188">
        <f t="shared" si="6"/>
        <v>0</v>
      </c>
    </row>
    <row r="57" spans="1:8">
      <c r="A57" s="189" t="s">
        <v>35</v>
      </c>
      <c r="B57" s="190" t="s">
        <v>2076</v>
      </c>
      <c r="C57" s="191" t="s">
        <v>834</v>
      </c>
      <c r="D57" s="192"/>
      <c r="E57" s="538" t="s">
        <v>35</v>
      </c>
      <c r="F57" s="186" t="str">
        <f t="shared" si="6"/>
        <v xml:space="preserve">All declarations seen to be signed either by the member or their representative </v>
      </c>
      <c r="G57" s="187" t="str">
        <f t="shared" si="6"/>
        <v>Y</v>
      </c>
      <c r="H57" s="188">
        <f t="shared" si="6"/>
        <v>0</v>
      </c>
    </row>
    <row r="58" spans="1:8">
      <c r="A58" s="189" t="s">
        <v>39</v>
      </c>
      <c r="B58" s="197"/>
      <c r="C58" s="191"/>
      <c r="D58" s="192"/>
      <c r="E58" s="538" t="s">
        <v>39</v>
      </c>
      <c r="F58" s="186">
        <f t="shared" si="6"/>
        <v>0</v>
      </c>
      <c r="G58" s="187">
        <f t="shared" si="6"/>
        <v>0</v>
      </c>
      <c r="H58" s="188">
        <f t="shared" si="6"/>
        <v>0</v>
      </c>
    </row>
    <row r="59" spans="1:8" ht="54.75" customHeight="1">
      <c r="A59" s="198"/>
      <c r="B59" s="199" t="s">
        <v>2077</v>
      </c>
      <c r="C59" s="545"/>
      <c r="D59" s="546"/>
      <c r="E59" s="547"/>
      <c r="F59" s="548" t="s">
        <v>2077</v>
      </c>
      <c r="G59" s="549"/>
      <c r="H59" s="550"/>
    </row>
    <row r="60" spans="1:8" ht="42.75" customHeight="1">
      <c r="A60" s="198"/>
      <c r="B60" s="563" t="s">
        <v>2078</v>
      </c>
      <c r="C60" s="545"/>
      <c r="D60" s="546"/>
      <c r="E60" s="547"/>
      <c r="F60" s="564" t="s">
        <v>2078</v>
      </c>
      <c r="G60" s="549"/>
      <c r="H60" s="550"/>
    </row>
    <row r="61" spans="1:8" ht="42">
      <c r="A61" s="189" t="s">
        <v>1989</v>
      </c>
      <c r="B61" s="190" t="s">
        <v>2079</v>
      </c>
      <c r="C61" s="191" t="s">
        <v>834</v>
      </c>
      <c r="D61" s="192"/>
      <c r="E61" s="538" t="s">
        <v>1989</v>
      </c>
      <c r="F61" s="186" t="str">
        <f t="shared" ref="F61:H65" si="7">B61</f>
        <v>In such a situation the member is sent a copy of the declaration with an accompanying letter requesting permission to sign on their behalf - example seen for Dunfallandy, including letter and owner response.</v>
      </c>
      <c r="G61" s="187" t="str">
        <f t="shared" si="7"/>
        <v>Y</v>
      </c>
      <c r="H61" s="188">
        <f t="shared" si="7"/>
        <v>0</v>
      </c>
    </row>
    <row r="62" spans="1:8" ht="28">
      <c r="A62" s="189" t="s">
        <v>26</v>
      </c>
      <c r="B62" s="190" t="s">
        <v>2080</v>
      </c>
      <c r="C62" s="191" t="s">
        <v>834</v>
      </c>
      <c r="D62" s="192"/>
      <c r="E62" s="538" t="s">
        <v>26</v>
      </c>
      <c r="F62" s="186" t="str">
        <f t="shared" si="7"/>
        <v>In such a situation the member is sent a copy of the declaration with an accompanying letter requesting permission to sign on their behalf -  no examples of this for recent new members.</v>
      </c>
      <c r="G62" s="187" t="str">
        <f t="shared" si="7"/>
        <v>Y</v>
      </c>
      <c r="H62" s="188">
        <f t="shared" si="7"/>
        <v>0</v>
      </c>
    </row>
    <row r="63" spans="1:8" ht="28">
      <c r="A63" s="189" t="s">
        <v>31</v>
      </c>
      <c r="B63" s="190" t="s">
        <v>2080</v>
      </c>
      <c r="C63" s="191" t="s">
        <v>834</v>
      </c>
      <c r="D63" s="192"/>
      <c r="E63" s="538" t="s">
        <v>31</v>
      </c>
      <c r="F63" s="186" t="str">
        <f t="shared" si="7"/>
        <v>In such a situation the member is sent a copy of the declaration with an accompanying letter requesting permission to sign on their behalf -  no examples of this for recent new members.</v>
      </c>
      <c r="G63" s="187" t="str">
        <f t="shared" si="7"/>
        <v>Y</v>
      </c>
      <c r="H63" s="188">
        <f t="shared" si="7"/>
        <v>0</v>
      </c>
    </row>
    <row r="64" spans="1:8" ht="28">
      <c r="A64" s="189" t="s">
        <v>35</v>
      </c>
      <c r="B64" s="190" t="s">
        <v>2080</v>
      </c>
      <c r="C64" s="191" t="s">
        <v>834</v>
      </c>
      <c r="D64" s="192"/>
      <c r="E64" s="538" t="s">
        <v>35</v>
      </c>
      <c r="F64" s="186" t="str">
        <f t="shared" si="7"/>
        <v>In such a situation the member is sent a copy of the declaration with an accompanying letter requesting permission to sign on their behalf -  no examples of this for recent new members.</v>
      </c>
      <c r="G64" s="187" t="str">
        <f t="shared" si="7"/>
        <v>Y</v>
      </c>
      <c r="H64" s="188">
        <f t="shared" si="7"/>
        <v>0</v>
      </c>
    </row>
    <row r="65" spans="1:8">
      <c r="A65" s="189" t="s">
        <v>39</v>
      </c>
      <c r="B65" s="197"/>
      <c r="C65" s="191"/>
      <c r="D65" s="192"/>
      <c r="E65" s="538" t="s">
        <v>39</v>
      </c>
      <c r="F65" s="186">
        <f t="shared" si="7"/>
        <v>0</v>
      </c>
      <c r="G65" s="187">
        <f t="shared" si="7"/>
        <v>0</v>
      </c>
      <c r="H65" s="188">
        <f t="shared" si="7"/>
        <v>0</v>
      </c>
    </row>
    <row r="66" spans="1:8">
      <c r="A66" s="193"/>
      <c r="B66" s="194"/>
      <c r="C66" s="195"/>
      <c r="D66" s="196"/>
      <c r="E66" s="193"/>
      <c r="F66" s="194"/>
      <c r="G66" s="195"/>
      <c r="H66" s="196"/>
    </row>
    <row r="67" spans="1:8" s="571" customFormat="1" ht="27.75" customHeight="1">
      <c r="A67" s="565">
        <v>3</v>
      </c>
      <c r="B67" s="523" t="s">
        <v>2081</v>
      </c>
      <c r="C67" s="566"/>
      <c r="D67" s="567"/>
      <c r="E67" s="568">
        <v>3</v>
      </c>
      <c r="F67" s="530" t="s">
        <v>2081</v>
      </c>
      <c r="G67" s="569"/>
      <c r="H67" s="570"/>
    </row>
    <row r="68" spans="1:8" ht="45.75" customHeight="1">
      <c r="A68" s="198">
        <v>3.1</v>
      </c>
      <c r="B68" s="199" t="s">
        <v>2082</v>
      </c>
      <c r="C68" s="202"/>
      <c r="D68" s="203"/>
      <c r="E68" s="547">
        <v>3.1</v>
      </c>
      <c r="F68" s="548" t="s">
        <v>2082</v>
      </c>
      <c r="G68" s="572"/>
      <c r="H68" s="573"/>
    </row>
    <row r="69" spans="1:8" ht="42" customHeight="1">
      <c r="A69" s="198"/>
      <c r="B69" s="563" t="s">
        <v>2083</v>
      </c>
      <c r="C69" s="202"/>
      <c r="D69" s="203"/>
      <c r="E69" s="547"/>
      <c r="F69" s="564" t="s">
        <v>2083</v>
      </c>
      <c r="G69" s="572"/>
      <c r="H69" s="573"/>
    </row>
    <row r="70" spans="1:8">
      <c r="A70" s="189" t="s">
        <v>1989</v>
      </c>
      <c r="B70" s="190" t="s">
        <v>2084</v>
      </c>
      <c r="C70" s="191" t="s">
        <v>834</v>
      </c>
      <c r="D70" s="192"/>
      <c r="E70" s="538" t="s">
        <v>1989</v>
      </c>
      <c r="F70" s="186" t="str">
        <f t="shared" ref="F70:H74" si="8">B70</f>
        <v>Division of responsibilities clearly stated in the Group Rules - seen during audit</v>
      </c>
      <c r="G70" s="187" t="str">
        <f t="shared" si="8"/>
        <v>Y</v>
      </c>
      <c r="H70" s="188">
        <f t="shared" si="8"/>
        <v>0</v>
      </c>
    </row>
    <row r="71" spans="1:8" ht="28">
      <c r="A71" s="189" t="s">
        <v>26</v>
      </c>
      <c r="B71" s="190" t="s">
        <v>2085</v>
      </c>
      <c r="C71" s="191" t="s">
        <v>834</v>
      </c>
      <c r="D71" s="192"/>
      <c r="E71" s="538" t="s">
        <v>26</v>
      </c>
      <c r="F71" s="186" t="str">
        <f t="shared" si="8"/>
        <v>Division of responsibilities clearly stated in the Group Rules. Most recent version July 2022 seen during audit.</v>
      </c>
      <c r="G71" s="187" t="str">
        <f t="shared" si="8"/>
        <v>Y</v>
      </c>
      <c r="H71" s="188">
        <f t="shared" si="8"/>
        <v>0</v>
      </c>
    </row>
    <row r="72" spans="1:8" ht="28">
      <c r="A72" s="189" t="s">
        <v>31</v>
      </c>
      <c r="B72" s="190" t="s">
        <v>2085</v>
      </c>
      <c r="C72" s="191" t="s">
        <v>834</v>
      </c>
      <c r="D72" s="192"/>
      <c r="E72" s="538" t="s">
        <v>31</v>
      </c>
      <c r="F72" s="186" t="str">
        <f t="shared" si="8"/>
        <v>Division of responsibilities clearly stated in the Group Rules. Most recent version July 2022 seen during audit.</v>
      </c>
      <c r="G72" s="187" t="str">
        <f t="shared" si="8"/>
        <v>Y</v>
      </c>
      <c r="H72" s="188">
        <f t="shared" si="8"/>
        <v>0</v>
      </c>
    </row>
    <row r="73" spans="1:8" ht="28">
      <c r="A73" s="189" t="s">
        <v>35</v>
      </c>
      <c r="B73" s="190" t="s">
        <v>2085</v>
      </c>
      <c r="C73" s="191" t="s">
        <v>834</v>
      </c>
      <c r="D73" s="192"/>
      <c r="E73" s="538" t="s">
        <v>35</v>
      </c>
      <c r="F73" s="186" t="str">
        <f t="shared" si="8"/>
        <v>Division of responsibilities clearly stated in the Group Rules. Most recent version July 2022 seen during audit.</v>
      </c>
      <c r="G73" s="187" t="str">
        <f t="shared" si="8"/>
        <v>Y</v>
      </c>
      <c r="H73" s="188">
        <f t="shared" si="8"/>
        <v>0</v>
      </c>
    </row>
    <row r="74" spans="1:8">
      <c r="A74" s="189" t="s">
        <v>39</v>
      </c>
      <c r="B74" s="190"/>
      <c r="C74" s="191"/>
      <c r="D74" s="192"/>
      <c r="E74" s="538" t="s">
        <v>39</v>
      </c>
      <c r="F74" s="186">
        <f t="shared" si="8"/>
        <v>0</v>
      </c>
      <c r="G74" s="187">
        <f t="shared" si="8"/>
        <v>0</v>
      </c>
      <c r="H74" s="188">
        <f t="shared" si="8"/>
        <v>0</v>
      </c>
    </row>
    <row r="75" spans="1:8">
      <c r="A75" s="193"/>
      <c r="B75" s="194"/>
      <c r="C75" s="195"/>
      <c r="D75" s="196"/>
      <c r="E75" s="193"/>
      <c r="F75" s="194"/>
      <c r="G75" s="195"/>
      <c r="H75" s="196"/>
    </row>
    <row r="76" spans="1:8" ht="48.75" customHeight="1">
      <c r="A76" s="198">
        <v>3.2</v>
      </c>
      <c r="B76" s="199" t="s">
        <v>2086</v>
      </c>
      <c r="C76" s="202"/>
      <c r="D76" s="203"/>
      <c r="E76" s="547">
        <v>3.2</v>
      </c>
      <c r="F76" s="548" t="s">
        <v>2086</v>
      </c>
      <c r="G76" s="572"/>
      <c r="H76" s="573"/>
    </row>
    <row r="77" spans="1:8" ht="42">
      <c r="A77" s="189" t="s">
        <v>1989</v>
      </c>
      <c r="B77" s="551" t="s">
        <v>2087</v>
      </c>
      <c r="C77" s="552" t="s">
        <v>842</v>
      </c>
      <c r="D77" s="553" t="s">
        <v>2088</v>
      </c>
      <c r="E77" s="538" t="s">
        <v>1989</v>
      </c>
      <c r="F77" s="551" t="str">
        <f>B77</f>
        <v xml:space="preserve"> Defined and documented in the Group Rules, but at Garrique - the owner is the FRM, RTS do not manage the site however there is no client contract between RTS and Garrique.  This situation is not defined and documented in the Group Rules.</v>
      </c>
      <c r="G77" s="552" t="str">
        <f>C77</f>
        <v>N</v>
      </c>
      <c r="H77" s="553" t="str">
        <f>D77</f>
        <v>Minor CAR 2021.14</v>
      </c>
    </row>
    <row r="78" spans="1:8" ht="70">
      <c r="A78" s="189" t="s">
        <v>26</v>
      </c>
      <c r="B78" s="190" t="s">
        <v>2089</v>
      </c>
      <c r="C78" s="191" t="s">
        <v>834</v>
      </c>
      <c r="D78" s="192"/>
      <c r="E78" s="538" t="s">
        <v>26</v>
      </c>
      <c r="F78" s="190" t="str">
        <f t="shared" ref="F78:H81" si="9">B78</f>
        <v xml:space="preserve"> Defined and documented in the Group Rules and, following further clarification, it was clear that RTS was acting in a contractor role not a Resource Manager role ie to undertake practical habitat management.  Group Rules (July 2022 version) Section 4 d differentiates between resource and group membership roles - the operation in question had not required the Group entity to act on the behalf of the group member as RTS was not overseeing contract operations directly.  </v>
      </c>
      <c r="G78" s="191" t="str">
        <f t="shared" si="9"/>
        <v>Y</v>
      </c>
      <c r="H78" s="192">
        <f t="shared" si="9"/>
        <v>0</v>
      </c>
    </row>
    <row r="79" spans="1:8">
      <c r="A79" s="189" t="s">
        <v>31</v>
      </c>
      <c r="B79" s="190" t="s">
        <v>2090</v>
      </c>
      <c r="C79" s="191" t="s">
        <v>834</v>
      </c>
      <c r="D79" s="192"/>
      <c r="E79" s="538" t="s">
        <v>31</v>
      </c>
      <c r="F79" s="190" t="str">
        <f t="shared" si="9"/>
        <v>Clearly defined and documented in the Group Rules</v>
      </c>
      <c r="G79" s="191" t="str">
        <f t="shared" si="9"/>
        <v>Y</v>
      </c>
      <c r="H79" s="192">
        <f t="shared" si="9"/>
        <v>0</v>
      </c>
    </row>
    <row r="80" spans="1:8">
      <c r="A80" s="189" t="s">
        <v>35</v>
      </c>
      <c r="B80" s="190" t="s">
        <v>2090</v>
      </c>
      <c r="C80" s="191" t="s">
        <v>834</v>
      </c>
      <c r="D80" s="192"/>
      <c r="E80" s="538" t="s">
        <v>35</v>
      </c>
      <c r="F80" s="190" t="str">
        <f t="shared" si="9"/>
        <v>Clearly defined and documented in the Group Rules</v>
      </c>
      <c r="G80" s="191" t="str">
        <f t="shared" si="9"/>
        <v>Y</v>
      </c>
      <c r="H80" s="192">
        <f t="shared" si="9"/>
        <v>0</v>
      </c>
    </row>
    <row r="81" spans="1:8">
      <c r="A81" s="189" t="s">
        <v>39</v>
      </c>
      <c r="B81" s="190"/>
      <c r="C81" s="191"/>
      <c r="D81" s="192"/>
      <c r="E81" s="538" t="s">
        <v>39</v>
      </c>
      <c r="F81" s="190">
        <f t="shared" si="9"/>
        <v>0</v>
      </c>
      <c r="G81" s="191">
        <f t="shared" si="9"/>
        <v>0</v>
      </c>
      <c r="H81" s="192">
        <f t="shared" si="9"/>
        <v>0</v>
      </c>
    </row>
    <row r="82" spans="1:8">
      <c r="A82" s="193"/>
      <c r="B82" s="194"/>
      <c r="C82" s="195"/>
      <c r="D82" s="196"/>
      <c r="E82" s="193"/>
      <c r="F82" s="194"/>
      <c r="G82" s="195"/>
      <c r="H82" s="196"/>
    </row>
    <row r="83" spans="1:8" ht="29.25" customHeight="1">
      <c r="A83" s="198"/>
      <c r="B83" s="523" t="s">
        <v>2091</v>
      </c>
      <c r="C83" s="202"/>
      <c r="D83" s="203"/>
      <c r="E83" s="547"/>
      <c r="F83" s="574" t="s">
        <v>2091</v>
      </c>
      <c r="G83" s="572"/>
      <c r="H83" s="573"/>
    </row>
    <row r="84" spans="1:8" ht="75.75" customHeight="1">
      <c r="A84" s="198">
        <v>3.3</v>
      </c>
      <c r="B84" s="199" t="s">
        <v>2092</v>
      </c>
      <c r="C84" s="202"/>
      <c r="D84" s="203"/>
      <c r="E84" s="547">
        <v>3.3</v>
      </c>
      <c r="F84" s="548" t="s">
        <v>2093</v>
      </c>
      <c r="G84" s="572"/>
      <c r="H84" s="573"/>
    </row>
    <row r="85" spans="1:8" ht="55.5" customHeight="1">
      <c r="A85" s="198"/>
      <c r="B85" s="199" t="s">
        <v>2094</v>
      </c>
      <c r="C85" s="202"/>
      <c r="D85" s="203"/>
      <c r="E85" s="547"/>
      <c r="F85" s="548" t="s">
        <v>2095</v>
      </c>
      <c r="G85" s="572"/>
      <c r="H85" s="573"/>
    </row>
    <row r="86" spans="1:8" ht="104.25" customHeight="1">
      <c r="A86" s="198"/>
      <c r="B86" s="563" t="s">
        <v>2096</v>
      </c>
      <c r="C86" s="202"/>
      <c r="D86" s="203"/>
      <c r="E86" s="547"/>
      <c r="F86" s="564" t="s">
        <v>2097</v>
      </c>
      <c r="G86" s="572"/>
      <c r="H86" s="573"/>
    </row>
    <row r="87" spans="1:8">
      <c r="A87" s="189" t="s">
        <v>1989</v>
      </c>
      <c r="B87" s="190" t="s">
        <v>2098</v>
      </c>
      <c r="C87" s="191" t="s">
        <v>834</v>
      </c>
      <c r="D87" s="192"/>
      <c r="E87" s="538" t="s">
        <v>1989</v>
      </c>
      <c r="F87" s="186" t="str">
        <f t="shared" ref="F87:H91" si="10">B87</f>
        <v>Membership includes both resource - managed and group members</v>
      </c>
      <c r="G87" s="187" t="str">
        <f t="shared" si="10"/>
        <v>Y</v>
      </c>
      <c r="H87" s="188">
        <f t="shared" si="10"/>
        <v>0</v>
      </c>
    </row>
    <row r="88" spans="1:8">
      <c r="A88" s="189" t="s">
        <v>26</v>
      </c>
      <c r="B88" s="190" t="s">
        <v>2098</v>
      </c>
      <c r="C88" s="191" t="s">
        <v>834</v>
      </c>
      <c r="D88" s="192"/>
      <c r="E88" s="538" t="s">
        <v>26</v>
      </c>
      <c r="F88" s="186" t="str">
        <f t="shared" si="10"/>
        <v>Membership includes both resource - managed and group members</v>
      </c>
      <c r="G88" s="187" t="str">
        <f t="shared" si="10"/>
        <v>Y</v>
      </c>
      <c r="H88" s="188">
        <f t="shared" si="10"/>
        <v>0</v>
      </c>
    </row>
    <row r="89" spans="1:8">
      <c r="A89" s="189" t="s">
        <v>31</v>
      </c>
      <c r="B89" s="190" t="s">
        <v>2098</v>
      </c>
      <c r="C89" s="191" t="s">
        <v>834</v>
      </c>
      <c r="D89" s="192"/>
      <c r="E89" s="538" t="s">
        <v>31</v>
      </c>
      <c r="F89" s="186" t="str">
        <f t="shared" si="10"/>
        <v>Membership includes both resource - managed and group members</v>
      </c>
      <c r="G89" s="187" t="str">
        <f t="shared" si="10"/>
        <v>Y</v>
      </c>
      <c r="H89" s="188">
        <f t="shared" si="10"/>
        <v>0</v>
      </c>
    </row>
    <row r="90" spans="1:8">
      <c r="A90" s="189" t="s">
        <v>35</v>
      </c>
      <c r="B90" s="190" t="s">
        <v>2098</v>
      </c>
      <c r="C90" s="191" t="s">
        <v>834</v>
      </c>
      <c r="D90" s="192"/>
      <c r="E90" s="538" t="s">
        <v>35</v>
      </c>
      <c r="F90" s="186" t="str">
        <f t="shared" si="10"/>
        <v>Membership includes both resource - managed and group members</v>
      </c>
      <c r="G90" s="187" t="str">
        <f t="shared" si="10"/>
        <v>Y</v>
      </c>
      <c r="H90" s="188">
        <f t="shared" si="10"/>
        <v>0</v>
      </c>
    </row>
    <row r="91" spans="1:8">
      <c r="A91" s="189" t="s">
        <v>39</v>
      </c>
      <c r="B91" s="190"/>
      <c r="C91" s="191"/>
      <c r="D91" s="192"/>
      <c r="E91" s="538" t="s">
        <v>39</v>
      </c>
      <c r="F91" s="186">
        <f t="shared" si="10"/>
        <v>0</v>
      </c>
      <c r="G91" s="187">
        <f t="shared" si="10"/>
        <v>0</v>
      </c>
      <c r="H91" s="188">
        <f t="shared" si="10"/>
        <v>0</v>
      </c>
    </row>
    <row r="92" spans="1:8">
      <c r="A92" s="193"/>
      <c r="B92" s="194"/>
      <c r="C92" s="195"/>
      <c r="D92" s="196"/>
      <c r="E92" s="193"/>
      <c r="F92" s="186"/>
      <c r="G92" s="187"/>
      <c r="H92" s="188"/>
    </row>
    <row r="93" spans="1:8" s="571" customFormat="1" ht="31.5" customHeight="1">
      <c r="A93" s="565">
        <v>4</v>
      </c>
      <c r="B93" s="523" t="s">
        <v>2099</v>
      </c>
      <c r="C93" s="575"/>
      <c r="D93" s="576"/>
      <c r="E93" s="568">
        <v>4</v>
      </c>
      <c r="F93" s="530" t="s">
        <v>2099</v>
      </c>
      <c r="G93" s="577"/>
      <c r="H93" s="578"/>
    </row>
    <row r="94" spans="1:8" ht="53.25" customHeight="1">
      <c r="A94" s="198">
        <v>4.0999999999999996</v>
      </c>
      <c r="B94" s="199" t="s">
        <v>2100</v>
      </c>
      <c r="C94" s="202"/>
      <c r="D94" s="203"/>
      <c r="E94" s="547">
        <v>4.0999999999999996</v>
      </c>
      <c r="F94" s="548" t="s">
        <v>2101</v>
      </c>
      <c r="G94" s="572"/>
      <c r="H94" s="573"/>
    </row>
    <row r="95" spans="1:8" ht="56">
      <c r="A95" s="189" t="s">
        <v>1989</v>
      </c>
      <c r="B95" s="190" t="s">
        <v>2102</v>
      </c>
      <c r="C95" s="191" t="s">
        <v>834</v>
      </c>
      <c r="D95" s="192"/>
      <c r="E95" s="538" t="s">
        <v>1989</v>
      </c>
      <c r="F95" s="186" t="str">
        <f t="shared" ref="F95:H99" si="11">B95</f>
        <v>The Certification Manager is responsible for ensuring all such conformance.  This is achieved by a variety of means, including internal auditing and a requirement for all members to submit form GC4 Annual Estate Activity - seen for sites being audited which had been members for at least a year.</v>
      </c>
      <c r="G95" s="187" t="str">
        <f t="shared" si="11"/>
        <v>Y</v>
      </c>
      <c r="H95" s="188">
        <f t="shared" si="11"/>
        <v>0</v>
      </c>
    </row>
    <row r="96" spans="1:8" ht="168">
      <c r="A96" s="189" t="s">
        <v>26</v>
      </c>
      <c r="B96" s="579" t="s">
        <v>2103</v>
      </c>
      <c r="C96" s="191" t="s">
        <v>834</v>
      </c>
      <c r="D96" s="192" t="s">
        <v>2104</v>
      </c>
      <c r="E96" s="538" t="s">
        <v>26</v>
      </c>
      <c r="F96" s="186" t="str">
        <f t="shared" si="11"/>
        <v>The Certification Manager is responsible for ensuring conformance.  This is achieved by a variety of means, including internal auditing and a requirement for all members to submit form GC4 Annual Estate Activity. The  reporting year for the GC4 was 1 Aug 2021 - 31 July 2022 and the Certification Manager had requested returns by a deadline whish would enable her to collate the annual activity figures required for audit such as pesticide and harvesting returns. At start of audit some of the GC4s had only just been provided and others were still outstanding so it was not possible to complete A1.1 Pesticides and various parts of the audit checklist 'Basic Info' as planned when agreeing audit itinerary.  It was not until the second week of audit that all outstanding returns had been provided.  If deadlines are to be ignored by some managers prior to future audits there is a clear danger of non-compliance as the Certification Manager will not be in a position to evidence conformance across management units in relation to Actual Annual Cut, Pesticide usage nor will she be able to confirm site hectarages. Observation raised</v>
      </c>
      <c r="G96" s="187" t="str">
        <f t="shared" si="11"/>
        <v>Y</v>
      </c>
      <c r="H96" s="188" t="str">
        <f t="shared" si="11"/>
        <v>Obs 2022.10</v>
      </c>
    </row>
    <row r="97" spans="1:8" ht="84">
      <c r="A97" s="189" t="s">
        <v>31</v>
      </c>
      <c r="B97" s="190" t="s">
        <v>2105</v>
      </c>
      <c r="C97" s="191" t="s">
        <v>834</v>
      </c>
      <c r="D97" s="192"/>
      <c r="E97" s="538" t="s">
        <v>31</v>
      </c>
      <c r="F97" s="186" t="str">
        <f t="shared" si="11"/>
        <v>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( 31/8/23). Regarding Obs 2022.10 deadlines for returns noted to have been met and managers showed improved awareness of the requirement to provide information to deadline to ensure that Organisation - wide information was available for the Certfication Manager</v>
      </c>
      <c r="G97" s="187" t="str">
        <f t="shared" si="11"/>
        <v>Y</v>
      </c>
      <c r="H97" s="188">
        <f t="shared" si="11"/>
        <v>0</v>
      </c>
    </row>
    <row r="98" spans="1:8" ht="56">
      <c r="A98" s="189" t="s">
        <v>35</v>
      </c>
      <c r="B98" s="190" t="s">
        <v>2280</v>
      </c>
      <c r="C98" s="191" t="s">
        <v>834</v>
      </c>
      <c r="D98" s="192"/>
      <c r="E98" s="538" t="s">
        <v>35</v>
      </c>
      <c r="F98" s="186" t="str">
        <f t="shared" si="11"/>
        <v xml:space="preserve">The Certification Manager is responsible for ensuring conformance.  This is achieved by a variety of means, including internal auditing and a requirement for all members to submit form GC4 Annual Estate Activity. Completed GC4s seen for all properties which were in certification at end of reporting period . </v>
      </c>
      <c r="G98" s="187" t="str">
        <f t="shared" si="11"/>
        <v>Y</v>
      </c>
      <c r="H98" s="188">
        <f t="shared" si="11"/>
        <v>0</v>
      </c>
    </row>
    <row r="99" spans="1:8">
      <c r="A99" s="189" t="s">
        <v>39</v>
      </c>
      <c r="B99" s="190"/>
      <c r="C99" s="191"/>
      <c r="D99" s="192"/>
      <c r="E99" s="538" t="s">
        <v>39</v>
      </c>
      <c r="F99" s="186">
        <f t="shared" si="11"/>
        <v>0</v>
      </c>
      <c r="G99" s="187">
        <f t="shared" si="11"/>
        <v>0</v>
      </c>
      <c r="H99" s="188">
        <f t="shared" si="11"/>
        <v>0</v>
      </c>
    </row>
    <row r="100" spans="1:8">
      <c r="A100" s="193"/>
      <c r="B100" s="194"/>
      <c r="C100" s="195"/>
      <c r="D100" s="196"/>
      <c r="E100" s="193"/>
      <c r="F100" s="194"/>
      <c r="G100" s="195"/>
      <c r="H100" s="196"/>
    </row>
    <row r="101" spans="1:8" ht="77.25" customHeight="1">
      <c r="A101" s="183">
        <v>4.2</v>
      </c>
      <c r="B101" s="184" t="s">
        <v>2107</v>
      </c>
      <c r="C101" s="200"/>
      <c r="D101" s="201"/>
      <c r="E101" s="533">
        <v>4.2</v>
      </c>
      <c r="F101" s="580" t="s">
        <v>2108</v>
      </c>
      <c r="G101" s="581"/>
      <c r="H101" s="582"/>
    </row>
    <row r="102" spans="1:8" ht="56">
      <c r="A102" s="189" t="s">
        <v>1989</v>
      </c>
      <c r="B102" s="190" t="s">
        <v>2109</v>
      </c>
      <c r="C102" s="191" t="s">
        <v>834</v>
      </c>
      <c r="D102" s="192"/>
      <c r="E102" s="538" t="s">
        <v>1989</v>
      </c>
      <c r="F102" s="583" t="s">
        <v>2110</v>
      </c>
      <c r="G102" s="584"/>
      <c r="H102" s="585"/>
    </row>
    <row r="103" spans="1:8" ht="56">
      <c r="A103" s="189" t="s">
        <v>26</v>
      </c>
      <c r="B103" s="190" t="s">
        <v>2111</v>
      </c>
      <c r="C103" s="191" t="s">
        <v>834</v>
      </c>
      <c r="D103" s="192"/>
      <c r="E103" s="538" t="s">
        <v>26</v>
      </c>
      <c r="F103" s="583" t="s">
        <v>2110</v>
      </c>
      <c r="G103" s="584"/>
      <c r="H103" s="585"/>
    </row>
    <row r="104" spans="1:8" ht="56">
      <c r="A104" s="189" t="s">
        <v>31</v>
      </c>
      <c r="B104" s="190" t="s">
        <v>2111</v>
      </c>
      <c r="C104" s="191" t="s">
        <v>834</v>
      </c>
      <c r="D104" s="192"/>
      <c r="E104" s="538" t="s">
        <v>31</v>
      </c>
      <c r="F104" s="583" t="s">
        <v>2110</v>
      </c>
      <c r="G104" s="584"/>
      <c r="H104" s="585"/>
    </row>
    <row r="105" spans="1:8" ht="56">
      <c r="A105" s="189" t="s">
        <v>35</v>
      </c>
      <c r="B105" s="190" t="s">
        <v>2111</v>
      </c>
      <c r="C105" s="191" t="s">
        <v>834</v>
      </c>
      <c r="D105" s="192"/>
      <c r="E105" s="538" t="s">
        <v>35</v>
      </c>
      <c r="F105" s="583" t="s">
        <v>2110</v>
      </c>
      <c r="G105" s="584"/>
      <c r="H105" s="585"/>
    </row>
    <row r="106" spans="1:8">
      <c r="A106" s="189" t="s">
        <v>39</v>
      </c>
      <c r="B106" s="190"/>
      <c r="C106" s="191"/>
      <c r="D106" s="192"/>
      <c r="E106" s="538" t="s">
        <v>39</v>
      </c>
      <c r="F106" s="583" t="s">
        <v>2110</v>
      </c>
      <c r="G106" s="584"/>
      <c r="H106" s="585"/>
    </row>
    <row r="107" spans="1:8" ht="62.25" customHeight="1">
      <c r="A107" s="183"/>
      <c r="B107" s="184" t="s">
        <v>2112</v>
      </c>
      <c r="C107" s="200"/>
      <c r="D107" s="201"/>
      <c r="E107" s="533"/>
      <c r="F107" s="580" t="s">
        <v>2112</v>
      </c>
      <c r="G107" s="581"/>
      <c r="H107" s="582"/>
    </row>
    <row r="108" spans="1:8" ht="43.5" customHeight="1">
      <c r="A108" s="183"/>
      <c r="B108" s="543" t="s">
        <v>2113</v>
      </c>
      <c r="C108" s="200"/>
      <c r="D108" s="201"/>
      <c r="E108" s="533"/>
      <c r="F108" s="586" t="s">
        <v>2113</v>
      </c>
      <c r="G108" s="581"/>
      <c r="H108" s="582"/>
    </row>
    <row r="109" spans="1:8" ht="28" customHeight="1">
      <c r="A109" s="189" t="s">
        <v>1989</v>
      </c>
      <c r="B109" s="190" t="s">
        <v>2114</v>
      </c>
      <c r="C109" s="191" t="s">
        <v>834</v>
      </c>
      <c r="D109" s="192"/>
      <c r="E109" s="538" t="s">
        <v>1989</v>
      </c>
      <c r="F109" s="583" t="s">
        <v>2110</v>
      </c>
      <c r="G109" s="584"/>
      <c r="H109" s="585"/>
    </row>
    <row r="110" spans="1:8">
      <c r="A110" s="189" t="s">
        <v>26</v>
      </c>
      <c r="B110" s="190" t="s">
        <v>2114</v>
      </c>
      <c r="C110" s="191" t="s">
        <v>834</v>
      </c>
      <c r="D110" s="192"/>
      <c r="E110" s="538" t="s">
        <v>26</v>
      </c>
      <c r="F110" s="583" t="s">
        <v>2110</v>
      </c>
      <c r="G110" s="584"/>
      <c r="H110" s="585"/>
    </row>
    <row r="111" spans="1:8" ht="28">
      <c r="A111" s="189" t="s">
        <v>31</v>
      </c>
      <c r="B111" s="190" t="s">
        <v>2115</v>
      </c>
      <c r="C111" s="191" t="s">
        <v>834</v>
      </c>
      <c r="D111" s="192"/>
      <c r="E111" s="538" t="s">
        <v>31</v>
      </c>
      <c r="F111" s="583" t="s">
        <v>2110</v>
      </c>
      <c r="G111" s="584"/>
      <c r="H111" s="585"/>
    </row>
    <row r="112" spans="1:8" ht="28">
      <c r="A112" s="189" t="s">
        <v>35</v>
      </c>
      <c r="B112" s="190" t="s">
        <v>2115</v>
      </c>
      <c r="C112" s="191" t="s">
        <v>834</v>
      </c>
      <c r="D112" s="192"/>
      <c r="E112" s="538" t="s">
        <v>35</v>
      </c>
      <c r="F112" s="583" t="s">
        <v>2110</v>
      </c>
      <c r="G112" s="584"/>
      <c r="H112" s="585"/>
    </row>
    <row r="113" spans="1:8">
      <c r="A113" s="189" t="s">
        <v>39</v>
      </c>
      <c r="B113" s="190"/>
      <c r="C113" s="191"/>
      <c r="D113" s="192"/>
      <c r="E113" s="538" t="s">
        <v>39</v>
      </c>
      <c r="F113" s="583" t="s">
        <v>2110</v>
      </c>
      <c r="G113" s="584"/>
      <c r="H113" s="585"/>
    </row>
    <row r="114" spans="1:8">
      <c r="A114" s="193"/>
      <c r="B114" s="194"/>
      <c r="C114" s="195"/>
      <c r="D114" s="196"/>
      <c r="E114" s="193"/>
      <c r="F114" s="194"/>
      <c r="G114" s="195"/>
      <c r="H114" s="196"/>
    </row>
    <row r="115" spans="1:8">
      <c r="A115" s="183">
        <v>5</v>
      </c>
      <c r="B115" s="184" t="s">
        <v>2116</v>
      </c>
      <c r="C115" s="200"/>
      <c r="D115" s="201"/>
      <c r="E115" s="587">
        <v>5</v>
      </c>
      <c r="F115" s="588" t="s">
        <v>2116</v>
      </c>
      <c r="G115" s="589"/>
      <c r="H115" s="590"/>
    </row>
    <row r="116" spans="1:8" ht="135.75" customHeight="1">
      <c r="A116" s="198">
        <v>5.0999999999999996</v>
      </c>
      <c r="B116" s="199" t="s">
        <v>2117</v>
      </c>
      <c r="C116" s="202"/>
      <c r="D116" s="203"/>
      <c r="E116" s="547">
        <v>5.0999999999999996</v>
      </c>
      <c r="F116" s="548" t="s">
        <v>2117</v>
      </c>
      <c r="G116" s="572"/>
      <c r="H116" s="573"/>
    </row>
    <row r="117" spans="1:8" ht="28">
      <c r="A117" s="189" t="s">
        <v>1989</v>
      </c>
      <c r="B117" s="190" t="s">
        <v>2118</v>
      </c>
      <c r="C117" s="191" t="s">
        <v>834</v>
      </c>
      <c r="D117" s="192"/>
      <c r="E117" s="538" t="s">
        <v>1989</v>
      </c>
      <c r="F117" s="190" t="str">
        <f>B117</f>
        <v xml:space="preserve">Specified in Group Rules - group scheme is restricted to a maximum of 60 separate members and a total forest area of 60,000ha.  Current membership is 34 members over 16357.04ha </v>
      </c>
      <c r="G117" s="191" t="str">
        <f>C117</f>
        <v>Y</v>
      </c>
      <c r="H117" s="192">
        <f>D117</f>
        <v>0</v>
      </c>
    </row>
    <row r="118" spans="1:8" ht="28">
      <c r="A118" s="189" t="s">
        <v>26</v>
      </c>
      <c r="B118" s="190" t="s">
        <v>2119</v>
      </c>
      <c r="C118" s="191" t="s">
        <v>834</v>
      </c>
      <c r="D118" s="192"/>
      <c r="E118" s="538" t="s">
        <v>26</v>
      </c>
      <c r="F118" s="190" t="str">
        <f t="shared" ref="F118:H121" si="12">B118</f>
        <v xml:space="preserve">Specified in Group Rules - group scheme is restricted to a maximum of 60 separate members and a total forest area of 60,000ha.  Current membership is 37 members over 19423.8 ha </v>
      </c>
      <c r="G118" s="191" t="str">
        <f t="shared" si="12"/>
        <v>Y</v>
      </c>
      <c r="H118" s="192">
        <f t="shared" si="12"/>
        <v>0</v>
      </c>
    </row>
    <row r="119" spans="1:8" ht="28">
      <c r="A119" s="189" t="s">
        <v>31</v>
      </c>
      <c r="B119" s="190" t="s">
        <v>2120</v>
      </c>
      <c r="C119" s="191" t="s">
        <v>834</v>
      </c>
      <c r="D119" s="192"/>
      <c r="E119" s="538" t="s">
        <v>31</v>
      </c>
      <c r="F119" s="190" t="str">
        <f t="shared" si="12"/>
        <v xml:space="preserve">Specified in Group Rules - group scheme is restricted to a maximum of 60 separate members and a total forest area of 60,000ha.  Current membership is 46  members over 20813.57 ha </v>
      </c>
      <c r="G119" s="191" t="str">
        <f t="shared" si="12"/>
        <v>Y</v>
      </c>
      <c r="H119" s="192">
        <f t="shared" si="12"/>
        <v>0</v>
      </c>
    </row>
    <row r="120" spans="1:8" ht="28">
      <c r="A120" s="189" t="s">
        <v>35</v>
      </c>
      <c r="B120" s="190" t="s">
        <v>2281</v>
      </c>
      <c r="C120" s="191" t="s">
        <v>834</v>
      </c>
      <c r="D120" s="192"/>
      <c r="E120" s="538" t="s">
        <v>35</v>
      </c>
      <c r="F120" s="190" t="str">
        <f t="shared" si="12"/>
        <v xml:space="preserve">Specified in Group Rules - group scheme is restricted to a maximum of 60 separate members and a total forest area of 60,000ha.  Current membership is 46  members over 22310.22 ha </v>
      </c>
      <c r="G120" s="191" t="str">
        <f t="shared" si="12"/>
        <v>Y</v>
      </c>
      <c r="H120" s="192">
        <f t="shared" si="12"/>
        <v>0</v>
      </c>
    </row>
    <row r="121" spans="1:8">
      <c r="A121" s="189" t="s">
        <v>39</v>
      </c>
      <c r="B121" s="190"/>
      <c r="C121" s="191"/>
      <c r="D121" s="192"/>
      <c r="E121" s="538" t="s">
        <v>39</v>
      </c>
      <c r="F121" s="190">
        <f t="shared" si="12"/>
        <v>0</v>
      </c>
      <c r="G121" s="191">
        <f t="shared" si="12"/>
        <v>0</v>
      </c>
      <c r="H121" s="192">
        <f t="shared" si="12"/>
        <v>0</v>
      </c>
    </row>
    <row r="122" spans="1:8">
      <c r="A122" s="193"/>
      <c r="B122" s="194"/>
      <c r="C122" s="195"/>
      <c r="D122" s="196"/>
      <c r="E122" s="193"/>
      <c r="F122" s="194"/>
      <c r="G122" s="195"/>
      <c r="H122" s="196"/>
    </row>
    <row r="123" spans="1:8" ht="58.5" customHeight="1">
      <c r="A123" s="183">
        <v>5.2</v>
      </c>
      <c r="B123" s="184" t="s">
        <v>2122</v>
      </c>
      <c r="C123" s="200"/>
      <c r="D123" s="201"/>
      <c r="E123" s="533">
        <v>5.2</v>
      </c>
      <c r="F123" s="534" t="s">
        <v>2122</v>
      </c>
      <c r="G123" s="581"/>
      <c r="H123" s="582"/>
    </row>
    <row r="124" spans="1:8">
      <c r="A124" s="189" t="s">
        <v>1989</v>
      </c>
      <c r="B124" s="190" t="s">
        <v>2123</v>
      </c>
      <c r="C124" s="191" t="s">
        <v>834</v>
      </c>
      <c r="D124" s="192"/>
      <c r="E124" s="538" t="s">
        <v>1989</v>
      </c>
      <c r="F124" s="190" t="str">
        <f t="shared" ref="F124:H128" si="13">B124</f>
        <v xml:space="preserve"> Outlined in the Group Rules</v>
      </c>
      <c r="G124" s="191" t="str">
        <f t="shared" si="13"/>
        <v>Y</v>
      </c>
      <c r="H124" s="192">
        <f t="shared" si="13"/>
        <v>0</v>
      </c>
    </row>
    <row r="125" spans="1:8">
      <c r="A125" s="189" t="s">
        <v>26</v>
      </c>
      <c r="B125" s="190" t="s">
        <v>2124</v>
      </c>
      <c r="C125" s="191" t="s">
        <v>834</v>
      </c>
      <c r="D125" s="192"/>
      <c r="E125" s="538" t="s">
        <v>26</v>
      </c>
      <c r="F125" s="190" t="str">
        <f t="shared" si="13"/>
        <v>Group management system outlined in the Group Rules</v>
      </c>
      <c r="G125" s="191" t="str">
        <f t="shared" si="13"/>
        <v>Y</v>
      </c>
      <c r="H125" s="192">
        <f t="shared" si="13"/>
        <v>0</v>
      </c>
    </row>
    <row r="126" spans="1:8">
      <c r="A126" s="189" t="s">
        <v>31</v>
      </c>
      <c r="B126" s="190" t="s">
        <v>2124</v>
      </c>
      <c r="C126" s="191" t="s">
        <v>834</v>
      </c>
      <c r="D126" s="192"/>
      <c r="E126" s="538" t="s">
        <v>31</v>
      </c>
      <c r="F126" s="190" t="str">
        <f t="shared" si="13"/>
        <v>Group management system outlined in the Group Rules</v>
      </c>
      <c r="G126" s="191" t="str">
        <f t="shared" si="13"/>
        <v>Y</v>
      </c>
      <c r="H126" s="192">
        <f t="shared" si="13"/>
        <v>0</v>
      </c>
    </row>
    <row r="127" spans="1:8">
      <c r="A127" s="189" t="s">
        <v>35</v>
      </c>
      <c r="B127" s="190" t="s">
        <v>2124</v>
      </c>
      <c r="C127" s="191" t="s">
        <v>834</v>
      </c>
      <c r="D127" s="192"/>
      <c r="E127" s="538" t="s">
        <v>35</v>
      </c>
      <c r="F127" s="190" t="str">
        <f t="shared" si="13"/>
        <v>Group management system outlined in the Group Rules</v>
      </c>
      <c r="G127" s="191" t="str">
        <f t="shared" si="13"/>
        <v>Y</v>
      </c>
      <c r="H127" s="192">
        <f t="shared" si="13"/>
        <v>0</v>
      </c>
    </row>
    <row r="128" spans="1:8">
      <c r="A128" s="189" t="s">
        <v>39</v>
      </c>
      <c r="B128" s="190"/>
      <c r="C128" s="191"/>
      <c r="D128" s="192"/>
      <c r="E128" s="538" t="s">
        <v>39</v>
      </c>
      <c r="F128" s="190">
        <f t="shared" si="13"/>
        <v>0</v>
      </c>
      <c r="G128" s="191">
        <f t="shared" si="13"/>
        <v>0</v>
      </c>
      <c r="H128" s="192">
        <f t="shared" si="13"/>
        <v>0</v>
      </c>
    </row>
    <row r="129" spans="1:8">
      <c r="A129" s="193"/>
      <c r="B129" s="194"/>
      <c r="C129" s="195"/>
      <c r="D129" s="196"/>
      <c r="E129" s="591"/>
      <c r="F129" s="592"/>
      <c r="G129" s="593"/>
      <c r="H129" s="594"/>
    </row>
    <row r="130" spans="1:8" ht="15">
      <c r="A130" s="595">
        <v>6</v>
      </c>
      <c r="B130" s="558" t="s">
        <v>2125</v>
      </c>
      <c r="C130" s="596"/>
      <c r="D130" s="597"/>
      <c r="E130" s="598"/>
      <c r="F130" s="598"/>
      <c r="G130" s="598"/>
      <c r="H130" s="598"/>
    </row>
    <row r="131" spans="1:8" s="571" customFormat="1" ht="28">
      <c r="A131" s="183">
        <v>6.1</v>
      </c>
      <c r="B131" s="184" t="s">
        <v>2126</v>
      </c>
      <c r="C131" s="200"/>
      <c r="D131" s="201"/>
      <c r="E131" s="599"/>
      <c r="F131" s="599"/>
      <c r="G131" s="599"/>
      <c r="H131" s="599"/>
    </row>
    <row r="132" spans="1:8">
      <c r="A132" s="189" t="s">
        <v>1989</v>
      </c>
      <c r="B132" s="190" t="s">
        <v>2127</v>
      </c>
      <c r="C132" s="191" t="s">
        <v>333</v>
      </c>
      <c r="D132" s="192"/>
      <c r="E132" s="598"/>
      <c r="F132" s="598"/>
      <c r="G132" s="598"/>
      <c r="H132" s="598"/>
    </row>
    <row r="133" spans="1:8">
      <c r="A133" s="189" t="s">
        <v>26</v>
      </c>
      <c r="B133" s="190" t="s">
        <v>2127</v>
      </c>
      <c r="C133" s="191" t="s">
        <v>333</v>
      </c>
      <c r="D133" s="192"/>
      <c r="E133" s="598"/>
      <c r="F133" s="598"/>
      <c r="G133" s="598"/>
      <c r="H133" s="598"/>
    </row>
    <row r="134" spans="1:8">
      <c r="A134" s="189" t="s">
        <v>31</v>
      </c>
      <c r="B134" s="190" t="s">
        <v>2127</v>
      </c>
      <c r="C134" s="191" t="s">
        <v>333</v>
      </c>
      <c r="D134" s="192"/>
      <c r="E134" s="598"/>
      <c r="F134" s="598"/>
      <c r="G134" s="598"/>
      <c r="H134" s="598"/>
    </row>
    <row r="135" spans="1:8">
      <c r="A135" s="189" t="s">
        <v>35</v>
      </c>
      <c r="B135" s="190" t="s">
        <v>2127</v>
      </c>
      <c r="C135" s="191" t="s">
        <v>333</v>
      </c>
      <c r="D135" s="192"/>
      <c r="E135" s="598"/>
      <c r="F135" s="598"/>
      <c r="G135" s="598"/>
      <c r="H135" s="598"/>
    </row>
    <row r="136" spans="1:8">
      <c r="A136" s="189" t="s">
        <v>39</v>
      </c>
      <c r="B136" s="190"/>
      <c r="C136" s="191"/>
      <c r="D136" s="192"/>
      <c r="E136" s="598"/>
      <c r="F136" s="598"/>
      <c r="G136" s="598"/>
      <c r="H136" s="598"/>
    </row>
    <row r="137" spans="1:8">
      <c r="A137" s="193"/>
      <c r="B137" s="194"/>
      <c r="C137" s="195"/>
      <c r="D137" s="196"/>
      <c r="E137" s="598"/>
      <c r="F137" s="598"/>
      <c r="G137" s="598"/>
      <c r="H137" s="598"/>
    </row>
    <row r="138" spans="1:8" ht="56">
      <c r="A138" s="183">
        <v>6.2</v>
      </c>
      <c r="B138" s="184" t="s">
        <v>2128</v>
      </c>
      <c r="C138" s="200"/>
      <c r="D138" s="201"/>
      <c r="E138" s="598"/>
      <c r="F138" s="598"/>
      <c r="G138" s="598"/>
      <c r="H138" s="598"/>
    </row>
    <row r="139" spans="1:8">
      <c r="A139" s="189" t="s">
        <v>1989</v>
      </c>
      <c r="B139" s="190" t="s">
        <v>2127</v>
      </c>
      <c r="C139" s="191" t="s">
        <v>333</v>
      </c>
      <c r="D139" s="192"/>
      <c r="E139" s="598"/>
      <c r="F139" s="598"/>
      <c r="G139" s="598"/>
      <c r="H139" s="598"/>
    </row>
    <row r="140" spans="1:8">
      <c r="A140" s="189" t="s">
        <v>26</v>
      </c>
      <c r="B140" s="190" t="s">
        <v>2127</v>
      </c>
      <c r="C140" s="191" t="s">
        <v>333</v>
      </c>
      <c r="D140" s="192"/>
      <c r="E140" s="598"/>
      <c r="F140" s="598"/>
      <c r="G140" s="598"/>
      <c r="H140" s="598"/>
    </row>
    <row r="141" spans="1:8">
      <c r="A141" s="189" t="s">
        <v>31</v>
      </c>
      <c r="B141" s="190" t="s">
        <v>2127</v>
      </c>
      <c r="C141" s="191" t="s">
        <v>333</v>
      </c>
      <c r="D141" s="192"/>
      <c r="E141" s="598"/>
      <c r="F141" s="598"/>
      <c r="G141" s="598"/>
      <c r="H141" s="598"/>
    </row>
    <row r="142" spans="1:8">
      <c r="A142" s="189" t="s">
        <v>35</v>
      </c>
      <c r="B142" s="190" t="s">
        <v>2127</v>
      </c>
      <c r="C142" s="191" t="s">
        <v>333</v>
      </c>
      <c r="D142" s="192"/>
      <c r="E142" s="598"/>
      <c r="F142" s="598"/>
      <c r="G142" s="598"/>
      <c r="H142" s="598"/>
    </row>
    <row r="143" spans="1:8">
      <c r="A143" s="189" t="s">
        <v>39</v>
      </c>
      <c r="B143" s="190"/>
      <c r="C143" s="191"/>
      <c r="D143" s="192"/>
      <c r="E143" s="598"/>
      <c r="F143" s="598"/>
      <c r="G143" s="598"/>
      <c r="H143" s="598"/>
    </row>
    <row r="144" spans="1:8">
      <c r="A144" s="193"/>
      <c r="B144" s="194"/>
      <c r="C144" s="195"/>
      <c r="D144" s="196"/>
      <c r="E144" s="598"/>
      <c r="F144" s="598"/>
      <c r="G144" s="598"/>
      <c r="H144" s="598"/>
    </row>
    <row r="145" spans="1:8" ht="45" customHeight="1">
      <c r="A145" s="600"/>
      <c r="B145" s="601" t="s">
        <v>2129</v>
      </c>
      <c r="C145" s="602"/>
      <c r="D145" s="603"/>
      <c r="E145" s="587"/>
      <c r="F145" s="560" t="s">
        <v>2129</v>
      </c>
      <c r="G145" s="589"/>
      <c r="H145" s="590"/>
    </row>
    <row r="146" spans="1:8" ht="39.75" customHeight="1">
      <c r="A146" s="595">
        <v>7</v>
      </c>
      <c r="B146" s="558" t="s">
        <v>2130</v>
      </c>
      <c r="C146" s="596"/>
      <c r="D146" s="597"/>
      <c r="E146" s="604">
        <v>6</v>
      </c>
      <c r="F146" s="560" t="s">
        <v>2130</v>
      </c>
      <c r="G146" s="605"/>
      <c r="H146" s="606"/>
    </row>
    <row r="147" spans="1:8" ht="74.25" customHeight="1">
      <c r="A147" s="183">
        <v>7.1</v>
      </c>
      <c r="B147" s="184" t="s">
        <v>2131</v>
      </c>
      <c r="C147" s="200"/>
      <c r="D147" s="201"/>
      <c r="E147" s="533">
        <v>6.1</v>
      </c>
      <c r="F147" s="534" t="s">
        <v>2132</v>
      </c>
      <c r="G147" s="581"/>
      <c r="H147" s="582"/>
    </row>
    <row r="148" spans="1:8" ht="28">
      <c r="A148" s="189" t="s">
        <v>1989</v>
      </c>
      <c r="B148" s="190" t="s">
        <v>2133</v>
      </c>
      <c r="C148" s="191" t="s">
        <v>834</v>
      </c>
      <c r="D148" s="192"/>
      <c r="E148" s="538" t="s">
        <v>1989</v>
      </c>
      <c r="F148" s="190" t="str">
        <f>B148</f>
        <v>Fully compliant process of evaluation stated in the Group Rules.  Acceptance Audits seen for new members. Dunfallandy - joined August 2021 - pre acceptance checklist completed 5/10/20</v>
      </c>
      <c r="G148" s="191" t="str">
        <f>C148</f>
        <v>Y</v>
      </c>
      <c r="H148" s="192">
        <f>D148</f>
        <v>0</v>
      </c>
    </row>
    <row r="149" spans="1:8" ht="112">
      <c r="A149" s="189" t="s">
        <v>26</v>
      </c>
      <c r="B149" s="190" t="s">
        <v>2134</v>
      </c>
      <c r="C149" s="191" t="s">
        <v>834</v>
      </c>
      <c r="D149" s="192" t="s">
        <v>2135</v>
      </c>
      <c r="E149" s="538" t="s">
        <v>26</v>
      </c>
      <c r="F149" s="190" t="str">
        <f t="shared" ref="F149:H152" si="14">B149</f>
        <v>Fully compliant process of evaluation stated in the Group Rules.  Acceptance Audits seen for all new members audited eg Bogforlea and Tomnawan acceptance audit 26/5/2022 for 16/6/2022 entry. The Acceptance audit for Wester Eggie was not dated so it was not clear whether it had indeed been evaluated prior to being added to the group.  There were no major non-comformities and the wording within the audit suggested that it had been undertaken prior to the entry date, but, if acceptance audits are not dated, there is no evidence that evaluation has been undertaken prior to entry and were a Major non-conformity to be raised it would not be possible to know whether this had indeed been closed prior to entry. Observation raised.</v>
      </c>
      <c r="G149" s="191" t="str">
        <f t="shared" si="14"/>
        <v>Y</v>
      </c>
      <c r="H149" s="192" t="str">
        <f t="shared" si="14"/>
        <v>Observation 2022.11</v>
      </c>
    </row>
    <row r="150" spans="1:8" ht="56">
      <c r="A150" s="189" t="s">
        <v>31</v>
      </c>
      <c r="B150" s="190" t="s">
        <v>2136</v>
      </c>
      <c r="C150" s="191" t="s">
        <v>834</v>
      </c>
      <c r="D150" s="192"/>
      <c r="E150" s="538" t="s">
        <v>31</v>
      </c>
      <c r="F150" s="190" t="str">
        <f t="shared" si="14"/>
        <v>Fully compliant process of evaluation stated in the Group Rules.  Acceptance Audits seen for all new members audited ie Glenkirk, Megray, Newnoth.  Regarding Obs 2022.11  all internal audits, including acceptance audits, seen to be dated and no Major  non-conformances raised at any acceptance audits</v>
      </c>
      <c r="G150" s="191" t="str">
        <f t="shared" si="14"/>
        <v>Y</v>
      </c>
      <c r="H150" s="192">
        <f t="shared" si="14"/>
        <v>0</v>
      </c>
    </row>
    <row r="151" spans="1:8" ht="28">
      <c r="A151" s="189" t="s">
        <v>35</v>
      </c>
      <c r="B151" s="190" t="s">
        <v>2282</v>
      </c>
      <c r="C151" s="191" t="s">
        <v>834</v>
      </c>
      <c r="D151" s="192"/>
      <c r="E151" s="538" t="s">
        <v>35</v>
      </c>
      <c r="F151" s="190" t="str">
        <f t="shared" si="14"/>
        <v xml:space="preserve">Fully compliant process of evaluation stated in the Group Rules.  Acceptance Audits seen for all new members audited. </v>
      </c>
      <c r="G151" s="191" t="str">
        <f t="shared" si="14"/>
        <v>Y</v>
      </c>
      <c r="H151" s="192">
        <f t="shared" si="14"/>
        <v>0</v>
      </c>
    </row>
    <row r="152" spans="1:8" ht="21.75" customHeight="1">
      <c r="A152" s="189" t="s">
        <v>39</v>
      </c>
      <c r="B152" s="190"/>
      <c r="C152" s="191"/>
      <c r="D152" s="192"/>
      <c r="E152" s="538" t="s">
        <v>39</v>
      </c>
      <c r="F152" s="190">
        <f t="shared" si="14"/>
        <v>0</v>
      </c>
      <c r="G152" s="191">
        <f t="shared" si="14"/>
        <v>0</v>
      </c>
      <c r="H152" s="192">
        <f t="shared" si="14"/>
        <v>0</v>
      </c>
    </row>
    <row r="153" spans="1:8" ht="57.75" customHeight="1">
      <c r="A153" s="183"/>
      <c r="B153" s="184" t="s">
        <v>2138</v>
      </c>
      <c r="C153" s="200"/>
      <c r="D153" s="201"/>
      <c r="E153" s="533"/>
      <c r="F153" s="534" t="s">
        <v>2139</v>
      </c>
      <c r="G153" s="581"/>
      <c r="H153" s="582"/>
    </row>
    <row r="154" spans="1:8" ht="28">
      <c r="A154" s="189" t="s">
        <v>1989</v>
      </c>
      <c r="B154" s="190" t="s">
        <v>2140</v>
      </c>
      <c r="C154" s="191" t="s">
        <v>834</v>
      </c>
      <c r="D154" s="192"/>
      <c r="E154" s="538" t="s">
        <v>1989</v>
      </c>
      <c r="F154" s="190" t="str">
        <f t="shared" ref="F154:H158" si="15">B154</f>
        <v>Fully compliant process of evaluation stated in the Group Rules.  Acceptance Audits, involving field evaluation, seen for new members.</v>
      </c>
      <c r="G154" s="191" t="str">
        <f t="shared" si="15"/>
        <v>Y</v>
      </c>
      <c r="H154" s="192">
        <f t="shared" si="15"/>
        <v>0</v>
      </c>
    </row>
    <row r="155" spans="1:8" ht="42">
      <c r="A155" s="189" t="s">
        <v>26</v>
      </c>
      <c r="B155" s="190" t="s">
        <v>2141</v>
      </c>
      <c r="C155" s="191" t="s">
        <v>834</v>
      </c>
      <c r="D155" s="192"/>
      <c r="E155" s="538" t="s">
        <v>26</v>
      </c>
      <c r="F155" s="190" t="str">
        <f t="shared" si="15"/>
        <v>Fully compliant process of evaluation stated in the Group Rules.  Acceptance Audits, involving field evaluation, seen for all new members audited ie Wester Eggie, Borforlea and Tomnawan, Blairmore, Auch &amp; Invergaunan</v>
      </c>
      <c r="G155" s="191" t="str">
        <f t="shared" si="15"/>
        <v>Y</v>
      </c>
      <c r="H155" s="192">
        <f t="shared" si="15"/>
        <v>0</v>
      </c>
    </row>
    <row r="156" spans="1:8" ht="28">
      <c r="A156" s="189" t="s">
        <v>31</v>
      </c>
      <c r="B156" s="190" t="s">
        <v>2142</v>
      </c>
      <c r="C156" s="191" t="s">
        <v>834</v>
      </c>
      <c r="D156" s="192"/>
      <c r="E156" s="538" t="s">
        <v>31</v>
      </c>
      <c r="F156" s="190" t="str">
        <f t="shared" si="15"/>
        <v>Fully compliant process of evaluation stated in the Group Rules.  Acceptance Audits, involving field evaluation, seen for all new members audited ie Glenkirk, Megray and Newnoth.</v>
      </c>
      <c r="G156" s="191" t="str">
        <f t="shared" si="15"/>
        <v>Y</v>
      </c>
      <c r="H156" s="192">
        <f t="shared" si="15"/>
        <v>0</v>
      </c>
    </row>
    <row r="157" spans="1:8" ht="28">
      <c r="A157" s="189" t="s">
        <v>35</v>
      </c>
      <c r="B157" s="190" t="s">
        <v>2282</v>
      </c>
      <c r="C157" s="191" t="s">
        <v>834</v>
      </c>
      <c r="D157" s="192"/>
      <c r="E157" s="538" t="s">
        <v>35</v>
      </c>
      <c r="F157" s="190" t="str">
        <f t="shared" si="15"/>
        <v xml:space="preserve">Fully compliant process of evaluation stated in the Group Rules.  Acceptance Audits seen for all new members audited. </v>
      </c>
      <c r="G157" s="191" t="str">
        <f t="shared" si="15"/>
        <v>Y</v>
      </c>
      <c r="H157" s="192">
        <f t="shared" si="15"/>
        <v>0</v>
      </c>
    </row>
    <row r="158" spans="1:8">
      <c r="A158" s="189" t="s">
        <v>39</v>
      </c>
      <c r="B158" s="190"/>
      <c r="C158" s="191"/>
      <c r="D158" s="192"/>
      <c r="E158" s="538" t="s">
        <v>39</v>
      </c>
      <c r="F158" s="190">
        <f t="shared" si="15"/>
        <v>0</v>
      </c>
      <c r="G158" s="191">
        <f t="shared" si="15"/>
        <v>0</v>
      </c>
      <c r="H158" s="192">
        <f t="shared" si="15"/>
        <v>0</v>
      </c>
    </row>
    <row r="159" spans="1:8" ht="56.25" customHeight="1">
      <c r="A159" s="183"/>
      <c r="B159" s="184" t="s">
        <v>2144</v>
      </c>
      <c r="C159" s="200"/>
      <c r="D159" s="201"/>
      <c r="E159" s="533"/>
      <c r="F159" s="534" t="s">
        <v>2145</v>
      </c>
      <c r="G159" s="581"/>
      <c r="H159" s="582"/>
    </row>
    <row r="160" spans="1:8">
      <c r="A160" s="189" t="s">
        <v>1989</v>
      </c>
      <c r="B160" s="190" t="s">
        <v>2146</v>
      </c>
      <c r="C160" s="191" t="s">
        <v>333</v>
      </c>
      <c r="D160" s="192"/>
      <c r="E160" s="538" t="s">
        <v>1989</v>
      </c>
      <c r="F160" s="190" t="str">
        <f t="shared" ref="F160:H164" si="16">B160</f>
        <v>N/A only one group entity</v>
      </c>
      <c r="G160" s="191" t="str">
        <f t="shared" si="16"/>
        <v>N/A</v>
      </c>
      <c r="H160" s="192">
        <f t="shared" si="16"/>
        <v>0</v>
      </c>
    </row>
    <row r="161" spans="1:8" s="571" customFormat="1" ht="15">
      <c r="A161" s="189" t="s">
        <v>26</v>
      </c>
      <c r="B161" s="190" t="s">
        <v>2146</v>
      </c>
      <c r="C161" s="191" t="s">
        <v>333</v>
      </c>
      <c r="D161" s="192"/>
      <c r="E161" s="538" t="s">
        <v>26</v>
      </c>
      <c r="F161" s="190" t="str">
        <f t="shared" si="16"/>
        <v>N/A only one group entity</v>
      </c>
      <c r="G161" s="191" t="str">
        <f t="shared" si="16"/>
        <v>N/A</v>
      </c>
      <c r="H161" s="192">
        <f t="shared" si="16"/>
        <v>0</v>
      </c>
    </row>
    <row r="162" spans="1:8" ht="19.5" customHeight="1">
      <c r="A162" s="189" t="s">
        <v>31</v>
      </c>
      <c r="B162" s="190" t="s">
        <v>2146</v>
      </c>
      <c r="C162" s="191" t="s">
        <v>333</v>
      </c>
      <c r="D162" s="192"/>
      <c r="E162" s="538" t="s">
        <v>31</v>
      </c>
      <c r="F162" s="190" t="str">
        <f t="shared" si="16"/>
        <v>N/A only one group entity</v>
      </c>
      <c r="G162" s="191" t="str">
        <f t="shared" si="16"/>
        <v>N/A</v>
      </c>
      <c r="H162" s="192">
        <f t="shared" si="16"/>
        <v>0</v>
      </c>
    </row>
    <row r="163" spans="1:8" ht="19.5" customHeight="1">
      <c r="A163" s="189" t="s">
        <v>35</v>
      </c>
      <c r="B163" s="190" t="s">
        <v>2146</v>
      </c>
      <c r="C163" s="191" t="s">
        <v>333</v>
      </c>
      <c r="D163" s="192"/>
      <c r="E163" s="538" t="s">
        <v>35</v>
      </c>
      <c r="F163" s="190" t="str">
        <f t="shared" si="16"/>
        <v>N/A only one group entity</v>
      </c>
      <c r="G163" s="191" t="str">
        <f t="shared" si="16"/>
        <v>N/A</v>
      </c>
      <c r="H163" s="192">
        <f t="shared" si="16"/>
        <v>0</v>
      </c>
    </row>
    <row r="164" spans="1:8">
      <c r="A164" s="189" t="s">
        <v>39</v>
      </c>
      <c r="B164" s="190"/>
      <c r="C164" s="191"/>
      <c r="D164" s="192"/>
      <c r="E164" s="538" t="s">
        <v>39</v>
      </c>
      <c r="F164" s="190">
        <f t="shared" si="16"/>
        <v>0</v>
      </c>
      <c r="G164" s="191">
        <f t="shared" si="16"/>
        <v>0</v>
      </c>
      <c r="H164" s="192">
        <f t="shared" si="16"/>
        <v>0</v>
      </c>
    </row>
    <row r="165" spans="1:8">
      <c r="A165" s="193"/>
      <c r="B165" s="194"/>
      <c r="C165" s="195"/>
      <c r="D165" s="196"/>
      <c r="E165" s="193"/>
      <c r="F165" s="194"/>
      <c r="G165" s="195"/>
      <c r="H165" s="196"/>
    </row>
    <row r="166" spans="1:8">
      <c r="A166" s="198">
        <v>8</v>
      </c>
      <c r="B166" s="199"/>
      <c r="C166" s="545"/>
      <c r="D166" s="546"/>
      <c r="E166" s="607">
        <v>7</v>
      </c>
      <c r="F166" s="527" t="s">
        <v>2147</v>
      </c>
      <c r="G166" s="608"/>
      <c r="H166" s="609"/>
    </row>
    <row r="167" spans="1:8" ht="278.25" customHeight="1">
      <c r="A167" s="198">
        <v>8.1</v>
      </c>
      <c r="B167" s="199" t="s">
        <v>2148</v>
      </c>
      <c r="C167" s="545"/>
      <c r="D167" s="546"/>
      <c r="E167" s="547">
        <v>7.1</v>
      </c>
      <c r="F167" s="548" t="s">
        <v>2149</v>
      </c>
      <c r="G167" s="549"/>
      <c r="H167" s="550"/>
    </row>
    <row r="168" spans="1:8" ht="64.5" customHeight="1">
      <c r="A168" s="198"/>
      <c r="B168" s="199" t="s">
        <v>2150</v>
      </c>
      <c r="C168" s="545"/>
      <c r="D168" s="546"/>
      <c r="E168" s="547"/>
      <c r="F168" s="548" t="s">
        <v>2151</v>
      </c>
      <c r="G168" s="549"/>
      <c r="H168" s="550"/>
    </row>
    <row r="169" spans="1:8" ht="51.75" customHeight="1">
      <c r="A169" s="198"/>
      <c r="B169" s="199" t="s">
        <v>2152</v>
      </c>
      <c r="C169" s="545"/>
      <c r="D169" s="546"/>
      <c r="E169" s="547"/>
      <c r="F169" s="548" t="s">
        <v>2153</v>
      </c>
      <c r="G169" s="549"/>
      <c r="H169" s="550"/>
    </row>
    <row r="170" spans="1:8">
      <c r="A170" s="189" t="s">
        <v>1989</v>
      </c>
      <c r="B170" s="190" t="s">
        <v>2154</v>
      </c>
      <c r="C170" s="191" t="s">
        <v>834</v>
      </c>
      <c r="D170" s="192"/>
      <c r="E170" s="538" t="s">
        <v>1989</v>
      </c>
      <c r="F170" s="190" t="str">
        <f t="shared" ref="F170:H174" si="17">B170</f>
        <v>All of the above is clearly stated in the Group Rules</v>
      </c>
      <c r="G170" s="191" t="str">
        <f t="shared" si="17"/>
        <v>Y</v>
      </c>
      <c r="H170" s="192">
        <f t="shared" si="17"/>
        <v>0</v>
      </c>
    </row>
    <row r="171" spans="1:8">
      <c r="A171" s="189" t="s">
        <v>26</v>
      </c>
      <c r="B171" s="190" t="s">
        <v>2154</v>
      </c>
      <c r="C171" s="191" t="s">
        <v>834</v>
      </c>
      <c r="D171" s="192"/>
      <c r="E171" s="538" t="s">
        <v>26</v>
      </c>
      <c r="F171" s="190" t="str">
        <f t="shared" si="17"/>
        <v>All of the above is clearly stated in the Group Rules</v>
      </c>
      <c r="G171" s="191" t="str">
        <f t="shared" si="17"/>
        <v>Y</v>
      </c>
      <c r="H171" s="192">
        <f t="shared" si="17"/>
        <v>0</v>
      </c>
    </row>
    <row r="172" spans="1:8">
      <c r="A172" s="189" t="s">
        <v>31</v>
      </c>
      <c r="B172" s="190" t="s">
        <v>2154</v>
      </c>
      <c r="C172" s="191" t="s">
        <v>834</v>
      </c>
      <c r="D172" s="192"/>
      <c r="E172" s="538" t="s">
        <v>31</v>
      </c>
      <c r="F172" s="190" t="str">
        <f t="shared" si="17"/>
        <v>All of the above is clearly stated in the Group Rules</v>
      </c>
      <c r="G172" s="191" t="str">
        <f t="shared" si="17"/>
        <v>Y</v>
      </c>
      <c r="H172" s="192">
        <f t="shared" si="17"/>
        <v>0</v>
      </c>
    </row>
    <row r="173" spans="1:8">
      <c r="A173" s="189" t="s">
        <v>35</v>
      </c>
      <c r="B173" s="190" t="s">
        <v>2154</v>
      </c>
      <c r="C173" s="191" t="s">
        <v>834</v>
      </c>
      <c r="D173" s="192"/>
      <c r="E173" s="538" t="s">
        <v>35</v>
      </c>
      <c r="F173" s="190" t="str">
        <f t="shared" si="17"/>
        <v>All of the above is clearly stated in the Group Rules</v>
      </c>
      <c r="G173" s="191" t="str">
        <f t="shared" si="17"/>
        <v>Y</v>
      </c>
      <c r="H173" s="192">
        <f t="shared" si="17"/>
        <v>0</v>
      </c>
    </row>
    <row r="174" spans="1:8">
      <c r="A174" s="189" t="s">
        <v>39</v>
      </c>
      <c r="B174" s="190"/>
      <c r="C174" s="191"/>
      <c r="D174" s="192"/>
      <c r="E174" s="538" t="s">
        <v>39</v>
      </c>
      <c r="F174" s="190">
        <f t="shared" si="17"/>
        <v>0</v>
      </c>
      <c r="G174" s="191">
        <f t="shared" si="17"/>
        <v>0</v>
      </c>
      <c r="H174" s="192">
        <f t="shared" si="17"/>
        <v>0</v>
      </c>
    </row>
    <row r="175" spans="1:8">
      <c r="A175" s="193"/>
      <c r="B175" s="194"/>
      <c r="C175" s="195"/>
      <c r="D175" s="196"/>
      <c r="E175" s="193"/>
      <c r="F175" s="194"/>
      <c r="G175" s="195"/>
      <c r="H175" s="196"/>
    </row>
    <row r="176" spans="1:8" ht="31.5" customHeight="1">
      <c r="A176" s="595">
        <v>9</v>
      </c>
      <c r="B176" s="558" t="s">
        <v>2155</v>
      </c>
      <c r="C176" s="610"/>
      <c r="D176" s="611"/>
      <c r="E176" s="604">
        <v>8</v>
      </c>
      <c r="F176" s="560" t="s">
        <v>2155</v>
      </c>
      <c r="G176" s="612"/>
      <c r="H176" s="613"/>
    </row>
    <row r="177" spans="1:8" ht="261.75" customHeight="1">
      <c r="A177" s="183">
        <v>9.1</v>
      </c>
      <c r="B177" s="199" t="s">
        <v>2156</v>
      </c>
      <c r="C177" s="545"/>
      <c r="D177" s="546"/>
      <c r="E177" s="533">
        <v>8.1</v>
      </c>
      <c r="F177" s="548" t="s">
        <v>2157</v>
      </c>
      <c r="G177" s="549"/>
      <c r="H177" s="550"/>
    </row>
    <row r="178" spans="1:8" ht="87" customHeight="1">
      <c r="A178" s="183"/>
      <c r="B178" s="563" t="s">
        <v>2158</v>
      </c>
      <c r="C178" s="545"/>
      <c r="D178" s="546"/>
      <c r="E178" s="533"/>
      <c r="F178" s="564" t="s">
        <v>2159</v>
      </c>
      <c r="G178" s="549"/>
      <c r="H178" s="550"/>
    </row>
    <row r="179" spans="1:8">
      <c r="A179" s="189" t="s">
        <v>1989</v>
      </c>
      <c r="B179" s="614" t="s">
        <v>2160</v>
      </c>
      <c r="C179" s="615" t="s">
        <v>834</v>
      </c>
      <c r="D179" s="616"/>
      <c r="E179" s="538" t="s">
        <v>1989</v>
      </c>
      <c r="F179" s="190" t="str">
        <f t="shared" ref="F179:H183" si="18">B179</f>
        <v>All the above contained within the Group Rules and associated appendices</v>
      </c>
      <c r="G179" s="191" t="str">
        <f t="shared" si="18"/>
        <v>Y</v>
      </c>
      <c r="H179" s="192">
        <f t="shared" si="18"/>
        <v>0</v>
      </c>
    </row>
    <row r="180" spans="1:8">
      <c r="A180" s="189" t="s">
        <v>26</v>
      </c>
      <c r="B180" s="614" t="s">
        <v>2160</v>
      </c>
      <c r="C180" s="615" t="s">
        <v>834</v>
      </c>
      <c r="D180" s="192"/>
      <c r="E180" s="538" t="s">
        <v>26</v>
      </c>
      <c r="F180" s="190" t="str">
        <f t="shared" si="18"/>
        <v>All the above contained within the Group Rules and associated appendices</v>
      </c>
      <c r="G180" s="191" t="str">
        <f t="shared" si="18"/>
        <v>Y</v>
      </c>
      <c r="H180" s="192">
        <f t="shared" si="18"/>
        <v>0</v>
      </c>
    </row>
    <row r="181" spans="1:8">
      <c r="A181" s="189" t="s">
        <v>31</v>
      </c>
      <c r="B181" s="614" t="s">
        <v>2160</v>
      </c>
      <c r="C181" s="615" t="s">
        <v>834</v>
      </c>
      <c r="D181" s="192"/>
      <c r="E181" s="538" t="s">
        <v>31</v>
      </c>
      <c r="F181" s="190" t="str">
        <f t="shared" si="18"/>
        <v>All the above contained within the Group Rules and associated appendices</v>
      </c>
      <c r="G181" s="191" t="str">
        <f t="shared" si="18"/>
        <v>Y</v>
      </c>
      <c r="H181" s="192">
        <f t="shared" si="18"/>
        <v>0</v>
      </c>
    </row>
    <row r="182" spans="1:8">
      <c r="A182" s="189" t="s">
        <v>35</v>
      </c>
      <c r="B182" s="614" t="s">
        <v>2160</v>
      </c>
      <c r="C182" s="615" t="s">
        <v>834</v>
      </c>
      <c r="D182" s="192"/>
      <c r="E182" s="538" t="s">
        <v>35</v>
      </c>
      <c r="F182" s="190" t="str">
        <f t="shared" si="18"/>
        <v>All the above contained within the Group Rules and associated appendices</v>
      </c>
      <c r="G182" s="191" t="str">
        <f t="shared" si="18"/>
        <v>Y</v>
      </c>
      <c r="H182" s="192">
        <f t="shared" si="18"/>
        <v>0</v>
      </c>
    </row>
    <row r="183" spans="1:8">
      <c r="A183" s="189" t="s">
        <v>39</v>
      </c>
      <c r="B183" s="190"/>
      <c r="C183" s="191"/>
      <c r="D183" s="192"/>
      <c r="E183" s="538" t="s">
        <v>39</v>
      </c>
      <c r="F183" s="190">
        <f t="shared" si="18"/>
        <v>0</v>
      </c>
      <c r="G183" s="191">
        <f t="shared" si="18"/>
        <v>0</v>
      </c>
      <c r="H183" s="192">
        <f t="shared" si="18"/>
        <v>0</v>
      </c>
    </row>
    <row r="184" spans="1:8">
      <c r="A184" s="193"/>
      <c r="B184" s="194"/>
      <c r="C184" s="195"/>
      <c r="D184" s="196"/>
      <c r="E184" s="193"/>
      <c r="F184" s="194"/>
      <c r="G184" s="195"/>
      <c r="H184" s="196"/>
    </row>
    <row r="185" spans="1:8" ht="45" customHeight="1">
      <c r="A185" s="617">
        <v>10</v>
      </c>
      <c r="B185" s="618" t="s">
        <v>2161</v>
      </c>
      <c r="C185" s="619"/>
      <c r="D185" s="620"/>
      <c r="E185" s="621">
        <v>9</v>
      </c>
      <c r="F185" s="622" t="s">
        <v>2161</v>
      </c>
      <c r="G185" s="623"/>
      <c r="H185" s="624"/>
    </row>
    <row r="186" spans="1:8" ht="66.75" customHeight="1">
      <c r="A186" s="625"/>
      <c r="B186" s="176" t="s">
        <v>2162</v>
      </c>
      <c r="C186" s="177"/>
      <c r="D186" s="626"/>
      <c r="E186" s="627">
        <v>9.1</v>
      </c>
      <c r="F186" s="628" t="s">
        <v>2163</v>
      </c>
      <c r="G186" s="511"/>
      <c r="H186" s="629"/>
    </row>
    <row r="187" spans="1:8" ht="178.5" customHeight="1">
      <c r="A187" s="625"/>
      <c r="B187" s="176" t="s">
        <v>2164</v>
      </c>
      <c r="C187" s="177"/>
      <c r="D187" s="626"/>
      <c r="E187" s="627"/>
      <c r="F187" s="628" t="s">
        <v>2164</v>
      </c>
      <c r="G187" s="511"/>
      <c r="H187" s="629"/>
    </row>
    <row r="188" spans="1:8" ht="38.25" customHeight="1">
      <c r="A188" s="625"/>
      <c r="B188" s="630" t="s">
        <v>2165</v>
      </c>
      <c r="C188" s="177"/>
      <c r="D188" s="626"/>
      <c r="E188" s="627"/>
      <c r="F188" s="510" t="s">
        <v>2165</v>
      </c>
      <c r="G188" s="511"/>
      <c r="H188" s="629"/>
    </row>
    <row r="189" spans="1:8" ht="229.5" customHeight="1">
      <c r="A189" s="625"/>
      <c r="B189" s="176" t="s">
        <v>2166</v>
      </c>
      <c r="C189" s="177"/>
      <c r="D189" s="626"/>
      <c r="E189" s="627"/>
      <c r="F189" s="628" t="s">
        <v>2167</v>
      </c>
      <c r="G189" s="511"/>
      <c r="H189" s="629"/>
    </row>
    <row r="190" spans="1:8" ht="93.75" customHeight="1">
      <c r="A190" s="631"/>
      <c r="B190" s="632" t="s">
        <v>2168</v>
      </c>
      <c r="C190" s="633"/>
      <c r="D190" s="634"/>
      <c r="E190" s="635"/>
      <c r="F190" s="636" t="s">
        <v>2169</v>
      </c>
      <c r="G190" s="637"/>
      <c r="H190" s="638"/>
    </row>
    <row r="191" spans="1:8" ht="27" customHeight="1">
      <c r="A191" s="185" t="s">
        <v>1989</v>
      </c>
      <c r="B191" s="186" t="s">
        <v>2170</v>
      </c>
      <c r="C191" s="187" t="s">
        <v>834</v>
      </c>
      <c r="D191" s="188"/>
      <c r="E191" s="537" t="s">
        <v>1989</v>
      </c>
      <c r="F191" s="190" t="str">
        <f t="shared" ref="F191:H195" si="19">B191</f>
        <v>All the above information is kept on the 'Record of Membership' spreadsheet - checked during audit</v>
      </c>
      <c r="G191" s="191" t="str">
        <f t="shared" si="19"/>
        <v>Y</v>
      </c>
      <c r="H191" s="192">
        <f t="shared" si="19"/>
        <v>0</v>
      </c>
    </row>
    <row r="192" spans="1:8" ht="28">
      <c r="A192" s="189" t="s">
        <v>26</v>
      </c>
      <c r="B192" s="186" t="s">
        <v>2170</v>
      </c>
      <c r="C192" s="187" t="s">
        <v>834</v>
      </c>
      <c r="D192" s="192"/>
      <c r="E192" s="538" t="s">
        <v>26</v>
      </c>
      <c r="F192" s="190" t="str">
        <f t="shared" si="19"/>
        <v>All the above information is kept on the 'Record of Membership' spreadsheet - checked during audit</v>
      </c>
      <c r="G192" s="191" t="str">
        <f t="shared" si="19"/>
        <v>Y</v>
      </c>
      <c r="H192" s="192">
        <f t="shared" si="19"/>
        <v>0</v>
      </c>
    </row>
    <row r="193" spans="1:8" ht="28">
      <c r="A193" s="189" t="s">
        <v>31</v>
      </c>
      <c r="B193" s="186" t="s">
        <v>2171</v>
      </c>
      <c r="C193" s="187" t="s">
        <v>834</v>
      </c>
      <c r="D193" s="192"/>
      <c r="E193" s="538" t="s">
        <v>31</v>
      </c>
      <c r="F193" s="190" t="str">
        <f t="shared" si="19"/>
        <v xml:space="preserve">All the above information is kept on the 'Record of Membership' spreadsheet - checked during audit. </v>
      </c>
      <c r="G193" s="191" t="str">
        <f t="shared" si="19"/>
        <v>Y</v>
      </c>
      <c r="H193" s="192">
        <f t="shared" si="19"/>
        <v>0</v>
      </c>
    </row>
    <row r="194" spans="1:8" ht="28">
      <c r="A194" s="189" t="s">
        <v>35</v>
      </c>
      <c r="B194" s="186" t="s">
        <v>2171</v>
      </c>
      <c r="C194" s="187" t="s">
        <v>834</v>
      </c>
      <c r="D194" s="192"/>
      <c r="E194" s="538" t="s">
        <v>35</v>
      </c>
      <c r="F194" s="190" t="str">
        <f t="shared" si="19"/>
        <v xml:space="preserve">All the above information is kept on the 'Record of Membership' spreadsheet - checked during audit. </v>
      </c>
      <c r="G194" s="191" t="str">
        <f t="shared" si="19"/>
        <v>Y</v>
      </c>
      <c r="H194" s="192">
        <f t="shared" si="19"/>
        <v>0</v>
      </c>
    </row>
    <row r="195" spans="1:8">
      <c r="A195" s="189" t="s">
        <v>39</v>
      </c>
      <c r="B195" s="190"/>
      <c r="C195" s="191"/>
      <c r="D195" s="192"/>
      <c r="E195" s="538" t="s">
        <v>39</v>
      </c>
      <c r="F195" s="190">
        <f t="shared" si="19"/>
        <v>0</v>
      </c>
      <c r="G195" s="191">
        <f t="shared" si="19"/>
        <v>0</v>
      </c>
      <c r="H195" s="192">
        <f t="shared" si="19"/>
        <v>0</v>
      </c>
    </row>
    <row r="196" spans="1:8">
      <c r="A196" s="193"/>
      <c r="B196" s="194"/>
      <c r="C196" s="195"/>
      <c r="D196" s="196"/>
      <c r="E196" s="193"/>
      <c r="F196" s="194"/>
      <c r="G196" s="195"/>
      <c r="H196" s="196"/>
    </row>
    <row r="197" spans="1:8" ht="32.25" customHeight="1">
      <c r="A197" s="198">
        <v>10.199999999999999</v>
      </c>
      <c r="B197" s="199" t="s">
        <v>2172</v>
      </c>
      <c r="C197" s="545"/>
      <c r="D197" s="546"/>
      <c r="E197" s="547">
        <v>9.1999999999999993</v>
      </c>
      <c r="F197" s="548" t="s">
        <v>2172</v>
      </c>
      <c r="G197" s="549"/>
      <c r="H197" s="550"/>
    </row>
    <row r="198" spans="1:8" ht="28">
      <c r="A198" s="189" t="s">
        <v>1989</v>
      </c>
      <c r="B198" s="190" t="s">
        <v>2173</v>
      </c>
      <c r="C198" s="191" t="s">
        <v>834</v>
      </c>
      <c r="D198" s="192"/>
      <c r="E198" s="538" t="s">
        <v>1989</v>
      </c>
      <c r="F198" s="190" t="str">
        <f t="shared" ref="F198:H202" si="20">B198</f>
        <v>Record of membership includes details of previous members in 'leavers' section of the spreadsheet</v>
      </c>
      <c r="G198" s="191" t="str">
        <f t="shared" si="20"/>
        <v>Y</v>
      </c>
      <c r="H198" s="192">
        <f t="shared" si="20"/>
        <v>0</v>
      </c>
    </row>
    <row r="199" spans="1:8" ht="28">
      <c r="A199" s="189" t="s">
        <v>26</v>
      </c>
      <c r="B199" s="190" t="s">
        <v>2173</v>
      </c>
      <c r="C199" s="191" t="s">
        <v>834</v>
      </c>
      <c r="D199" s="192"/>
      <c r="E199" s="538" t="s">
        <v>26</v>
      </c>
      <c r="F199" s="190" t="str">
        <f t="shared" si="20"/>
        <v>Record of membership includes details of previous members in 'leavers' section of the spreadsheet</v>
      </c>
      <c r="G199" s="191" t="str">
        <f t="shared" si="20"/>
        <v>Y</v>
      </c>
      <c r="H199" s="192">
        <f t="shared" si="20"/>
        <v>0</v>
      </c>
    </row>
    <row r="200" spans="1:8" ht="28">
      <c r="A200" s="189" t="s">
        <v>31</v>
      </c>
      <c r="B200" s="190" t="s">
        <v>2174</v>
      </c>
      <c r="C200" s="191" t="s">
        <v>834</v>
      </c>
      <c r="D200" s="192"/>
      <c r="E200" s="538" t="s">
        <v>31</v>
      </c>
      <c r="F200" s="190" t="str">
        <f t="shared" si="20"/>
        <v>Record of membership includes details of previous members in 'leavers' section of the spreadsheet. Checked and seen to be correct.</v>
      </c>
      <c r="G200" s="191" t="str">
        <f t="shared" si="20"/>
        <v>Y</v>
      </c>
      <c r="H200" s="192">
        <f t="shared" si="20"/>
        <v>0</v>
      </c>
    </row>
    <row r="201" spans="1:8" ht="28">
      <c r="A201" s="189" t="s">
        <v>35</v>
      </c>
      <c r="B201" s="190" t="s">
        <v>2174</v>
      </c>
      <c r="C201" s="191" t="s">
        <v>834</v>
      </c>
      <c r="D201" s="192"/>
      <c r="E201" s="538" t="s">
        <v>35</v>
      </c>
      <c r="F201" s="190" t="str">
        <f t="shared" si="20"/>
        <v>Record of membership includes details of previous members in 'leavers' section of the spreadsheet. Checked and seen to be correct.</v>
      </c>
      <c r="G201" s="191" t="str">
        <f t="shared" si="20"/>
        <v>Y</v>
      </c>
      <c r="H201" s="192">
        <f t="shared" si="20"/>
        <v>0</v>
      </c>
    </row>
    <row r="202" spans="1:8">
      <c r="A202" s="189" t="s">
        <v>39</v>
      </c>
      <c r="B202" s="190"/>
      <c r="C202" s="191"/>
      <c r="D202" s="192"/>
      <c r="E202" s="538" t="s">
        <v>39</v>
      </c>
      <c r="F202" s="190">
        <f t="shared" si="20"/>
        <v>0</v>
      </c>
      <c r="G202" s="191">
        <f t="shared" si="20"/>
        <v>0</v>
      </c>
      <c r="H202" s="192">
        <f t="shared" si="20"/>
        <v>0</v>
      </c>
    </row>
    <row r="203" spans="1:8">
      <c r="A203" s="193"/>
      <c r="B203" s="194"/>
      <c r="C203" s="195"/>
      <c r="D203" s="196"/>
      <c r="E203" s="591"/>
      <c r="F203" s="592"/>
      <c r="G203" s="593"/>
      <c r="H203" s="594"/>
    </row>
    <row r="204" spans="1:8" ht="74.25" customHeight="1">
      <c r="A204" s="183">
        <v>10.3</v>
      </c>
      <c r="B204" s="184" t="s">
        <v>2175</v>
      </c>
      <c r="C204" s="539"/>
      <c r="D204" s="540"/>
      <c r="E204" s="591"/>
      <c r="F204" s="592"/>
      <c r="G204" s="593"/>
      <c r="H204" s="594"/>
    </row>
    <row r="205" spans="1:8" ht="85.5" customHeight="1">
      <c r="A205" s="183"/>
      <c r="B205" s="563" t="s">
        <v>2176</v>
      </c>
      <c r="C205" s="545"/>
      <c r="D205" s="546"/>
      <c r="E205" s="598"/>
      <c r="F205" s="598"/>
      <c r="G205" s="598"/>
      <c r="H205" s="598"/>
    </row>
    <row r="206" spans="1:8">
      <c r="A206" s="189" t="s">
        <v>1989</v>
      </c>
      <c r="B206" s="614" t="s">
        <v>333</v>
      </c>
      <c r="C206" s="615" t="s">
        <v>333</v>
      </c>
      <c r="D206" s="616"/>
      <c r="E206" s="598"/>
      <c r="F206" s="598"/>
      <c r="G206" s="598"/>
      <c r="H206" s="598"/>
    </row>
    <row r="207" spans="1:8">
      <c r="A207" s="189" t="s">
        <v>26</v>
      </c>
      <c r="B207" s="190" t="s">
        <v>333</v>
      </c>
      <c r="C207" s="191" t="s">
        <v>333</v>
      </c>
      <c r="D207" s="192"/>
      <c r="E207" s="598"/>
      <c r="F207" s="598"/>
      <c r="G207" s="598"/>
      <c r="H207" s="598"/>
    </row>
    <row r="208" spans="1:8">
      <c r="A208" s="189" t="s">
        <v>31</v>
      </c>
      <c r="B208" s="190" t="s">
        <v>333</v>
      </c>
      <c r="C208" s="191" t="s">
        <v>333</v>
      </c>
      <c r="D208" s="192"/>
      <c r="E208" s="598"/>
      <c r="F208" s="598"/>
      <c r="G208" s="598"/>
      <c r="H208" s="598"/>
    </row>
    <row r="209" spans="1:12">
      <c r="A209" s="189" t="s">
        <v>35</v>
      </c>
      <c r="B209" s="190" t="s">
        <v>333</v>
      </c>
      <c r="C209" s="191" t="s">
        <v>333</v>
      </c>
      <c r="D209" s="192"/>
      <c r="E209" s="598"/>
      <c r="F209" s="598"/>
      <c r="G209" s="598"/>
      <c r="H209" s="598"/>
    </row>
    <row r="210" spans="1:12">
      <c r="A210" s="189" t="s">
        <v>39</v>
      </c>
      <c r="B210" s="190"/>
      <c r="C210" s="191"/>
      <c r="D210" s="192"/>
      <c r="E210" s="598"/>
      <c r="F210" s="598"/>
      <c r="G210" s="598"/>
      <c r="H210" s="598"/>
    </row>
    <row r="211" spans="1:12">
      <c r="A211" s="193"/>
      <c r="B211" s="194"/>
      <c r="C211" s="195"/>
      <c r="D211" s="196"/>
      <c r="E211" s="598"/>
      <c r="F211" s="598"/>
      <c r="G211" s="598"/>
      <c r="H211" s="598"/>
    </row>
    <row r="212" spans="1:12" ht="36.75" customHeight="1">
      <c r="A212" s="198">
        <v>11</v>
      </c>
      <c r="B212" s="199" t="s">
        <v>2177</v>
      </c>
      <c r="C212" s="545"/>
      <c r="D212" s="546"/>
      <c r="E212" s="607">
        <v>10</v>
      </c>
      <c r="F212" s="527" t="s">
        <v>2177</v>
      </c>
      <c r="G212" s="608"/>
      <c r="H212" s="609"/>
    </row>
    <row r="213" spans="1:12" s="639" customFormat="1" ht="193.5" customHeight="1">
      <c r="A213" s="198">
        <v>11.1</v>
      </c>
      <c r="B213" s="199" t="s">
        <v>2178</v>
      </c>
      <c r="C213" s="545"/>
      <c r="D213" s="546"/>
      <c r="E213" s="547">
        <v>10.1</v>
      </c>
      <c r="F213" s="548" t="s">
        <v>2179</v>
      </c>
      <c r="G213" s="549"/>
      <c r="H213" s="550"/>
      <c r="J213" s="640"/>
      <c r="K213" s="640"/>
      <c r="L213" s="641"/>
    </row>
    <row r="214" spans="1:12" ht="99.75" customHeight="1">
      <c r="A214" s="189" t="s">
        <v>1989</v>
      </c>
      <c r="B214" s="551" t="s">
        <v>383</v>
      </c>
      <c r="C214" s="552" t="s">
        <v>842</v>
      </c>
      <c r="D214" s="553" t="s">
        <v>2180</v>
      </c>
      <c r="E214" s="538" t="s">
        <v>1989</v>
      </c>
      <c r="F214" s="551" t="str">
        <f>B214</f>
        <v xml:space="preserve">Group Rules describe internal monitoring system and examples of completed internal audits seen for sites audited. The wording relating to identification of natural reserves (UKWAS 4.6.1 requirements) in the internal audit checklist has, however, been paraphrased, so instead of stating that these areas shall constitute a proportion of the WMU equivalent to at least 1% of the plantation area and 5% of the semi-natural woodland area, they state ‘Natural Reserves comprising a minimum of 1% of the woodland area? And located to deliver the greatest value.’ This has led to a failure to identify non-compliances at Bolfracks and Kinnaird Estate. </v>
      </c>
      <c r="G214" s="552" t="str">
        <f>C214</f>
        <v>N</v>
      </c>
      <c r="H214" s="553" t="str">
        <f>D214</f>
        <v>Minor CAR 2021.12</v>
      </c>
    </row>
    <row r="215" spans="1:12" ht="42">
      <c r="A215" s="189" t="s">
        <v>26</v>
      </c>
      <c r="B215" s="190" t="s">
        <v>2181</v>
      </c>
      <c r="C215" s="191" t="s">
        <v>834</v>
      </c>
      <c r="D215" s="192"/>
      <c r="E215" s="538" t="s">
        <v>26</v>
      </c>
      <c r="F215" s="190" t="str">
        <f t="shared" ref="F215:H218" si="21">B215</f>
        <v>Internal monitoring checklist has been revised to reflect correct UKWAS wording.  Completed internal monitoring checklists seen for all sites audited; also internal audit programme for 2021 and 2022.</v>
      </c>
      <c r="G215" s="191" t="str">
        <f t="shared" si="21"/>
        <v>Y</v>
      </c>
      <c r="H215" s="192">
        <f t="shared" si="21"/>
        <v>0</v>
      </c>
      <c r="J215" s="642"/>
      <c r="K215" s="643"/>
      <c r="L215" s="643"/>
    </row>
    <row r="216" spans="1:12" ht="15.75" customHeight="1">
      <c r="A216" s="189" t="s">
        <v>31</v>
      </c>
      <c r="B216" s="579" t="s">
        <v>2182</v>
      </c>
      <c r="C216" s="644" t="s">
        <v>834</v>
      </c>
      <c r="D216" s="645"/>
      <c r="E216" s="538" t="s">
        <v>31</v>
      </c>
      <c r="F216" s="190" t="str">
        <f t="shared" si="21"/>
        <v xml:space="preserve">Group Rules describe internal monitoring system - compliant with above requirements - internal monitoring checklist in place, reflecting UKWAS wording. Completed internal monitoring checklists seen for all sites audited at S2 audit. </v>
      </c>
      <c r="G216" s="191" t="str">
        <f t="shared" si="21"/>
        <v>Y</v>
      </c>
      <c r="H216" s="192">
        <f t="shared" si="21"/>
        <v>0</v>
      </c>
      <c r="J216" s="646"/>
      <c r="K216" s="646"/>
      <c r="L216" s="643"/>
    </row>
    <row r="217" spans="1:12" ht="42">
      <c r="A217" s="189" t="s">
        <v>35</v>
      </c>
      <c r="B217" s="811" t="s">
        <v>2183</v>
      </c>
      <c r="C217" s="812" t="s">
        <v>834</v>
      </c>
      <c r="D217" s="192"/>
      <c r="E217" s="538" t="s">
        <v>35</v>
      </c>
      <c r="F217" s="190" t="str">
        <f t="shared" si="21"/>
        <v xml:space="preserve">Group Rules describe internal monitoring system - compliant with above requirements - internal monitoring checklist in place, reflecting UKWAS wording. Completed internal monitoring checklists seen for all sites audited at S3 audit. </v>
      </c>
      <c r="G217" s="191" t="str">
        <f t="shared" si="21"/>
        <v>Y</v>
      </c>
      <c r="H217" s="192">
        <f t="shared" si="21"/>
        <v>0</v>
      </c>
      <c r="J217" s="642"/>
      <c r="K217" s="643"/>
      <c r="L217" s="643"/>
    </row>
    <row r="218" spans="1:12">
      <c r="A218" s="189" t="s">
        <v>39</v>
      </c>
      <c r="B218" s="190"/>
      <c r="C218" s="191"/>
      <c r="D218" s="192"/>
      <c r="E218" s="538" t="s">
        <v>39</v>
      </c>
      <c r="F218" s="190">
        <f t="shared" si="21"/>
        <v>0</v>
      </c>
      <c r="G218" s="191">
        <f t="shared" si="21"/>
        <v>0</v>
      </c>
      <c r="H218" s="192">
        <f t="shared" si="21"/>
        <v>0</v>
      </c>
      <c r="J218" s="642"/>
      <c r="K218" s="643"/>
      <c r="L218" s="643"/>
    </row>
    <row r="219" spans="1:12">
      <c r="A219" s="193"/>
      <c r="B219" s="194"/>
      <c r="C219" s="195"/>
      <c r="D219" s="196"/>
      <c r="E219" s="193"/>
      <c r="F219" s="194"/>
      <c r="G219" s="195"/>
      <c r="H219" s="196"/>
      <c r="J219" s="642"/>
      <c r="K219" s="642"/>
      <c r="L219" s="647"/>
    </row>
    <row r="220" spans="1:12" ht="57.75" customHeight="1">
      <c r="A220" s="183">
        <v>11.2</v>
      </c>
      <c r="B220" s="184" t="s">
        <v>2184</v>
      </c>
      <c r="C220" s="539"/>
      <c r="D220" s="540"/>
      <c r="E220" s="533">
        <v>10.199999999999999</v>
      </c>
      <c r="F220" s="534" t="s">
        <v>2185</v>
      </c>
      <c r="G220" s="541"/>
      <c r="H220" s="542"/>
    </row>
    <row r="221" spans="1:12" ht="70.5" customHeight="1">
      <c r="A221" s="183"/>
      <c r="B221" s="563" t="s">
        <v>2186</v>
      </c>
      <c r="C221" s="545"/>
      <c r="D221" s="546"/>
      <c r="E221" s="533"/>
      <c r="F221" s="564" t="s">
        <v>2187</v>
      </c>
      <c r="G221" s="549"/>
      <c r="H221" s="550"/>
    </row>
    <row r="222" spans="1:12" ht="28">
      <c r="A222" s="189" t="s">
        <v>1989</v>
      </c>
      <c r="B222" s="614" t="s">
        <v>2188</v>
      </c>
      <c r="C222" s="615" t="s">
        <v>834</v>
      </c>
      <c r="D222" s="616"/>
      <c r="E222" s="538" t="s">
        <v>1989</v>
      </c>
      <c r="F222" s="190" t="str">
        <f t="shared" ref="F222:H226" si="22">B222</f>
        <v>Internal audit checklist is based on UKWAS Standard and all principles &amp; criteria are checked during internal audit</v>
      </c>
      <c r="G222" s="191" t="str">
        <f t="shared" si="22"/>
        <v>Y</v>
      </c>
      <c r="H222" s="192">
        <f t="shared" si="22"/>
        <v>0</v>
      </c>
    </row>
    <row r="223" spans="1:12" ht="28">
      <c r="A223" s="189" t="s">
        <v>26</v>
      </c>
      <c r="B223" s="614" t="s">
        <v>2188</v>
      </c>
      <c r="C223" s="615" t="s">
        <v>834</v>
      </c>
      <c r="D223" s="192"/>
      <c r="E223" s="538" t="s">
        <v>26</v>
      </c>
      <c r="F223" s="190" t="str">
        <f t="shared" si="22"/>
        <v>Internal audit checklist is based on UKWAS Standard and all principles &amp; criteria are checked during internal audit</v>
      </c>
      <c r="G223" s="191" t="str">
        <f t="shared" si="22"/>
        <v>Y</v>
      </c>
      <c r="H223" s="192">
        <f t="shared" si="22"/>
        <v>0</v>
      </c>
    </row>
    <row r="224" spans="1:12" ht="56">
      <c r="A224" s="189" t="s">
        <v>31</v>
      </c>
      <c r="B224" s="614" t="s">
        <v>2189</v>
      </c>
      <c r="C224" s="615" t="s">
        <v>834</v>
      </c>
      <c r="D224" s="192"/>
      <c r="E224" s="538" t="s">
        <v>31</v>
      </c>
      <c r="F224"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4" s="191" t="str">
        <f t="shared" si="22"/>
        <v>Y</v>
      </c>
      <c r="H224" s="192">
        <f t="shared" si="22"/>
        <v>0</v>
      </c>
    </row>
    <row r="225" spans="1:8" ht="56">
      <c r="A225" s="189" t="s">
        <v>35</v>
      </c>
      <c r="B225" s="614" t="s">
        <v>2189</v>
      </c>
      <c r="C225" s="615" t="s">
        <v>834</v>
      </c>
      <c r="D225" s="192"/>
      <c r="E225" s="538" t="s">
        <v>35</v>
      </c>
      <c r="F225" s="190" t="str">
        <f t="shared" si="22"/>
        <v>Internal audit checklist is based on UKWAS Standard. All principles &amp; criteria are checked during acceptance audit and future internal audits use sampling, ensuring that all sections of UKWAS are covered across the Group over the period of validity of the certificate ( checked during audit by sampling internal audit checklists).</v>
      </c>
      <c r="G225" s="191" t="str">
        <f t="shared" si="22"/>
        <v>Y</v>
      </c>
      <c r="H225" s="192">
        <f t="shared" si="22"/>
        <v>0</v>
      </c>
    </row>
    <row r="226" spans="1:8">
      <c r="A226" s="189" t="s">
        <v>39</v>
      </c>
      <c r="B226" s="190"/>
      <c r="C226" s="191"/>
      <c r="D226" s="192"/>
      <c r="E226" s="538" t="s">
        <v>39</v>
      </c>
      <c r="F226" s="190">
        <f t="shared" si="22"/>
        <v>0</v>
      </c>
      <c r="G226" s="191">
        <f t="shared" si="22"/>
        <v>0</v>
      </c>
      <c r="H226" s="192">
        <f t="shared" si="22"/>
        <v>0</v>
      </c>
    </row>
    <row r="227" spans="1:8">
      <c r="A227" s="193"/>
      <c r="B227" s="194"/>
      <c r="C227" s="195"/>
      <c r="D227" s="196"/>
      <c r="E227" s="193"/>
      <c r="F227" s="194"/>
      <c r="G227" s="195"/>
      <c r="H227" s="196"/>
    </row>
    <row r="228" spans="1:8" ht="42" customHeight="1">
      <c r="A228" s="198">
        <v>11.3</v>
      </c>
      <c r="B228" s="199" t="s">
        <v>2190</v>
      </c>
      <c r="C228" s="545"/>
      <c r="D228" s="546"/>
      <c r="E228" s="547">
        <v>10.3</v>
      </c>
      <c r="F228" s="548" t="s">
        <v>2190</v>
      </c>
      <c r="G228" s="549"/>
      <c r="H228" s="550"/>
    </row>
    <row r="229" spans="1:8">
      <c r="A229" s="189" t="s">
        <v>1989</v>
      </c>
      <c r="B229" s="190" t="s">
        <v>2191</v>
      </c>
      <c r="C229" s="191" t="s">
        <v>834</v>
      </c>
      <c r="D229" s="192"/>
      <c r="E229" s="538" t="s">
        <v>1989</v>
      </c>
      <c r="F229" s="190" t="str">
        <f t="shared" ref="F229:H233" si="23">B229</f>
        <v>All members are considered to be active</v>
      </c>
      <c r="G229" s="191" t="str">
        <f t="shared" si="23"/>
        <v>Y</v>
      </c>
      <c r="H229" s="192">
        <f t="shared" si="23"/>
        <v>0</v>
      </c>
    </row>
    <row r="230" spans="1:8">
      <c r="A230" s="189" t="s">
        <v>26</v>
      </c>
      <c r="B230" s="190" t="s">
        <v>2191</v>
      </c>
      <c r="C230" s="191" t="s">
        <v>834</v>
      </c>
      <c r="D230" s="192"/>
      <c r="E230" s="538" t="s">
        <v>26</v>
      </c>
      <c r="F230" s="190" t="str">
        <f t="shared" si="23"/>
        <v>All members are considered to be active</v>
      </c>
      <c r="G230" s="191" t="str">
        <f t="shared" si="23"/>
        <v>Y</v>
      </c>
      <c r="H230" s="192">
        <f t="shared" si="23"/>
        <v>0</v>
      </c>
    </row>
    <row r="231" spans="1:8">
      <c r="A231" s="189" t="s">
        <v>31</v>
      </c>
      <c r="B231" s="190" t="s">
        <v>2191</v>
      </c>
      <c r="C231" s="191" t="s">
        <v>834</v>
      </c>
      <c r="D231" s="192"/>
      <c r="E231" s="538" t="s">
        <v>31</v>
      </c>
      <c r="F231" s="190" t="str">
        <f t="shared" si="23"/>
        <v>All members are considered to be active</v>
      </c>
      <c r="G231" s="191" t="str">
        <f t="shared" si="23"/>
        <v>Y</v>
      </c>
      <c r="H231" s="192">
        <f t="shared" si="23"/>
        <v>0</v>
      </c>
    </row>
    <row r="232" spans="1:8">
      <c r="A232" s="189" t="s">
        <v>35</v>
      </c>
      <c r="B232" s="190" t="s">
        <v>2191</v>
      </c>
      <c r="C232" s="191" t="s">
        <v>834</v>
      </c>
      <c r="D232" s="192"/>
      <c r="E232" s="538" t="s">
        <v>35</v>
      </c>
      <c r="F232" s="190" t="str">
        <f t="shared" si="23"/>
        <v>All members are considered to be active</v>
      </c>
      <c r="G232" s="191" t="str">
        <f t="shared" si="23"/>
        <v>Y</v>
      </c>
      <c r="H232" s="192">
        <f t="shared" si="23"/>
        <v>0</v>
      </c>
    </row>
    <row r="233" spans="1:8">
      <c r="A233" s="189" t="s">
        <v>39</v>
      </c>
      <c r="B233" s="190"/>
      <c r="C233" s="191"/>
      <c r="D233" s="192"/>
      <c r="E233" s="538" t="s">
        <v>39</v>
      </c>
      <c r="F233" s="190">
        <f t="shared" si="23"/>
        <v>0</v>
      </c>
      <c r="G233" s="191">
        <f t="shared" si="23"/>
        <v>0</v>
      </c>
      <c r="H233" s="192">
        <f t="shared" si="23"/>
        <v>0</v>
      </c>
    </row>
    <row r="234" spans="1:8">
      <c r="A234" s="193"/>
      <c r="B234" s="194"/>
      <c r="C234" s="195"/>
      <c r="D234" s="196"/>
      <c r="E234" s="193"/>
      <c r="F234" s="194"/>
      <c r="G234" s="195"/>
      <c r="H234" s="196"/>
    </row>
    <row r="235" spans="1:8" ht="344.25" customHeight="1">
      <c r="A235" s="648" t="s">
        <v>2192</v>
      </c>
      <c r="B235" s="649" t="s">
        <v>2193</v>
      </c>
      <c r="C235" s="650"/>
      <c r="D235" s="651"/>
      <c r="E235" s="652">
        <v>10.4</v>
      </c>
      <c r="F235" s="653" t="s">
        <v>2194</v>
      </c>
      <c r="G235" s="653"/>
      <c r="H235" s="654"/>
    </row>
    <row r="236" spans="1:8" ht="336">
      <c r="A236" s="175"/>
      <c r="B236" s="655" t="s">
        <v>2195</v>
      </c>
      <c r="C236" s="655" t="s">
        <v>2196</v>
      </c>
      <c r="D236" s="655" t="s">
        <v>2197</v>
      </c>
      <c r="E236" s="656"/>
      <c r="F236" s="653" t="s">
        <v>2198</v>
      </c>
      <c r="G236" s="653"/>
      <c r="H236" s="653"/>
    </row>
    <row r="237" spans="1:8" ht="44.25" customHeight="1">
      <c r="A237" s="175"/>
      <c r="B237" s="657" t="s">
        <v>2199</v>
      </c>
      <c r="C237" s="658" t="s">
        <v>2200</v>
      </c>
      <c r="D237" s="659" t="s">
        <v>2201</v>
      </c>
      <c r="E237" s="660"/>
      <c r="F237" s="661"/>
      <c r="G237" s="661"/>
      <c r="H237" s="661"/>
    </row>
    <row r="238" spans="1:8">
      <c r="A238" s="175"/>
      <c r="B238" s="642" t="s">
        <v>2202</v>
      </c>
      <c r="C238" s="643">
        <v>4</v>
      </c>
      <c r="D238" s="643">
        <f>ROUNDUP(SQRT(C238),0)</f>
        <v>2</v>
      </c>
      <c r="E238" s="662"/>
      <c r="F238" s="662"/>
      <c r="G238" s="662"/>
      <c r="H238" s="662"/>
    </row>
    <row r="239" spans="1:8" ht="80.25" customHeight="1">
      <c r="A239" s="175"/>
      <c r="B239" s="663" t="s">
        <v>2203</v>
      </c>
      <c r="C239" s="663">
        <v>42</v>
      </c>
      <c r="D239" s="664">
        <f>ROUNDUP(0.6*SQRT(C239),0)</f>
        <v>4</v>
      </c>
      <c r="E239" s="662"/>
      <c r="F239" s="662"/>
      <c r="G239" s="662"/>
      <c r="H239" s="662"/>
    </row>
    <row r="240" spans="1:8">
      <c r="A240" s="175"/>
      <c r="B240" s="665" t="s">
        <v>2204</v>
      </c>
      <c r="C240" s="664">
        <v>0</v>
      </c>
      <c r="D240" s="664">
        <f>ROUNDUP(0.1*SQRT(C240),0)</f>
        <v>0</v>
      </c>
      <c r="E240" s="662"/>
      <c r="F240" s="662"/>
      <c r="G240" s="662"/>
      <c r="H240" s="662"/>
    </row>
    <row r="241" spans="1:8" ht="59.25" customHeight="1">
      <c r="A241" s="175"/>
      <c r="B241" s="665" t="s">
        <v>2205</v>
      </c>
      <c r="C241" s="664">
        <v>37</v>
      </c>
      <c r="D241" s="663" t="s">
        <v>2206</v>
      </c>
      <c r="E241" s="662"/>
      <c r="F241" s="662"/>
      <c r="G241" s="662"/>
      <c r="H241" s="662"/>
    </row>
    <row r="242" spans="1:8">
      <c r="A242" s="189" t="s">
        <v>1989</v>
      </c>
      <c r="B242" s="614" t="s">
        <v>2207</v>
      </c>
      <c r="C242" s="666"/>
      <c r="D242" s="667" t="s">
        <v>834</v>
      </c>
      <c r="E242" s="538" t="s">
        <v>1989</v>
      </c>
      <c r="F242" s="190" t="str">
        <f t="shared" ref="F242:H246" si="24">B242</f>
        <v>Internal monitoring programme seen to include more than the required minimum</v>
      </c>
      <c r="G242" s="191">
        <f t="shared" si="24"/>
        <v>0</v>
      </c>
      <c r="H242" s="192" t="str">
        <f t="shared" si="24"/>
        <v>Y</v>
      </c>
    </row>
    <row r="243" spans="1:8">
      <c r="A243" s="189" t="s">
        <v>26</v>
      </c>
      <c r="B243" s="614" t="s">
        <v>2207</v>
      </c>
      <c r="C243" s="666"/>
      <c r="D243" s="667" t="s">
        <v>834</v>
      </c>
      <c r="E243" s="538" t="s">
        <v>26</v>
      </c>
      <c r="F243" s="190" t="str">
        <f t="shared" si="24"/>
        <v>Internal monitoring programme seen to include more than the required minimum</v>
      </c>
      <c r="G243" s="191">
        <f t="shared" si="24"/>
        <v>0</v>
      </c>
      <c r="H243" s="192" t="str">
        <f t="shared" si="24"/>
        <v>Y</v>
      </c>
    </row>
    <row r="244" spans="1:8">
      <c r="A244" s="189" t="s">
        <v>31</v>
      </c>
      <c r="B244" s="614" t="s">
        <v>2207</v>
      </c>
      <c r="C244" s="666"/>
      <c r="D244" s="667" t="s">
        <v>834</v>
      </c>
      <c r="E244" s="538" t="s">
        <v>31</v>
      </c>
      <c r="F244" s="190" t="str">
        <f t="shared" si="24"/>
        <v>Internal monitoring programme seen to include more than the required minimum</v>
      </c>
      <c r="G244" s="191">
        <f t="shared" si="24"/>
        <v>0</v>
      </c>
      <c r="H244" s="192" t="str">
        <f t="shared" si="24"/>
        <v>Y</v>
      </c>
    </row>
    <row r="245" spans="1:8">
      <c r="A245" s="189" t="s">
        <v>35</v>
      </c>
      <c r="B245" s="614" t="s">
        <v>2207</v>
      </c>
      <c r="C245" s="666"/>
      <c r="D245" s="667" t="s">
        <v>834</v>
      </c>
      <c r="E245" s="538" t="s">
        <v>35</v>
      </c>
      <c r="F245" s="190" t="str">
        <f t="shared" si="24"/>
        <v>Internal monitoring programme seen to include more than the required minimum</v>
      </c>
      <c r="G245" s="191">
        <f t="shared" si="24"/>
        <v>0</v>
      </c>
      <c r="H245" s="192" t="str">
        <f t="shared" si="24"/>
        <v>Y</v>
      </c>
    </row>
    <row r="246" spans="1:8">
      <c r="A246" s="189" t="s">
        <v>39</v>
      </c>
      <c r="B246" s="190"/>
      <c r="C246" s="191"/>
      <c r="D246" s="192"/>
      <c r="E246" s="538" t="s">
        <v>39</v>
      </c>
      <c r="F246" s="190">
        <f t="shared" si="24"/>
        <v>0</v>
      </c>
      <c r="G246" s="191">
        <f t="shared" si="24"/>
        <v>0</v>
      </c>
      <c r="H246" s="192">
        <f t="shared" si="24"/>
        <v>0</v>
      </c>
    </row>
    <row r="247" spans="1:8">
      <c r="A247" s="193"/>
      <c r="B247" s="194"/>
      <c r="C247" s="195"/>
      <c r="D247" s="196"/>
      <c r="E247" s="193"/>
      <c r="F247" s="194"/>
      <c r="G247" s="195"/>
      <c r="H247" s="196"/>
    </row>
    <row r="248" spans="1:8" ht="89.25" customHeight="1">
      <c r="A248" s="198">
        <v>11.6</v>
      </c>
      <c r="B248" s="199" t="s">
        <v>2208</v>
      </c>
      <c r="C248" s="545"/>
      <c r="D248" s="546"/>
      <c r="E248" s="547">
        <v>10.5</v>
      </c>
      <c r="F248" s="548" t="s">
        <v>2208</v>
      </c>
      <c r="G248" s="549"/>
      <c r="H248" s="550"/>
    </row>
    <row r="249" spans="1:8">
      <c r="A249" s="189" t="s">
        <v>1989</v>
      </c>
      <c r="B249" s="190" t="s">
        <v>2209</v>
      </c>
      <c r="C249" s="191" t="s">
        <v>834</v>
      </c>
      <c r="D249" s="192"/>
      <c r="E249" s="538" t="s">
        <v>1989</v>
      </c>
      <c r="F249" s="190" t="str">
        <f t="shared" ref="F249:H253" si="25">B249</f>
        <v>No inactive management units</v>
      </c>
      <c r="G249" s="191" t="str">
        <f t="shared" si="25"/>
        <v>Y</v>
      </c>
      <c r="H249" s="192">
        <f t="shared" si="25"/>
        <v>0</v>
      </c>
    </row>
    <row r="250" spans="1:8">
      <c r="A250" s="189" t="s">
        <v>26</v>
      </c>
      <c r="B250" s="190" t="s">
        <v>2209</v>
      </c>
      <c r="C250" s="191" t="s">
        <v>834</v>
      </c>
      <c r="D250" s="192"/>
      <c r="E250" s="538" t="s">
        <v>26</v>
      </c>
      <c r="F250" s="190" t="str">
        <f t="shared" si="25"/>
        <v>No inactive management units</v>
      </c>
      <c r="G250" s="191" t="str">
        <f t="shared" si="25"/>
        <v>Y</v>
      </c>
      <c r="H250" s="192">
        <f t="shared" si="25"/>
        <v>0</v>
      </c>
    </row>
    <row r="251" spans="1:8">
      <c r="A251" s="189" t="s">
        <v>31</v>
      </c>
      <c r="B251" s="190" t="s">
        <v>2209</v>
      </c>
      <c r="C251" s="191" t="s">
        <v>834</v>
      </c>
      <c r="D251" s="192"/>
      <c r="E251" s="538" t="s">
        <v>31</v>
      </c>
      <c r="F251" s="190" t="str">
        <f t="shared" si="25"/>
        <v>No inactive management units</v>
      </c>
      <c r="G251" s="191" t="str">
        <f t="shared" si="25"/>
        <v>Y</v>
      </c>
      <c r="H251" s="192">
        <f t="shared" si="25"/>
        <v>0</v>
      </c>
    </row>
    <row r="252" spans="1:8">
      <c r="A252" s="189" t="s">
        <v>35</v>
      </c>
      <c r="B252" s="190" t="s">
        <v>2209</v>
      </c>
      <c r="C252" s="191" t="s">
        <v>834</v>
      </c>
      <c r="D252" s="192"/>
      <c r="E252" s="538" t="s">
        <v>35</v>
      </c>
      <c r="F252" s="190" t="str">
        <f t="shared" si="25"/>
        <v>No inactive management units</v>
      </c>
      <c r="G252" s="191" t="str">
        <f t="shared" si="25"/>
        <v>Y</v>
      </c>
      <c r="H252" s="192">
        <f t="shared" si="25"/>
        <v>0</v>
      </c>
    </row>
    <row r="253" spans="1:8">
      <c r="A253" s="189" t="s">
        <v>39</v>
      </c>
      <c r="B253" s="190"/>
      <c r="C253" s="191"/>
      <c r="D253" s="192"/>
      <c r="E253" s="538" t="s">
        <v>39</v>
      </c>
      <c r="F253" s="190">
        <f t="shared" si="25"/>
        <v>0</v>
      </c>
      <c r="G253" s="191">
        <f t="shared" si="25"/>
        <v>0</v>
      </c>
      <c r="H253" s="192">
        <f t="shared" si="25"/>
        <v>0</v>
      </c>
    </row>
    <row r="254" spans="1:8">
      <c r="A254" s="193"/>
      <c r="B254" s="194"/>
      <c r="C254" s="195"/>
      <c r="D254" s="196"/>
      <c r="E254" s="193"/>
      <c r="F254" s="194"/>
      <c r="G254" s="195"/>
      <c r="H254" s="196"/>
    </row>
    <row r="255" spans="1:8" ht="78.75" customHeight="1">
      <c r="A255" s="198">
        <v>11.7</v>
      </c>
      <c r="B255" s="199" t="s">
        <v>2210</v>
      </c>
      <c r="C255" s="545"/>
      <c r="D255" s="546"/>
      <c r="E255" s="547">
        <v>10.6</v>
      </c>
      <c r="F255" s="548" t="s">
        <v>2211</v>
      </c>
      <c r="G255" s="549"/>
      <c r="H255" s="550"/>
    </row>
    <row r="256" spans="1:8">
      <c r="A256" s="189" t="s">
        <v>1989</v>
      </c>
      <c r="B256" s="190" t="s">
        <v>2212</v>
      </c>
      <c r="C256" s="191" t="s">
        <v>834</v>
      </c>
      <c r="D256" s="192"/>
      <c r="E256" s="538" t="s">
        <v>1989</v>
      </c>
      <c r="F256" s="190" t="str">
        <f t="shared" ref="F256:H260" si="26">B256</f>
        <v>This option has not been taken</v>
      </c>
      <c r="G256" s="191" t="str">
        <f t="shared" si="26"/>
        <v>Y</v>
      </c>
      <c r="H256" s="192">
        <f t="shared" si="26"/>
        <v>0</v>
      </c>
    </row>
    <row r="257" spans="1:8">
      <c r="A257" s="189" t="s">
        <v>26</v>
      </c>
      <c r="B257" s="190" t="s">
        <v>2212</v>
      </c>
      <c r="C257" s="191" t="s">
        <v>834</v>
      </c>
      <c r="D257" s="192"/>
      <c r="E257" s="538" t="s">
        <v>26</v>
      </c>
      <c r="F257" s="190" t="str">
        <f t="shared" si="26"/>
        <v>This option has not been taken</v>
      </c>
      <c r="G257" s="191" t="str">
        <f t="shared" si="26"/>
        <v>Y</v>
      </c>
      <c r="H257" s="192">
        <f t="shared" si="26"/>
        <v>0</v>
      </c>
    </row>
    <row r="258" spans="1:8" s="571" customFormat="1" ht="15">
      <c r="A258" s="189" t="s">
        <v>31</v>
      </c>
      <c r="B258" s="190" t="s">
        <v>2212</v>
      </c>
      <c r="C258" s="191" t="s">
        <v>834</v>
      </c>
      <c r="D258" s="192"/>
      <c r="E258" s="538" t="s">
        <v>31</v>
      </c>
      <c r="F258" s="190" t="str">
        <f t="shared" si="26"/>
        <v>This option has not been taken</v>
      </c>
      <c r="G258" s="191" t="str">
        <f t="shared" si="26"/>
        <v>Y</v>
      </c>
      <c r="H258" s="192">
        <f t="shared" si="26"/>
        <v>0</v>
      </c>
    </row>
    <row r="259" spans="1:8">
      <c r="A259" s="189" t="s">
        <v>35</v>
      </c>
      <c r="B259" s="190" t="s">
        <v>2212</v>
      </c>
      <c r="C259" s="191" t="s">
        <v>834</v>
      </c>
      <c r="D259" s="192"/>
      <c r="E259" s="538" t="s">
        <v>35</v>
      </c>
      <c r="F259" s="190" t="str">
        <f t="shared" si="26"/>
        <v>This option has not been taken</v>
      </c>
      <c r="G259" s="191" t="str">
        <f t="shared" si="26"/>
        <v>Y</v>
      </c>
      <c r="H259" s="192">
        <f t="shared" si="26"/>
        <v>0</v>
      </c>
    </row>
    <row r="260" spans="1:8">
      <c r="A260" s="189" t="s">
        <v>39</v>
      </c>
      <c r="B260" s="190"/>
      <c r="C260" s="191"/>
      <c r="D260" s="192"/>
      <c r="E260" s="538" t="s">
        <v>39</v>
      </c>
      <c r="F260" s="190">
        <f t="shared" si="26"/>
        <v>0</v>
      </c>
      <c r="G260" s="191">
        <f t="shared" si="26"/>
        <v>0</v>
      </c>
      <c r="H260" s="192">
        <f t="shared" si="26"/>
        <v>0</v>
      </c>
    </row>
    <row r="261" spans="1:8">
      <c r="A261" s="193"/>
      <c r="B261" s="194"/>
      <c r="C261" s="195"/>
      <c r="D261" s="196"/>
      <c r="E261" s="193"/>
      <c r="F261" s="194"/>
      <c r="G261" s="195"/>
      <c r="H261" s="196"/>
    </row>
    <row r="262" spans="1:8" ht="101.25" customHeight="1">
      <c r="A262" s="198">
        <v>11.8</v>
      </c>
      <c r="B262" s="199" t="s">
        <v>2213</v>
      </c>
      <c r="C262" s="545"/>
      <c r="D262" s="546"/>
      <c r="E262" s="547">
        <v>10.8</v>
      </c>
      <c r="F262" s="548" t="s">
        <v>2213</v>
      </c>
      <c r="G262" s="549"/>
      <c r="H262" s="550"/>
    </row>
    <row r="263" spans="1:8">
      <c r="A263" s="189" t="s">
        <v>1989</v>
      </c>
      <c r="B263" s="190" t="s">
        <v>2214</v>
      </c>
      <c r="C263" s="191" t="s">
        <v>834</v>
      </c>
      <c r="D263" s="192"/>
      <c r="E263" s="538" t="s">
        <v>1989</v>
      </c>
      <c r="F263" s="190" t="str">
        <f t="shared" ref="F263:H267" si="27">B263</f>
        <v xml:space="preserve">No high risk sites </v>
      </c>
      <c r="G263" s="191" t="str">
        <f t="shared" si="27"/>
        <v>Y</v>
      </c>
      <c r="H263" s="192">
        <f t="shared" si="27"/>
        <v>0</v>
      </c>
    </row>
    <row r="264" spans="1:8">
      <c r="A264" s="189" t="s">
        <v>26</v>
      </c>
      <c r="B264" s="190" t="s">
        <v>2214</v>
      </c>
      <c r="C264" s="191" t="s">
        <v>834</v>
      </c>
      <c r="D264" s="192"/>
      <c r="E264" s="538" t="s">
        <v>26</v>
      </c>
      <c r="F264" s="190" t="str">
        <f t="shared" si="27"/>
        <v xml:space="preserve">No high risk sites </v>
      </c>
      <c r="G264" s="191" t="str">
        <f t="shared" si="27"/>
        <v>Y</v>
      </c>
      <c r="H264" s="192">
        <f t="shared" si="27"/>
        <v>0</v>
      </c>
    </row>
    <row r="265" spans="1:8">
      <c r="A265" s="189" t="s">
        <v>31</v>
      </c>
      <c r="B265" s="190" t="s">
        <v>2214</v>
      </c>
      <c r="C265" s="191" t="s">
        <v>834</v>
      </c>
      <c r="D265" s="192"/>
      <c r="E265" s="538" t="s">
        <v>31</v>
      </c>
      <c r="F265" s="190" t="str">
        <f t="shared" si="27"/>
        <v xml:space="preserve">No high risk sites </v>
      </c>
      <c r="G265" s="191" t="str">
        <f t="shared" si="27"/>
        <v>Y</v>
      </c>
      <c r="H265" s="192">
        <f t="shared" si="27"/>
        <v>0</v>
      </c>
    </row>
    <row r="266" spans="1:8">
      <c r="A266" s="189" t="s">
        <v>35</v>
      </c>
      <c r="B266" s="190" t="s">
        <v>2214</v>
      </c>
      <c r="C266" s="191" t="s">
        <v>834</v>
      </c>
      <c r="D266" s="192"/>
      <c r="E266" s="538" t="s">
        <v>35</v>
      </c>
      <c r="F266" s="190" t="str">
        <f t="shared" si="27"/>
        <v xml:space="preserve">No high risk sites </v>
      </c>
      <c r="G266" s="191" t="str">
        <f t="shared" si="27"/>
        <v>Y</v>
      </c>
      <c r="H266" s="192">
        <f t="shared" si="27"/>
        <v>0</v>
      </c>
    </row>
    <row r="267" spans="1:8">
      <c r="A267" s="189" t="s">
        <v>39</v>
      </c>
      <c r="B267" s="190"/>
      <c r="C267" s="191"/>
      <c r="D267" s="192"/>
      <c r="E267" s="538" t="s">
        <v>39</v>
      </c>
      <c r="F267" s="190">
        <f t="shared" si="27"/>
        <v>0</v>
      </c>
      <c r="G267" s="191">
        <f t="shared" si="27"/>
        <v>0</v>
      </c>
      <c r="H267" s="192">
        <f t="shared" si="27"/>
        <v>0</v>
      </c>
    </row>
    <row r="268" spans="1:8">
      <c r="A268" s="193"/>
      <c r="B268" s="194"/>
      <c r="C268" s="195"/>
      <c r="D268" s="196"/>
      <c r="E268" s="193"/>
      <c r="F268" s="194"/>
      <c r="G268" s="195"/>
      <c r="H268" s="196"/>
    </row>
    <row r="269" spans="1:8" ht="88.5" customHeight="1">
      <c r="A269" s="198">
        <v>11.9</v>
      </c>
      <c r="B269" s="199" t="s">
        <v>2215</v>
      </c>
      <c r="C269" s="545"/>
      <c r="D269" s="546"/>
      <c r="E269" s="547">
        <v>10.9</v>
      </c>
      <c r="F269" s="548" t="s">
        <v>2215</v>
      </c>
      <c r="G269" s="549"/>
      <c r="H269" s="550"/>
    </row>
    <row r="270" spans="1:8">
      <c r="A270" s="189" t="s">
        <v>1989</v>
      </c>
      <c r="B270" s="190" t="s">
        <v>2216</v>
      </c>
      <c r="C270" s="191" t="s">
        <v>834</v>
      </c>
      <c r="D270" s="192"/>
      <c r="E270" s="538" t="s">
        <v>1989</v>
      </c>
      <c r="F270" s="190" t="str">
        <f t="shared" ref="F270:H274" si="28">B270</f>
        <v>Confirmed during audit that internal monitoring programme complies with the above</v>
      </c>
      <c r="G270" s="191" t="str">
        <f t="shared" si="28"/>
        <v>Y</v>
      </c>
      <c r="H270" s="192">
        <f t="shared" si="28"/>
        <v>0</v>
      </c>
    </row>
    <row r="271" spans="1:8">
      <c r="A271" s="189" t="s">
        <v>26</v>
      </c>
      <c r="B271" s="190" t="s">
        <v>2216</v>
      </c>
      <c r="C271" s="191" t="s">
        <v>834</v>
      </c>
      <c r="D271" s="192"/>
      <c r="E271" s="538" t="s">
        <v>26</v>
      </c>
      <c r="F271" s="190" t="str">
        <f t="shared" si="28"/>
        <v>Confirmed during audit that internal monitoring programme complies with the above</v>
      </c>
      <c r="G271" s="191" t="str">
        <f t="shared" si="28"/>
        <v>Y</v>
      </c>
      <c r="H271" s="192">
        <f t="shared" si="28"/>
        <v>0</v>
      </c>
    </row>
    <row r="272" spans="1:8">
      <c r="A272" s="189" t="s">
        <v>31</v>
      </c>
      <c r="B272" s="190" t="s">
        <v>2216</v>
      </c>
      <c r="C272" s="191" t="s">
        <v>834</v>
      </c>
      <c r="D272" s="192"/>
      <c r="E272" s="538" t="s">
        <v>31</v>
      </c>
      <c r="F272" s="190" t="str">
        <f t="shared" si="28"/>
        <v>Confirmed during audit that internal monitoring programme complies with the above</v>
      </c>
      <c r="G272" s="191" t="str">
        <f t="shared" si="28"/>
        <v>Y</v>
      </c>
      <c r="H272" s="192">
        <f t="shared" si="28"/>
        <v>0</v>
      </c>
    </row>
    <row r="273" spans="1:8">
      <c r="A273" s="189" t="s">
        <v>35</v>
      </c>
      <c r="B273" s="190" t="s">
        <v>2216</v>
      </c>
      <c r="C273" s="191" t="s">
        <v>834</v>
      </c>
      <c r="D273" s="192"/>
      <c r="E273" s="538" t="s">
        <v>35</v>
      </c>
      <c r="F273" s="190" t="str">
        <f t="shared" si="28"/>
        <v>Confirmed during audit that internal monitoring programme complies with the above</v>
      </c>
      <c r="G273" s="191" t="str">
        <f t="shared" si="28"/>
        <v>Y</v>
      </c>
      <c r="H273" s="192">
        <f t="shared" si="28"/>
        <v>0</v>
      </c>
    </row>
    <row r="274" spans="1:8">
      <c r="A274" s="189" t="s">
        <v>39</v>
      </c>
      <c r="B274" s="190"/>
      <c r="C274" s="191"/>
      <c r="D274" s="192"/>
      <c r="E274" s="538" t="s">
        <v>39</v>
      </c>
      <c r="F274" s="190">
        <f t="shared" si="28"/>
        <v>0</v>
      </c>
      <c r="G274" s="191">
        <f t="shared" si="28"/>
        <v>0</v>
      </c>
      <c r="H274" s="192">
        <f t="shared" si="28"/>
        <v>0</v>
      </c>
    </row>
    <row r="275" spans="1:8">
      <c r="A275" s="193"/>
      <c r="B275" s="194"/>
      <c r="C275" s="195"/>
      <c r="D275" s="196"/>
      <c r="E275" s="193"/>
      <c r="F275" s="194"/>
      <c r="G275" s="195"/>
      <c r="H275" s="196"/>
    </row>
    <row r="276" spans="1:8" ht="66.75" customHeight="1">
      <c r="A276" s="668" t="s">
        <v>2217</v>
      </c>
      <c r="B276" s="199" t="s">
        <v>2218</v>
      </c>
      <c r="C276" s="545"/>
      <c r="D276" s="546"/>
      <c r="E276" s="669" t="s">
        <v>2219</v>
      </c>
      <c r="F276" s="548" t="s">
        <v>2218</v>
      </c>
      <c r="G276" s="549"/>
      <c r="H276" s="550"/>
    </row>
    <row r="277" spans="1:8" ht="75.75" customHeight="1">
      <c r="A277" s="198"/>
      <c r="B277" s="563" t="s">
        <v>2220</v>
      </c>
      <c r="C277" s="545"/>
      <c r="D277" s="546"/>
      <c r="E277" s="547"/>
      <c r="F277" s="564" t="s">
        <v>2220</v>
      </c>
      <c r="G277" s="549"/>
      <c r="H277" s="550"/>
    </row>
    <row r="278" spans="1:8" ht="98">
      <c r="A278" s="189" t="s">
        <v>1989</v>
      </c>
      <c r="B278" s="551" t="s">
        <v>2221</v>
      </c>
      <c r="C278" s="552" t="s">
        <v>842</v>
      </c>
      <c r="D278" s="553" t="s">
        <v>2222</v>
      </c>
      <c r="E278" s="538" t="s">
        <v>1989</v>
      </c>
      <c r="F278" s="551" t="str">
        <f t="shared" ref="F278:H282" si="29">B278</f>
        <v>Corrective actions identified in internal audits seen to be followed up and closed; however the most recent (5/2/20) internal audit checklist for Kinnaird Estate is incomplete, with no ‘Yes’ or ‘No’ recorded in the column where compliance is confirmed or otherwise for a number of indicators.  Various comments have been made making it clear that a monitoring programme had not been provided to the auditor (eg against 2.2.1 g ‘monitoring programme?’ and 2.2.1n ‘Site monitoring records on file but no monitoring programme?’) but this had not been raised as a corrective action.  A monitoring programme is not in place</v>
      </c>
      <c r="G278" s="552" t="str">
        <f t="shared" si="29"/>
        <v>N</v>
      </c>
      <c r="H278" s="553" t="str">
        <f t="shared" si="29"/>
        <v>Minor CAR 2021.13</v>
      </c>
    </row>
    <row r="279" spans="1:8" ht="70">
      <c r="A279" s="189" t="s">
        <v>26</v>
      </c>
      <c r="B279" s="670" t="s">
        <v>2223</v>
      </c>
      <c r="C279" s="671" t="s">
        <v>842</v>
      </c>
      <c r="D279" s="672" t="s">
        <v>2224</v>
      </c>
      <c r="E279" s="538" t="s">
        <v>26</v>
      </c>
      <c r="F279" s="670" t="str">
        <f t="shared" si="29"/>
        <v xml:space="preserve">Internal audit checklists seen for all 10 sites audited at S1. All had been fully completed, with corrective actions raised where non-compliances had been noted; however the record of open CARs from internal audits was also inspected and a number of CARs had not been closed by deadline ie at Broomfield Fell, Falkland and Winnows Hill &amp; Deborah.  Repeat non-conformance - Minor CAR raised to Major </v>
      </c>
      <c r="G279" s="671" t="str">
        <f t="shared" si="29"/>
        <v>N</v>
      </c>
      <c r="H279" s="672" t="str">
        <f t="shared" si="29"/>
        <v>Major CAR 2021.13</v>
      </c>
    </row>
    <row r="280" spans="1:8" ht="28">
      <c r="A280" s="189" t="s">
        <v>31</v>
      </c>
      <c r="B280" s="190" t="s">
        <v>2225</v>
      </c>
      <c r="C280" s="191" t="s">
        <v>834</v>
      </c>
      <c r="D280" s="192"/>
      <c r="E280" s="538" t="s">
        <v>31</v>
      </c>
      <c r="F280" s="190" t="str">
        <f t="shared" si="29"/>
        <v>Record of CARS seen - all had been followed up and either closed or, in the case of one CAR at Southesk, raised to Major and still within deadline at time of audit</v>
      </c>
      <c r="G280" s="191" t="str">
        <f t="shared" si="29"/>
        <v>Y</v>
      </c>
      <c r="H280" s="192">
        <f t="shared" si="29"/>
        <v>0</v>
      </c>
    </row>
    <row r="281" spans="1:8" ht="28">
      <c r="A281" s="189" t="s">
        <v>35</v>
      </c>
      <c r="B281" s="190" t="s">
        <v>2283</v>
      </c>
      <c r="C281" s="191" t="s">
        <v>834</v>
      </c>
      <c r="D281" s="192"/>
      <c r="E281" s="538" t="s">
        <v>35</v>
      </c>
      <c r="F281" s="190" t="str">
        <f t="shared" si="29"/>
        <v>Record of CARS seen - all had been followed up and  closed or were within the deadline at the time of audit</v>
      </c>
      <c r="G281" s="191" t="str">
        <f t="shared" si="29"/>
        <v>Y</v>
      </c>
      <c r="H281" s="192">
        <f t="shared" si="29"/>
        <v>0</v>
      </c>
    </row>
    <row r="282" spans="1:8">
      <c r="A282" s="189" t="s">
        <v>39</v>
      </c>
      <c r="B282" s="190"/>
      <c r="C282" s="191"/>
      <c r="D282" s="192"/>
      <c r="E282" s="538" t="s">
        <v>39</v>
      </c>
      <c r="F282" s="190">
        <f t="shared" si="29"/>
        <v>0</v>
      </c>
      <c r="G282" s="191">
        <f t="shared" si="29"/>
        <v>0</v>
      </c>
      <c r="H282" s="192">
        <f t="shared" si="29"/>
        <v>0</v>
      </c>
    </row>
    <row r="283" spans="1:8">
      <c r="A283" s="193"/>
      <c r="B283" s="194"/>
      <c r="C283" s="195"/>
      <c r="D283" s="196"/>
      <c r="E283" s="193"/>
      <c r="F283" s="194"/>
      <c r="G283" s="195"/>
      <c r="H283" s="196"/>
    </row>
    <row r="284" spans="1:8" ht="39" customHeight="1">
      <c r="A284" s="595">
        <v>12</v>
      </c>
      <c r="B284" s="558" t="s">
        <v>2227</v>
      </c>
      <c r="C284" s="610"/>
      <c r="D284" s="611"/>
      <c r="E284" s="604">
        <v>11</v>
      </c>
      <c r="F284" s="560" t="s">
        <v>2227</v>
      </c>
      <c r="G284" s="612"/>
      <c r="H284" s="613"/>
    </row>
    <row r="285" spans="1:8" ht="51.75" customHeight="1">
      <c r="A285" s="183">
        <v>12.1</v>
      </c>
      <c r="B285" s="199" t="s">
        <v>2228</v>
      </c>
      <c r="C285" s="545"/>
      <c r="D285" s="546"/>
      <c r="E285" s="533">
        <v>11.1</v>
      </c>
      <c r="F285" s="548" t="s">
        <v>2229</v>
      </c>
      <c r="G285" s="549"/>
      <c r="H285" s="550"/>
    </row>
    <row r="286" spans="1:8">
      <c r="A286" s="189" t="s">
        <v>1989</v>
      </c>
      <c r="B286" s="614" t="s">
        <v>2230</v>
      </c>
      <c r="C286" s="615" t="s">
        <v>834</v>
      </c>
      <c r="D286" s="616"/>
      <c r="E286" s="538" t="s">
        <v>1989</v>
      </c>
      <c r="F286" s="190" t="str">
        <f t="shared" ref="F286:H290" si="30">B286</f>
        <v>Specified within the Group Rules</v>
      </c>
      <c r="G286" s="191" t="str">
        <f t="shared" si="30"/>
        <v>Y</v>
      </c>
      <c r="H286" s="192">
        <f t="shared" si="30"/>
        <v>0</v>
      </c>
    </row>
    <row r="287" spans="1:8">
      <c r="A287" s="189" t="s">
        <v>26</v>
      </c>
      <c r="B287" s="614" t="s">
        <v>2230</v>
      </c>
      <c r="C287" s="615" t="s">
        <v>834</v>
      </c>
      <c r="D287" s="192"/>
      <c r="E287" s="538" t="s">
        <v>26</v>
      </c>
      <c r="F287" s="190" t="str">
        <f t="shared" si="30"/>
        <v>Specified within the Group Rules</v>
      </c>
      <c r="G287" s="191" t="str">
        <f t="shared" si="30"/>
        <v>Y</v>
      </c>
      <c r="H287" s="192">
        <f t="shared" si="30"/>
        <v>0</v>
      </c>
    </row>
    <row r="288" spans="1:8">
      <c r="A288" s="189" t="s">
        <v>31</v>
      </c>
      <c r="B288" s="614" t="s">
        <v>2230</v>
      </c>
      <c r="C288" s="615" t="s">
        <v>834</v>
      </c>
      <c r="D288" s="192"/>
      <c r="E288" s="538" t="s">
        <v>31</v>
      </c>
      <c r="F288" s="190" t="str">
        <f t="shared" si="30"/>
        <v>Specified within the Group Rules</v>
      </c>
      <c r="G288" s="191" t="str">
        <f t="shared" si="30"/>
        <v>Y</v>
      </c>
      <c r="H288" s="192">
        <f t="shared" si="30"/>
        <v>0</v>
      </c>
    </row>
    <row r="289" spans="1:8">
      <c r="A289" s="189" t="s">
        <v>35</v>
      </c>
      <c r="B289" s="614" t="s">
        <v>2230</v>
      </c>
      <c r="C289" s="615" t="s">
        <v>834</v>
      </c>
      <c r="D289" s="192"/>
      <c r="E289" s="538" t="s">
        <v>35</v>
      </c>
      <c r="F289" s="190" t="str">
        <f t="shared" si="30"/>
        <v>Specified within the Group Rules</v>
      </c>
      <c r="G289" s="191" t="str">
        <f t="shared" si="30"/>
        <v>Y</v>
      </c>
      <c r="H289" s="192">
        <f t="shared" si="30"/>
        <v>0</v>
      </c>
    </row>
    <row r="290" spans="1:8">
      <c r="A290" s="189" t="s">
        <v>39</v>
      </c>
      <c r="B290" s="190"/>
      <c r="C290" s="191"/>
      <c r="D290" s="192"/>
      <c r="E290" s="538" t="s">
        <v>39</v>
      </c>
      <c r="F290" s="190">
        <f t="shared" si="30"/>
        <v>0</v>
      </c>
      <c r="G290" s="191">
        <f t="shared" si="30"/>
        <v>0</v>
      </c>
      <c r="H290" s="192">
        <f t="shared" si="30"/>
        <v>0</v>
      </c>
    </row>
    <row r="291" spans="1:8">
      <c r="A291" s="193"/>
      <c r="B291" s="194"/>
      <c r="C291" s="195"/>
      <c r="D291" s="196"/>
      <c r="E291" s="193"/>
      <c r="F291" s="194"/>
      <c r="G291" s="195"/>
      <c r="H291" s="196"/>
    </row>
    <row r="292" spans="1:8" ht="72.75" customHeight="1">
      <c r="A292" s="183">
        <v>12.2</v>
      </c>
      <c r="B292" s="184" t="s">
        <v>2231</v>
      </c>
      <c r="C292" s="539"/>
      <c r="D292" s="540"/>
      <c r="E292" s="533">
        <v>11.2</v>
      </c>
      <c r="F292" s="534" t="s">
        <v>2232</v>
      </c>
      <c r="G292" s="541"/>
      <c r="H292" s="542"/>
    </row>
    <row r="293" spans="1:8" ht="28">
      <c r="A293" s="189" t="s">
        <v>1989</v>
      </c>
      <c r="B293" s="614" t="s">
        <v>2233</v>
      </c>
      <c r="C293" s="615" t="s">
        <v>834</v>
      </c>
      <c r="D293" s="616"/>
      <c r="E293" s="538" t="s">
        <v>1989</v>
      </c>
      <c r="F293" s="190" t="str">
        <f t="shared" ref="F293:H297" si="31">B293</f>
        <v>Specified within the Group Rules and example invoices checked at all sites where harvesting had been undertaken in the past year - details recorded in 5A 5.9.3.  All fully compliant</v>
      </c>
      <c r="G293" s="191" t="str">
        <f t="shared" si="31"/>
        <v>Y</v>
      </c>
      <c r="H293" s="192">
        <f t="shared" si="31"/>
        <v>0</v>
      </c>
    </row>
    <row r="294" spans="1:8" ht="42">
      <c r="A294" s="189" t="s">
        <v>26</v>
      </c>
      <c r="B294" s="614" t="s">
        <v>2234</v>
      </c>
      <c r="C294" s="615" t="s">
        <v>834</v>
      </c>
      <c r="D294" s="192"/>
      <c r="E294" s="538" t="s">
        <v>26</v>
      </c>
      <c r="F294" s="190" t="str">
        <f t="shared" si="31"/>
        <v>Specified within the Group Rules and example invoices checked at all sites where harvesting had been undertaken in the past year - details recorded in Section S2  7.7.1h of this report. All fully compliant</v>
      </c>
      <c r="G294" s="191" t="str">
        <f t="shared" si="31"/>
        <v>Y</v>
      </c>
      <c r="H294" s="192">
        <f t="shared" si="31"/>
        <v>0</v>
      </c>
    </row>
    <row r="295" spans="1:8" ht="42">
      <c r="A295" s="189" t="s">
        <v>31</v>
      </c>
      <c r="B295" s="614" t="s">
        <v>2234</v>
      </c>
      <c r="C295" s="615" t="s">
        <v>834</v>
      </c>
      <c r="D295" s="192"/>
      <c r="E295" s="538" t="s">
        <v>31</v>
      </c>
      <c r="F295" s="190" t="str">
        <f t="shared" si="31"/>
        <v>Specified within the Group Rules and example invoices checked at all sites where harvesting had been undertaken in the past year - details recorded in Section S2  7.7.1h of this report. All fully compliant</v>
      </c>
      <c r="G295" s="191" t="str">
        <f t="shared" si="31"/>
        <v>Y</v>
      </c>
      <c r="H295" s="192">
        <f t="shared" si="31"/>
        <v>0</v>
      </c>
    </row>
    <row r="296" spans="1:8">
      <c r="A296" s="189" t="s">
        <v>35</v>
      </c>
      <c r="B296" s="190"/>
      <c r="C296" s="191"/>
      <c r="D296" s="192"/>
      <c r="E296" s="538" t="s">
        <v>35</v>
      </c>
      <c r="F296" s="190">
        <f t="shared" si="31"/>
        <v>0</v>
      </c>
      <c r="G296" s="191">
        <f t="shared" si="31"/>
        <v>0</v>
      </c>
      <c r="H296" s="192">
        <f t="shared" si="31"/>
        <v>0</v>
      </c>
    </row>
    <row r="297" spans="1:8">
      <c r="A297" s="189" t="s">
        <v>39</v>
      </c>
      <c r="B297" s="190"/>
      <c r="C297" s="191"/>
      <c r="D297" s="192"/>
      <c r="E297" s="538" t="s">
        <v>39</v>
      </c>
      <c r="F297" s="190">
        <f t="shared" si="31"/>
        <v>0</v>
      </c>
      <c r="G297" s="191">
        <f t="shared" si="31"/>
        <v>0</v>
      </c>
      <c r="H297" s="192">
        <f t="shared" si="31"/>
        <v>0</v>
      </c>
    </row>
    <row r="298" spans="1:8">
      <c r="A298" s="193"/>
      <c r="B298" s="194"/>
      <c r="C298" s="195"/>
      <c r="D298" s="196"/>
      <c r="E298" s="193"/>
      <c r="F298" s="194"/>
      <c r="G298" s="195"/>
      <c r="H298" s="196"/>
    </row>
    <row r="299" spans="1:8" ht="56.25" customHeight="1">
      <c r="A299" s="198">
        <v>12.3</v>
      </c>
      <c r="B299" s="199" t="s">
        <v>2236</v>
      </c>
      <c r="C299" s="545"/>
      <c r="D299" s="546"/>
      <c r="E299" s="547">
        <v>11.3</v>
      </c>
      <c r="F299" s="548" t="s">
        <v>2237</v>
      </c>
      <c r="G299" s="549"/>
      <c r="H299" s="550"/>
    </row>
    <row r="300" spans="1:8" ht="70">
      <c r="A300" s="189" t="s">
        <v>1989</v>
      </c>
      <c r="B300" s="551" t="s">
        <v>2238</v>
      </c>
      <c r="C300" s="552" t="s">
        <v>842</v>
      </c>
      <c r="D300" s="553" t="s">
        <v>2239</v>
      </c>
      <c r="E300" s="538" t="s">
        <v>1989</v>
      </c>
      <c r="F300" s="190" t="s">
        <v>2240</v>
      </c>
      <c r="G300" s="191" t="s">
        <v>834</v>
      </c>
      <c r="H300" s="192"/>
    </row>
    <row r="301" spans="1:8">
      <c r="A301" s="189" t="s">
        <v>26</v>
      </c>
      <c r="B301" s="190" t="s">
        <v>2241</v>
      </c>
      <c r="C301" s="191" t="s">
        <v>834</v>
      </c>
      <c r="D301" s="192"/>
      <c r="E301" s="538" t="s">
        <v>26</v>
      </c>
      <c r="F301" s="190" t="str">
        <f t="shared" ref="F301:H304" si="32">B301</f>
        <v xml:space="preserve">Specified in Group Rules.  All usages have been approved. </v>
      </c>
      <c r="G301" s="191" t="str">
        <f t="shared" si="32"/>
        <v>Y</v>
      </c>
      <c r="H301" s="192">
        <f t="shared" si="32"/>
        <v>0</v>
      </c>
    </row>
    <row r="302" spans="1:8">
      <c r="A302" s="189" t="s">
        <v>31</v>
      </c>
      <c r="B302" s="190" t="s">
        <v>2241</v>
      </c>
      <c r="C302" s="191" t="s">
        <v>834</v>
      </c>
      <c r="D302" s="192"/>
      <c r="E302" s="538" t="s">
        <v>31</v>
      </c>
      <c r="F302" s="190" t="str">
        <f t="shared" si="32"/>
        <v xml:space="preserve">Specified in Group Rules.  All usages have been approved. </v>
      </c>
      <c r="G302" s="191" t="str">
        <f t="shared" si="32"/>
        <v>Y</v>
      </c>
      <c r="H302" s="192">
        <f t="shared" si="32"/>
        <v>0</v>
      </c>
    </row>
    <row r="303" spans="1:8">
      <c r="A303" s="189" t="s">
        <v>35</v>
      </c>
      <c r="B303" s="190" t="s">
        <v>2241</v>
      </c>
      <c r="C303" s="191" t="s">
        <v>834</v>
      </c>
      <c r="D303" s="192"/>
      <c r="E303" s="538" t="s">
        <v>35</v>
      </c>
      <c r="F303" s="190" t="str">
        <f t="shared" si="32"/>
        <v xml:space="preserve">Specified in Group Rules.  All usages have been approved. </v>
      </c>
      <c r="G303" s="191" t="str">
        <f t="shared" si="32"/>
        <v>Y</v>
      </c>
      <c r="H303" s="192">
        <f t="shared" si="32"/>
        <v>0</v>
      </c>
    </row>
    <row r="304" spans="1:8">
      <c r="A304" s="189" t="s">
        <v>39</v>
      </c>
      <c r="B304" s="190"/>
      <c r="C304" s="191"/>
      <c r="D304" s="192"/>
      <c r="E304" s="538" t="s">
        <v>39</v>
      </c>
      <c r="F304" s="190">
        <f t="shared" si="32"/>
        <v>0</v>
      </c>
      <c r="G304" s="191">
        <f t="shared" si="32"/>
        <v>0</v>
      </c>
      <c r="H304" s="192">
        <f t="shared" si="32"/>
        <v>0</v>
      </c>
    </row>
    <row r="305" spans="1:8">
      <c r="A305" s="193"/>
      <c r="B305" s="194"/>
      <c r="C305" s="195"/>
      <c r="D305" s="196"/>
      <c r="E305" s="193"/>
      <c r="F305" s="194"/>
      <c r="G305" s="195"/>
      <c r="H305" s="196"/>
    </row>
    <row r="306" spans="1:8" ht="28">
      <c r="A306" s="183">
        <v>12.4</v>
      </c>
      <c r="B306" s="184" t="s">
        <v>2243</v>
      </c>
      <c r="C306" s="539"/>
      <c r="D306" s="540"/>
      <c r="E306" s="533">
        <v>11.4</v>
      </c>
      <c r="F306" s="534" t="s">
        <v>2244</v>
      </c>
      <c r="G306" s="541"/>
      <c r="H306" s="542"/>
    </row>
    <row r="307" spans="1:8" ht="56">
      <c r="A307" s="183"/>
      <c r="B307" s="563" t="s">
        <v>2245</v>
      </c>
      <c r="C307" s="545"/>
      <c r="D307" s="546"/>
      <c r="E307" s="533"/>
      <c r="F307" s="564" t="s">
        <v>2246</v>
      </c>
      <c r="G307" s="549"/>
      <c r="H307" s="550"/>
    </row>
    <row r="308" spans="1:8">
      <c r="A308" s="189" t="s">
        <v>1989</v>
      </c>
      <c r="B308" s="614" t="s">
        <v>2247</v>
      </c>
      <c r="C308" s="615" t="s">
        <v>834</v>
      </c>
      <c r="D308" s="616"/>
      <c r="E308" s="538" t="s">
        <v>1989</v>
      </c>
      <c r="F308" s="190" t="str">
        <f t="shared" ref="F308:H312" si="33">B308</f>
        <v>No such certificates</v>
      </c>
      <c r="G308" s="191" t="str">
        <f t="shared" si="33"/>
        <v>Y</v>
      </c>
      <c r="H308" s="192">
        <f t="shared" si="33"/>
        <v>0</v>
      </c>
    </row>
    <row r="309" spans="1:8">
      <c r="A309" s="189" t="s">
        <v>26</v>
      </c>
      <c r="B309" s="614" t="s">
        <v>2247</v>
      </c>
      <c r="C309" s="615" t="s">
        <v>834</v>
      </c>
      <c r="D309" s="192"/>
      <c r="E309" s="538" t="s">
        <v>26</v>
      </c>
      <c r="F309" s="190" t="str">
        <f t="shared" si="33"/>
        <v>No such certificates</v>
      </c>
      <c r="G309" s="191" t="str">
        <f t="shared" si="33"/>
        <v>Y</v>
      </c>
      <c r="H309" s="192">
        <f t="shared" si="33"/>
        <v>0</v>
      </c>
    </row>
    <row r="310" spans="1:8">
      <c r="A310" s="189" t="s">
        <v>31</v>
      </c>
      <c r="B310" s="614" t="s">
        <v>2247</v>
      </c>
      <c r="C310" s="615" t="s">
        <v>834</v>
      </c>
      <c r="D310" s="192"/>
      <c r="E310" s="538" t="s">
        <v>31</v>
      </c>
      <c r="F310" s="190" t="str">
        <f t="shared" si="33"/>
        <v>No such certificates</v>
      </c>
      <c r="G310" s="191" t="str">
        <f t="shared" si="33"/>
        <v>Y</v>
      </c>
      <c r="H310" s="192">
        <f t="shared" si="33"/>
        <v>0</v>
      </c>
    </row>
    <row r="311" spans="1:8">
      <c r="A311" s="189" t="s">
        <v>35</v>
      </c>
      <c r="B311" s="614" t="s">
        <v>2247</v>
      </c>
      <c r="C311" s="615" t="s">
        <v>834</v>
      </c>
      <c r="D311" s="192"/>
      <c r="E311" s="538" t="s">
        <v>35</v>
      </c>
      <c r="F311" s="190" t="str">
        <f t="shared" si="33"/>
        <v>No such certificates</v>
      </c>
      <c r="G311" s="191" t="str">
        <f t="shared" si="33"/>
        <v>Y</v>
      </c>
      <c r="H311" s="192">
        <f t="shared" si="33"/>
        <v>0</v>
      </c>
    </row>
    <row r="312" spans="1:8">
      <c r="A312" s="189" t="s">
        <v>39</v>
      </c>
      <c r="B312" s="190"/>
      <c r="C312" s="191"/>
      <c r="D312" s="192"/>
      <c r="E312" s="538" t="s">
        <v>39</v>
      </c>
      <c r="F312" s="190">
        <f t="shared" si="33"/>
        <v>0</v>
      </c>
      <c r="G312" s="191">
        <f t="shared" si="33"/>
        <v>0</v>
      </c>
      <c r="H312" s="192">
        <f t="shared" si="33"/>
        <v>0</v>
      </c>
    </row>
    <row r="313" spans="1:8">
      <c r="A313" s="193"/>
      <c r="B313" s="194"/>
      <c r="C313" s="195"/>
      <c r="D313" s="196"/>
      <c r="E313" s="193"/>
      <c r="F313" s="194"/>
      <c r="G313" s="195"/>
      <c r="H313" s="196"/>
    </row>
    <row r="314" spans="1:8" ht="17.5">
      <c r="A314" s="600"/>
      <c r="B314" s="601" t="s">
        <v>2248</v>
      </c>
      <c r="C314" s="602"/>
      <c r="D314" s="603"/>
      <c r="E314" s="591"/>
      <c r="F314" s="673" t="s">
        <v>2249</v>
      </c>
      <c r="G314" s="593"/>
      <c r="H314" s="594"/>
    </row>
    <row r="315" spans="1:8" ht="94.5" customHeight="1">
      <c r="A315" s="198" t="s">
        <v>2250</v>
      </c>
      <c r="B315" s="674" t="s">
        <v>2251</v>
      </c>
      <c r="C315" s="545"/>
      <c r="D315" s="546"/>
      <c r="E315" s="193"/>
      <c r="F315" s="194"/>
      <c r="G315" s="195"/>
      <c r="H315" s="196"/>
    </row>
    <row r="316" spans="1:8">
      <c r="A316" s="189" t="s">
        <v>1989</v>
      </c>
      <c r="B316" s="614" t="s">
        <v>2252</v>
      </c>
      <c r="C316" s="675"/>
      <c r="D316" s="676"/>
      <c r="E316" s="193"/>
      <c r="F316" s="194"/>
      <c r="G316" s="195"/>
      <c r="H316" s="196"/>
    </row>
    <row r="317" spans="1:8">
      <c r="A317" s="189" t="s">
        <v>26</v>
      </c>
      <c r="B317" s="614" t="s">
        <v>2252</v>
      </c>
      <c r="C317" s="677"/>
      <c r="D317" s="678"/>
      <c r="E317" s="193"/>
      <c r="F317" s="194"/>
      <c r="G317" s="195"/>
      <c r="H317" s="196"/>
    </row>
    <row r="318" spans="1:8">
      <c r="A318" s="189" t="s">
        <v>31</v>
      </c>
      <c r="B318" s="614" t="s">
        <v>2252</v>
      </c>
      <c r="C318" s="677"/>
      <c r="D318" s="678"/>
      <c r="E318" s="193"/>
      <c r="F318" s="194"/>
      <c r="G318" s="195"/>
      <c r="H318" s="196"/>
    </row>
    <row r="319" spans="1:8">
      <c r="A319" s="189" t="s">
        <v>35</v>
      </c>
      <c r="B319" s="614" t="s">
        <v>2252</v>
      </c>
      <c r="C319" s="677"/>
      <c r="D319" s="678"/>
      <c r="E319" s="193"/>
      <c r="F319" s="194"/>
      <c r="G319" s="195"/>
      <c r="H319" s="196"/>
    </row>
    <row r="320" spans="1:8">
      <c r="A320" s="189" t="s">
        <v>39</v>
      </c>
      <c r="B320" s="614" t="s">
        <v>2253</v>
      </c>
      <c r="C320" s="677"/>
      <c r="D320" s="678"/>
      <c r="E320" s="193"/>
      <c r="F320" s="194"/>
      <c r="G320" s="195"/>
      <c r="H320" s="196"/>
    </row>
    <row r="321" spans="1:8">
      <c r="A321" s="193"/>
      <c r="B321" s="194"/>
      <c r="C321" s="195"/>
      <c r="D321" s="196"/>
      <c r="E321" s="193"/>
      <c r="F321" s="194"/>
      <c r="G321" s="195"/>
      <c r="H321" s="196"/>
    </row>
    <row r="322" spans="1:8" ht="32.25" customHeight="1">
      <c r="A322" s="183">
        <v>13</v>
      </c>
      <c r="B322" s="184" t="s">
        <v>2254</v>
      </c>
      <c r="C322" s="539"/>
      <c r="D322" s="540"/>
      <c r="E322" s="193"/>
      <c r="F322" s="194"/>
      <c r="G322" s="195"/>
      <c r="H322" s="196"/>
    </row>
    <row r="323" spans="1:8" ht="42.75" customHeight="1">
      <c r="A323" s="183">
        <v>13.1</v>
      </c>
      <c r="B323" s="199" t="s">
        <v>2255</v>
      </c>
      <c r="C323" s="545"/>
      <c r="D323" s="546"/>
      <c r="E323" s="193"/>
      <c r="F323" s="194"/>
      <c r="G323" s="195"/>
      <c r="H323" s="196"/>
    </row>
    <row r="324" spans="1:8" ht="171.75" customHeight="1">
      <c r="A324" s="183"/>
      <c r="B324" s="563" t="s">
        <v>2256</v>
      </c>
      <c r="C324" s="545"/>
      <c r="D324" s="546"/>
      <c r="E324" s="175"/>
      <c r="F324" s="194"/>
      <c r="G324" s="195"/>
      <c r="H324" s="196"/>
    </row>
    <row r="325" spans="1:8">
      <c r="A325" s="193"/>
      <c r="B325" s="194"/>
      <c r="C325" s="195"/>
      <c r="D325" s="196"/>
      <c r="E325" s="175"/>
      <c r="F325" s="194"/>
      <c r="G325" s="195"/>
      <c r="H325" s="196"/>
    </row>
    <row r="326" spans="1:8" ht="84.75" customHeight="1">
      <c r="A326" s="198">
        <v>13.2</v>
      </c>
      <c r="B326" s="199" t="s">
        <v>2257</v>
      </c>
      <c r="C326" s="545"/>
      <c r="D326" s="546"/>
      <c r="E326" s="193"/>
      <c r="F326" s="194"/>
      <c r="G326" s="195"/>
      <c r="H326" s="196"/>
    </row>
    <row r="327" spans="1:8">
      <c r="A327" s="189" t="s">
        <v>1989</v>
      </c>
      <c r="B327" s="190"/>
      <c r="C327" s="191"/>
      <c r="D327" s="192"/>
      <c r="E327" s="175"/>
      <c r="F327" s="194"/>
      <c r="G327" s="195"/>
      <c r="H327" s="196"/>
    </row>
    <row r="328" spans="1:8">
      <c r="A328" s="189" t="s">
        <v>26</v>
      </c>
      <c r="B328" s="190"/>
      <c r="C328" s="191"/>
      <c r="D328" s="192"/>
      <c r="E328" s="175"/>
      <c r="F328" s="194"/>
      <c r="G328" s="195"/>
      <c r="H328" s="196"/>
    </row>
    <row r="329" spans="1:8">
      <c r="A329" s="189" t="s">
        <v>31</v>
      </c>
      <c r="B329" s="190"/>
      <c r="C329" s="191"/>
      <c r="D329" s="192"/>
      <c r="E329" s="175"/>
      <c r="F329" s="194"/>
      <c r="G329" s="195"/>
      <c r="H329" s="196"/>
    </row>
    <row r="330" spans="1:8">
      <c r="A330" s="189" t="s">
        <v>35</v>
      </c>
      <c r="B330" s="190"/>
      <c r="C330" s="191"/>
      <c r="D330" s="192"/>
      <c r="E330" s="175"/>
      <c r="F330" s="194"/>
      <c r="G330" s="195"/>
      <c r="H330" s="196"/>
    </row>
    <row r="331" spans="1:8">
      <c r="A331" s="189" t="s">
        <v>39</v>
      </c>
      <c r="B331" s="190"/>
      <c r="C331" s="191"/>
      <c r="D331" s="192"/>
      <c r="E331" s="175"/>
      <c r="F331" s="194"/>
      <c r="G331" s="195"/>
      <c r="H331" s="196"/>
    </row>
    <row r="332" spans="1:8">
      <c r="A332" s="193"/>
      <c r="B332" s="194"/>
      <c r="C332" s="195"/>
      <c r="D332" s="196"/>
      <c r="E332" s="175"/>
      <c r="F332" s="194"/>
      <c r="G332" s="195"/>
      <c r="H332" s="196"/>
    </row>
    <row r="333" spans="1:8" ht="169.5" customHeight="1">
      <c r="A333" s="183">
        <v>13.3</v>
      </c>
      <c r="B333" s="184" t="s">
        <v>2258</v>
      </c>
      <c r="C333" s="539"/>
      <c r="D333" s="540"/>
      <c r="E333" s="193"/>
      <c r="F333" s="194"/>
      <c r="G333" s="195"/>
      <c r="H333" s="196"/>
    </row>
    <row r="334" spans="1:8">
      <c r="A334" s="189" t="s">
        <v>1989</v>
      </c>
      <c r="B334" s="614"/>
      <c r="C334" s="615"/>
      <c r="D334" s="616"/>
      <c r="E334" s="175"/>
      <c r="F334" s="194"/>
      <c r="G334" s="195"/>
      <c r="H334" s="196"/>
    </row>
    <row r="335" spans="1:8">
      <c r="A335" s="189" t="s">
        <v>26</v>
      </c>
      <c r="B335" s="190"/>
      <c r="C335" s="191"/>
      <c r="D335" s="192"/>
      <c r="E335" s="175"/>
      <c r="F335" s="194"/>
      <c r="G335" s="195"/>
      <c r="H335" s="196"/>
    </row>
    <row r="336" spans="1:8">
      <c r="A336" s="189" t="s">
        <v>31</v>
      </c>
      <c r="B336" s="190"/>
      <c r="C336" s="191"/>
      <c r="D336" s="192"/>
      <c r="E336" s="175"/>
      <c r="F336" s="194"/>
      <c r="G336" s="195"/>
      <c r="H336" s="196"/>
    </row>
    <row r="337" spans="1:8">
      <c r="A337" s="189" t="s">
        <v>35</v>
      </c>
      <c r="B337" s="190"/>
      <c r="C337" s="191"/>
      <c r="D337" s="192"/>
      <c r="E337" s="175"/>
      <c r="F337" s="194"/>
      <c r="G337" s="195"/>
      <c r="H337" s="196"/>
    </row>
    <row r="338" spans="1:8">
      <c r="A338" s="189" t="s">
        <v>39</v>
      </c>
      <c r="B338" s="190"/>
      <c r="C338" s="191"/>
      <c r="D338" s="192"/>
      <c r="E338" s="175"/>
      <c r="F338" s="194"/>
      <c r="G338" s="195"/>
      <c r="H338" s="196"/>
    </row>
    <row r="339" spans="1:8">
      <c r="A339" s="193"/>
      <c r="B339" s="194"/>
      <c r="C339" s="195"/>
      <c r="D339" s="196"/>
      <c r="E339" s="175"/>
      <c r="F339" s="194"/>
      <c r="G339" s="195"/>
      <c r="H339" s="196"/>
    </row>
    <row r="340" spans="1:8" ht="39.75" customHeight="1">
      <c r="A340" s="595">
        <v>14</v>
      </c>
      <c r="B340" s="558" t="s">
        <v>2259</v>
      </c>
      <c r="C340" s="610"/>
      <c r="D340" s="611"/>
      <c r="E340" s="175"/>
      <c r="F340" s="194"/>
      <c r="G340" s="195"/>
      <c r="H340" s="196"/>
    </row>
    <row r="341" spans="1:8" ht="50.25" customHeight="1">
      <c r="A341" s="183">
        <v>14.1</v>
      </c>
      <c r="B341" s="199" t="s">
        <v>2260</v>
      </c>
      <c r="C341" s="679"/>
      <c r="D341" s="680"/>
      <c r="E341" s="175"/>
      <c r="F341" s="194"/>
      <c r="G341" s="195"/>
      <c r="H341" s="196"/>
    </row>
    <row r="342" spans="1:8">
      <c r="A342" s="189" t="s">
        <v>1989</v>
      </c>
      <c r="B342" s="614"/>
      <c r="C342" s="615"/>
      <c r="D342" s="616"/>
      <c r="E342" s="175"/>
      <c r="F342" s="194"/>
      <c r="G342" s="195"/>
      <c r="H342" s="196"/>
    </row>
    <row r="343" spans="1:8">
      <c r="A343" s="189" t="s">
        <v>26</v>
      </c>
      <c r="B343" s="190"/>
      <c r="C343" s="191"/>
      <c r="D343" s="192"/>
      <c r="E343" s="175"/>
      <c r="F343" s="194"/>
      <c r="G343" s="195"/>
      <c r="H343" s="196"/>
    </row>
    <row r="344" spans="1:8">
      <c r="A344" s="189" t="s">
        <v>31</v>
      </c>
      <c r="B344" s="190"/>
      <c r="C344" s="191"/>
      <c r="D344" s="192"/>
      <c r="E344" s="175"/>
      <c r="F344" s="194"/>
      <c r="G344" s="195"/>
      <c r="H344" s="196"/>
    </row>
    <row r="345" spans="1:8">
      <c r="A345" s="189" t="s">
        <v>35</v>
      </c>
      <c r="B345" s="190"/>
      <c r="C345" s="191"/>
      <c r="D345" s="192"/>
      <c r="E345" s="175"/>
      <c r="F345" s="194"/>
      <c r="G345" s="195"/>
      <c r="H345" s="196"/>
    </row>
    <row r="346" spans="1:8">
      <c r="A346" s="189" t="s">
        <v>39</v>
      </c>
      <c r="B346" s="190"/>
      <c r="C346" s="191"/>
      <c r="D346" s="192"/>
      <c r="E346" s="175"/>
      <c r="F346" s="194"/>
      <c r="G346" s="195"/>
      <c r="H346" s="196"/>
    </row>
    <row r="347" spans="1:8">
      <c r="A347" s="193"/>
      <c r="B347" s="194"/>
      <c r="C347" s="195"/>
      <c r="D347" s="196"/>
      <c r="E347" s="175"/>
      <c r="F347" s="194"/>
      <c r="G347" s="195"/>
      <c r="H347" s="196"/>
    </row>
    <row r="348" spans="1:8" ht="94.5" customHeight="1">
      <c r="A348" s="198">
        <v>14.2</v>
      </c>
      <c r="B348" s="199" t="s">
        <v>2261</v>
      </c>
      <c r="C348" s="545"/>
      <c r="D348" s="546"/>
      <c r="E348" s="175"/>
      <c r="F348" s="194"/>
      <c r="G348" s="195"/>
      <c r="H348" s="196"/>
    </row>
    <row r="349" spans="1:8">
      <c r="A349" s="189" t="s">
        <v>1989</v>
      </c>
      <c r="B349" s="190"/>
      <c r="C349" s="191"/>
      <c r="D349" s="192"/>
      <c r="E349" s="175"/>
      <c r="F349" s="194"/>
      <c r="G349" s="195"/>
      <c r="H349" s="196"/>
    </row>
    <row r="350" spans="1:8">
      <c r="A350" s="189" t="s">
        <v>26</v>
      </c>
      <c r="B350" s="190"/>
      <c r="C350" s="191"/>
      <c r="D350" s="192"/>
      <c r="E350" s="175"/>
      <c r="F350" s="194"/>
      <c r="G350" s="195"/>
      <c r="H350" s="196"/>
    </row>
    <row r="351" spans="1:8">
      <c r="A351" s="189" t="s">
        <v>31</v>
      </c>
      <c r="B351" s="190"/>
      <c r="C351" s="191"/>
      <c r="D351" s="192"/>
      <c r="E351" s="175"/>
      <c r="F351" s="194"/>
      <c r="G351" s="195"/>
      <c r="H351" s="196"/>
    </row>
    <row r="352" spans="1:8">
      <c r="A352" s="189" t="s">
        <v>35</v>
      </c>
      <c r="B352" s="190"/>
      <c r="C352" s="191"/>
      <c r="D352" s="192"/>
      <c r="E352" s="175"/>
      <c r="F352" s="194"/>
      <c r="G352" s="195"/>
      <c r="H352" s="196"/>
    </row>
    <row r="353" spans="1:12">
      <c r="A353" s="189" t="s">
        <v>39</v>
      </c>
      <c r="B353" s="190"/>
      <c r="C353" s="191"/>
      <c r="D353" s="192"/>
      <c r="E353" s="175"/>
      <c r="F353" s="194"/>
      <c r="G353" s="195"/>
      <c r="H353" s="196"/>
    </row>
    <row r="354" spans="1:12">
      <c r="A354" s="193"/>
      <c r="B354" s="194"/>
      <c r="C354" s="195"/>
      <c r="D354" s="196"/>
      <c r="E354" s="175"/>
      <c r="F354" s="194"/>
      <c r="G354" s="195"/>
      <c r="H354" s="196"/>
    </row>
    <row r="355" spans="1:12" ht="39" customHeight="1">
      <c r="A355" s="595">
        <v>15</v>
      </c>
      <c r="B355" s="558" t="s">
        <v>2262</v>
      </c>
      <c r="C355" s="610"/>
      <c r="D355" s="611"/>
      <c r="E355" s="175"/>
      <c r="F355" s="194"/>
      <c r="G355" s="195"/>
      <c r="H355" s="196"/>
    </row>
    <row r="356" spans="1:12" ht="59.25" customHeight="1">
      <c r="A356" s="183">
        <v>15.1</v>
      </c>
      <c r="B356" s="199" t="s">
        <v>2263</v>
      </c>
      <c r="C356" s="545"/>
      <c r="D356" s="546"/>
      <c r="E356" s="175"/>
      <c r="F356" s="194"/>
      <c r="G356" s="195"/>
      <c r="H356" s="196"/>
    </row>
    <row r="357" spans="1:12" ht="42" customHeight="1">
      <c r="A357" s="183"/>
      <c r="B357" s="199" t="s">
        <v>2264</v>
      </c>
      <c r="C357" s="545"/>
      <c r="D357" s="546"/>
      <c r="E357" s="175"/>
      <c r="F357" s="194"/>
      <c r="G357" s="195"/>
      <c r="H357" s="196"/>
    </row>
    <row r="358" spans="1:12" ht="81.75" customHeight="1">
      <c r="A358" s="183"/>
      <c r="B358" s="199" t="s">
        <v>2265</v>
      </c>
      <c r="C358" s="545"/>
      <c r="D358" s="546"/>
      <c r="E358" s="175"/>
      <c r="F358" s="194"/>
      <c r="G358" s="195"/>
      <c r="H358" s="196"/>
    </row>
    <row r="359" spans="1:12">
      <c r="A359" s="189" t="s">
        <v>1989</v>
      </c>
      <c r="B359" s="614"/>
      <c r="C359" s="615"/>
      <c r="D359" s="616"/>
      <c r="E359" s="175"/>
      <c r="F359" s="194"/>
      <c r="G359" s="195"/>
      <c r="H359" s="196"/>
    </row>
    <row r="360" spans="1:12">
      <c r="A360" s="189" t="s">
        <v>26</v>
      </c>
      <c r="B360" s="190"/>
      <c r="C360" s="191"/>
      <c r="D360" s="192"/>
      <c r="E360" s="175"/>
      <c r="F360" s="194"/>
      <c r="G360" s="195"/>
      <c r="H360" s="196"/>
    </row>
    <row r="361" spans="1:12">
      <c r="A361" s="189" t="s">
        <v>31</v>
      </c>
      <c r="B361" s="190"/>
      <c r="C361" s="191"/>
      <c r="D361" s="192"/>
      <c r="E361" s="175"/>
      <c r="F361" s="194"/>
      <c r="G361" s="195"/>
      <c r="H361" s="196"/>
    </row>
    <row r="362" spans="1:12">
      <c r="A362" s="189" t="s">
        <v>35</v>
      </c>
      <c r="B362" s="190"/>
      <c r="C362" s="191"/>
      <c r="D362" s="192"/>
      <c r="E362" s="175"/>
      <c r="F362" s="194"/>
      <c r="G362" s="195"/>
      <c r="H362" s="196"/>
    </row>
    <row r="363" spans="1:12">
      <c r="A363" s="189" t="s">
        <v>39</v>
      </c>
      <c r="B363" s="190"/>
      <c r="C363" s="191"/>
      <c r="D363" s="192"/>
      <c r="E363" s="175"/>
      <c r="F363" s="194"/>
      <c r="G363" s="195"/>
      <c r="H363" s="196"/>
    </row>
    <row r="364" spans="1:12">
      <c r="A364" s="193"/>
      <c r="B364" s="194"/>
      <c r="C364" s="195"/>
      <c r="D364" s="196"/>
      <c r="E364" s="175"/>
      <c r="F364" s="194"/>
      <c r="G364" s="195"/>
      <c r="H364" s="196"/>
    </row>
    <row r="365" spans="1:12" ht="91.5" customHeight="1">
      <c r="A365" s="183">
        <v>15.2</v>
      </c>
      <c r="B365" s="184" t="s">
        <v>2266</v>
      </c>
      <c r="C365" s="539"/>
      <c r="D365" s="540"/>
      <c r="E365" s="175"/>
      <c r="F365" s="194"/>
      <c r="G365" s="195"/>
      <c r="H365" s="196"/>
    </row>
    <row r="366" spans="1:12">
      <c r="A366" s="189" t="s">
        <v>1989</v>
      </c>
      <c r="B366" s="614"/>
      <c r="C366" s="615"/>
      <c r="D366" s="616"/>
      <c r="E366" s="175"/>
      <c r="F366" s="194"/>
      <c r="G366" s="195"/>
      <c r="H366" s="196"/>
    </row>
    <row r="367" spans="1:12">
      <c r="A367" s="189" t="s">
        <v>26</v>
      </c>
      <c r="B367" s="190"/>
      <c r="C367" s="191"/>
      <c r="D367" s="192"/>
      <c r="E367" s="175"/>
      <c r="F367" s="194"/>
      <c r="G367" s="195"/>
      <c r="H367" s="196"/>
      <c r="L367" s="508" t="s">
        <v>2253</v>
      </c>
    </row>
    <row r="368" spans="1:12">
      <c r="A368" s="189" t="s">
        <v>31</v>
      </c>
      <c r="B368" s="190"/>
      <c r="C368" s="191"/>
      <c r="D368" s="192"/>
      <c r="E368" s="175"/>
      <c r="F368" s="194"/>
      <c r="G368" s="195"/>
      <c r="H368" s="196"/>
      <c r="L368" s="508" t="s">
        <v>2267</v>
      </c>
    </row>
    <row r="369" spans="1:12">
      <c r="A369" s="189" t="s">
        <v>35</v>
      </c>
      <c r="B369" s="190"/>
      <c r="C369" s="191"/>
      <c r="D369" s="192"/>
      <c r="E369" s="175"/>
      <c r="F369" s="194"/>
      <c r="G369" s="195"/>
      <c r="H369" s="196"/>
      <c r="L369" s="508" t="s">
        <v>2252</v>
      </c>
    </row>
    <row r="370" spans="1:12">
      <c r="A370" s="189" t="s">
        <v>39</v>
      </c>
      <c r="B370" s="190"/>
      <c r="C370" s="191"/>
      <c r="D370" s="192"/>
      <c r="E370" s="175"/>
      <c r="F370" s="194"/>
      <c r="G370" s="195"/>
      <c r="H370" s="196"/>
    </row>
    <row r="371" spans="1:12">
      <c r="A371" s="193"/>
      <c r="B371" s="194"/>
      <c r="C371" s="195"/>
      <c r="D371" s="196"/>
      <c r="E371" s="175"/>
      <c r="F371" s="194"/>
      <c r="G371" s="195"/>
      <c r="H371" s="196"/>
    </row>
    <row r="372" spans="1:12" ht="46.5" customHeight="1">
      <c r="A372" s="565">
        <v>16</v>
      </c>
      <c r="B372" s="523" t="s">
        <v>2268</v>
      </c>
      <c r="C372" s="566"/>
      <c r="D372" s="567"/>
      <c r="E372" s="175"/>
      <c r="F372" s="194"/>
      <c r="G372" s="195"/>
      <c r="H372" s="196"/>
    </row>
    <row r="373" spans="1:12" ht="172.5" customHeight="1">
      <c r="A373" s="198">
        <v>16.100000000000001</v>
      </c>
      <c r="B373" s="199" t="s">
        <v>2269</v>
      </c>
      <c r="C373" s="545"/>
      <c r="D373" s="546"/>
      <c r="E373" s="175"/>
      <c r="F373" s="194"/>
      <c r="G373" s="195"/>
      <c r="H373" s="196"/>
    </row>
    <row r="374" spans="1:12">
      <c r="A374" s="189" t="s">
        <v>1989</v>
      </c>
      <c r="B374" s="190"/>
      <c r="C374" s="191"/>
      <c r="D374" s="192"/>
      <c r="E374" s="175"/>
      <c r="F374" s="194"/>
      <c r="G374" s="195"/>
      <c r="H374" s="196"/>
    </row>
    <row r="375" spans="1:12">
      <c r="A375" s="189" t="s">
        <v>26</v>
      </c>
      <c r="B375" s="190"/>
      <c r="C375" s="191"/>
      <c r="D375" s="192"/>
      <c r="E375" s="175"/>
      <c r="F375" s="194"/>
      <c r="G375" s="195"/>
      <c r="H375" s="196"/>
    </row>
    <row r="376" spans="1:12">
      <c r="A376" s="189" t="s">
        <v>31</v>
      </c>
      <c r="B376" s="190"/>
      <c r="C376" s="191"/>
      <c r="D376" s="192"/>
      <c r="E376" s="175"/>
      <c r="F376" s="194"/>
      <c r="G376" s="195"/>
      <c r="H376" s="196"/>
    </row>
    <row r="377" spans="1:12">
      <c r="A377" s="189" t="s">
        <v>35</v>
      </c>
      <c r="B377" s="190"/>
      <c r="C377" s="191"/>
      <c r="D377" s="192"/>
      <c r="E377" s="175"/>
      <c r="F377" s="194"/>
      <c r="G377" s="195"/>
      <c r="H377" s="196"/>
    </row>
    <row r="378" spans="1:12">
      <c r="A378" s="189" t="s">
        <v>39</v>
      </c>
      <c r="B378" s="190"/>
      <c r="C378" s="191"/>
      <c r="D378" s="192"/>
      <c r="E378" s="175"/>
      <c r="F378" s="194"/>
      <c r="G378" s="195"/>
      <c r="H378" s="196"/>
    </row>
    <row r="379" spans="1:12">
      <c r="A379" s="193"/>
      <c r="B379" s="194"/>
      <c r="C379" s="195"/>
      <c r="D379" s="196"/>
      <c r="E379" s="175"/>
      <c r="F379" s="194"/>
      <c r="G379" s="195"/>
      <c r="H379" s="196"/>
    </row>
    <row r="380" spans="1:12" ht="43.5" customHeight="1">
      <c r="A380" s="595">
        <v>18</v>
      </c>
      <c r="B380" s="558" t="s">
        <v>2270</v>
      </c>
      <c r="C380" s="610"/>
      <c r="D380" s="611"/>
      <c r="E380" s="175"/>
      <c r="F380" s="194"/>
      <c r="G380" s="195"/>
      <c r="H380" s="196"/>
    </row>
    <row r="381" spans="1:12" ht="89.25" customHeight="1">
      <c r="A381" s="183">
        <v>18.100000000000001</v>
      </c>
      <c r="B381" s="199" t="s">
        <v>2271</v>
      </c>
      <c r="C381" s="545"/>
      <c r="D381" s="546"/>
      <c r="E381" s="175"/>
      <c r="F381" s="194"/>
      <c r="G381" s="195"/>
      <c r="H381" s="196"/>
    </row>
    <row r="382" spans="1:12" ht="115.5" customHeight="1">
      <c r="A382" s="183"/>
      <c r="B382" s="563" t="s">
        <v>2272</v>
      </c>
      <c r="C382" s="545"/>
      <c r="D382" s="546"/>
      <c r="E382" s="175"/>
      <c r="F382" s="194"/>
      <c r="G382" s="195"/>
      <c r="H382" s="196"/>
    </row>
    <row r="383" spans="1:12">
      <c r="A383" s="189" t="s">
        <v>1989</v>
      </c>
      <c r="B383" s="614"/>
      <c r="C383" s="615"/>
      <c r="D383" s="616"/>
      <c r="E383" s="175"/>
      <c r="F383" s="194"/>
      <c r="G383" s="195"/>
      <c r="H383" s="196"/>
    </row>
    <row r="384" spans="1:12">
      <c r="A384" s="189" t="s">
        <v>26</v>
      </c>
      <c r="B384" s="190"/>
      <c r="C384" s="191"/>
      <c r="D384" s="192"/>
      <c r="E384" s="175"/>
      <c r="F384" s="194"/>
      <c r="G384" s="195"/>
      <c r="H384" s="196"/>
    </row>
    <row r="385" spans="1:8">
      <c r="A385" s="189" t="s">
        <v>31</v>
      </c>
      <c r="B385" s="190"/>
      <c r="C385" s="191"/>
      <c r="D385" s="192"/>
      <c r="E385" s="175"/>
      <c r="F385" s="194"/>
      <c r="G385" s="195"/>
      <c r="H385" s="196"/>
    </row>
    <row r="386" spans="1:8">
      <c r="A386" s="189" t="s">
        <v>35</v>
      </c>
      <c r="B386" s="190"/>
      <c r="C386" s="191"/>
      <c r="D386" s="192"/>
      <c r="E386" s="175"/>
      <c r="F386" s="194"/>
      <c r="G386" s="195"/>
      <c r="H386" s="196"/>
    </row>
    <row r="387" spans="1:8">
      <c r="A387" s="189" t="s">
        <v>39</v>
      </c>
      <c r="B387" s="190"/>
      <c r="C387" s="191"/>
      <c r="D387" s="192"/>
      <c r="E387" s="175"/>
      <c r="F387" s="194"/>
      <c r="G387" s="195"/>
      <c r="H387" s="196"/>
    </row>
    <row r="388" spans="1:8">
      <c r="A388" s="193"/>
      <c r="B388" s="194"/>
      <c r="C388" s="195"/>
      <c r="D388" s="196"/>
      <c r="E388" s="175"/>
      <c r="F388" s="194"/>
      <c r="G388" s="195"/>
      <c r="H388" s="196"/>
    </row>
    <row r="389" spans="1:8" ht="76.5" customHeight="1">
      <c r="A389" s="183"/>
      <c r="B389" s="199" t="s">
        <v>2273</v>
      </c>
      <c r="C389" s="545"/>
      <c r="D389" s="546"/>
      <c r="E389" s="175"/>
      <c r="F389" s="194"/>
      <c r="G389" s="195"/>
      <c r="H389" s="196"/>
    </row>
    <row r="390" spans="1:8">
      <c r="A390" s="189" t="s">
        <v>1989</v>
      </c>
      <c r="B390" s="614"/>
      <c r="C390" s="615"/>
      <c r="D390" s="616"/>
      <c r="E390" s="175"/>
      <c r="F390" s="194"/>
      <c r="G390" s="195"/>
      <c r="H390" s="196"/>
    </row>
    <row r="391" spans="1:8">
      <c r="A391" s="189" t="s">
        <v>26</v>
      </c>
      <c r="B391" s="190"/>
      <c r="C391" s="191"/>
      <c r="D391" s="192"/>
      <c r="E391" s="175"/>
      <c r="F391" s="194"/>
      <c r="G391" s="195"/>
      <c r="H391" s="196"/>
    </row>
    <row r="392" spans="1:8">
      <c r="A392" s="189" t="s">
        <v>31</v>
      </c>
      <c r="B392" s="190"/>
      <c r="C392" s="191"/>
      <c r="D392" s="192"/>
      <c r="E392" s="175"/>
      <c r="F392" s="194"/>
      <c r="G392" s="195"/>
      <c r="H392" s="196"/>
    </row>
    <row r="393" spans="1:8">
      <c r="A393" s="189" t="s">
        <v>35</v>
      </c>
      <c r="B393" s="190"/>
      <c r="C393" s="191"/>
      <c r="D393" s="192"/>
      <c r="E393" s="175"/>
      <c r="F393" s="194"/>
      <c r="G393" s="195"/>
      <c r="H393" s="196"/>
    </row>
    <row r="394" spans="1:8">
      <c r="A394" s="189" t="s">
        <v>39</v>
      </c>
      <c r="B394" s="190"/>
      <c r="C394" s="191"/>
      <c r="D394" s="192"/>
      <c r="E394" s="175"/>
      <c r="F394" s="194"/>
      <c r="G394" s="195"/>
      <c r="H394" s="196"/>
    </row>
    <row r="395" spans="1:8">
      <c r="A395" s="193"/>
      <c r="B395" s="194"/>
      <c r="C395" s="195"/>
      <c r="D395" s="196"/>
      <c r="E395" s="175"/>
      <c r="F395" s="194"/>
      <c r="G395" s="195"/>
      <c r="H395" s="196"/>
    </row>
    <row r="396" spans="1:8" ht="44.25" customHeight="1">
      <c r="A396" s="565">
        <v>19</v>
      </c>
      <c r="B396" s="523" t="s">
        <v>2274</v>
      </c>
      <c r="C396" s="566"/>
      <c r="D396" s="567"/>
      <c r="E396" s="175"/>
      <c r="F396" s="194"/>
      <c r="G396" s="195"/>
      <c r="H396" s="196"/>
    </row>
    <row r="397" spans="1:8" ht="81.75" customHeight="1">
      <c r="A397" s="198">
        <v>19.100000000000001</v>
      </c>
      <c r="B397" s="199" t="s">
        <v>2275</v>
      </c>
      <c r="C397" s="545"/>
      <c r="D397" s="546"/>
      <c r="E397" s="175"/>
      <c r="F397" s="194"/>
      <c r="G397" s="195"/>
      <c r="H397" s="196"/>
    </row>
    <row r="398" spans="1:8">
      <c r="A398" s="189" t="s">
        <v>1989</v>
      </c>
      <c r="B398" s="190"/>
      <c r="C398" s="191"/>
      <c r="D398" s="192"/>
      <c r="E398" s="175"/>
      <c r="F398" s="194"/>
      <c r="G398" s="195"/>
      <c r="H398" s="196"/>
    </row>
    <row r="399" spans="1:8">
      <c r="A399" s="189" t="s">
        <v>26</v>
      </c>
      <c r="B399" s="190"/>
      <c r="C399" s="191"/>
      <c r="D399" s="192"/>
      <c r="E399" s="175"/>
      <c r="F399" s="194"/>
      <c r="G399" s="195"/>
      <c r="H399" s="196"/>
    </row>
    <row r="400" spans="1:8">
      <c r="A400" s="189" t="s">
        <v>31</v>
      </c>
      <c r="B400" s="190"/>
      <c r="C400" s="191"/>
      <c r="D400" s="192"/>
      <c r="E400" s="175"/>
      <c r="F400" s="194"/>
      <c r="G400" s="195"/>
      <c r="H400" s="196"/>
    </row>
    <row r="401" spans="1:8">
      <c r="A401" s="189" t="s">
        <v>35</v>
      </c>
      <c r="B401" s="190"/>
      <c r="C401" s="191"/>
      <c r="D401" s="192"/>
      <c r="E401" s="175"/>
      <c r="F401" s="194"/>
      <c r="G401" s="195"/>
      <c r="H401" s="196"/>
    </row>
    <row r="402" spans="1:8">
      <c r="A402" s="189" t="s">
        <v>39</v>
      </c>
      <c r="B402" s="190"/>
      <c r="C402" s="191"/>
      <c r="D402" s="192"/>
      <c r="E402" s="175"/>
      <c r="F402" s="194"/>
      <c r="G402" s="195"/>
      <c r="H402" s="196"/>
    </row>
    <row r="403" spans="1:8">
      <c r="A403" s="193"/>
      <c r="B403" s="194"/>
      <c r="C403" s="195"/>
      <c r="D403" s="196"/>
      <c r="E403" s="175"/>
      <c r="F403" s="194"/>
      <c r="G403" s="195"/>
      <c r="H403" s="196"/>
    </row>
    <row r="404" spans="1:8" ht="54" customHeight="1">
      <c r="A404" s="198">
        <v>19.2</v>
      </c>
      <c r="B404" s="199" t="s">
        <v>2276</v>
      </c>
      <c r="C404" s="545"/>
      <c r="D404" s="546"/>
      <c r="E404" s="175"/>
      <c r="F404" s="194"/>
      <c r="G404" s="195"/>
      <c r="H404" s="196"/>
    </row>
    <row r="405" spans="1:8">
      <c r="A405" s="189" t="s">
        <v>1989</v>
      </c>
      <c r="B405" s="190"/>
      <c r="C405" s="191"/>
      <c r="D405" s="192"/>
      <c r="E405" s="175"/>
      <c r="F405" s="194"/>
      <c r="G405" s="195"/>
      <c r="H405" s="196"/>
    </row>
    <row r="406" spans="1:8">
      <c r="A406" s="189" t="s">
        <v>26</v>
      </c>
      <c r="B406" s="190"/>
      <c r="C406" s="191"/>
      <c r="D406" s="192"/>
      <c r="E406" s="175"/>
      <c r="F406" s="194"/>
      <c r="G406" s="195"/>
      <c r="H406" s="196"/>
    </row>
    <row r="407" spans="1:8">
      <c r="A407" s="189" t="s">
        <v>31</v>
      </c>
      <c r="B407" s="190"/>
      <c r="C407" s="191"/>
      <c r="D407" s="192"/>
      <c r="E407" s="175"/>
      <c r="F407" s="194"/>
      <c r="G407" s="195"/>
      <c r="H407" s="196"/>
    </row>
    <row r="408" spans="1:8">
      <c r="A408" s="189" t="s">
        <v>35</v>
      </c>
      <c r="B408" s="190"/>
      <c r="C408" s="191"/>
      <c r="D408" s="192"/>
      <c r="E408" s="175"/>
      <c r="F408" s="194"/>
      <c r="G408" s="195"/>
      <c r="H408" s="196"/>
    </row>
    <row r="409" spans="1:8">
      <c r="A409" s="189" t="s">
        <v>39</v>
      </c>
      <c r="B409" s="190"/>
      <c r="C409" s="191"/>
      <c r="D409" s="192"/>
      <c r="E409" s="175"/>
      <c r="F409" s="194"/>
      <c r="G409" s="195"/>
      <c r="H409" s="196"/>
    </row>
    <row r="410" spans="1:8">
      <c r="A410" s="193"/>
      <c r="B410" s="194"/>
      <c r="C410" s="195"/>
      <c r="D410" s="196"/>
      <c r="E410" s="175"/>
      <c r="F410" s="194"/>
      <c r="G410" s="195"/>
      <c r="H410" s="196"/>
    </row>
    <row r="411" spans="1:8" ht="87.75" customHeight="1">
      <c r="A411" s="198">
        <v>19.3</v>
      </c>
      <c r="B411" s="199" t="s">
        <v>2277</v>
      </c>
      <c r="C411" s="545"/>
      <c r="D411" s="546"/>
      <c r="E411" s="175"/>
      <c r="F411" s="194"/>
      <c r="G411" s="195"/>
      <c r="H411" s="196"/>
    </row>
    <row r="412" spans="1:8">
      <c r="A412" s="189" t="s">
        <v>1989</v>
      </c>
      <c r="B412" s="190"/>
      <c r="C412" s="191"/>
      <c r="D412" s="192"/>
      <c r="E412" s="175"/>
      <c r="F412" s="194"/>
      <c r="G412" s="195"/>
      <c r="H412" s="196"/>
    </row>
    <row r="413" spans="1:8">
      <c r="A413" s="189" t="s">
        <v>26</v>
      </c>
      <c r="B413" s="190"/>
      <c r="C413" s="191"/>
      <c r="D413" s="192"/>
      <c r="E413" s="175"/>
      <c r="F413" s="194"/>
      <c r="G413" s="195"/>
      <c r="H413" s="196"/>
    </row>
    <row r="414" spans="1:8">
      <c r="A414" s="189" t="s">
        <v>31</v>
      </c>
      <c r="B414" s="190"/>
      <c r="C414" s="191"/>
      <c r="D414" s="192"/>
      <c r="E414" s="175"/>
      <c r="F414" s="194"/>
      <c r="G414" s="195"/>
      <c r="H414" s="196"/>
    </row>
    <row r="415" spans="1:8">
      <c r="A415" s="189" t="s">
        <v>35</v>
      </c>
      <c r="B415" s="190"/>
      <c r="C415" s="191"/>
      <c r="D415" s="192"/>
      <c r="E415" s="175"/>
      <c r="F415" s="194"/>
      <c r="G415" s="195"/>
      <c r="H415" s="196"/>
    </row>
    <row r="416" spans="1:8">
      <c r="A416" s="189" t="s">
        <v>39</v>
      </c>
      <c r="B416" s="190"/>
      <c r="C416" s="191"/>
      <c r="D416" s="192"/>
      <c r="E416" s="175"/>
      <c r="F416" s="194"/>
      <c r="G416" s="195"/>
      <c r="H416" s="196"/>
    </row>
    <row r="417" spans="1:8">
      <c r="A417" s="193"/>
      <c r="B417" s="194"/>
      <c r="C417" s="195"/>
      <c r="D417" s="196"/>
      <c r="E417" s="175"/>
      <c r="F417" s="194"/>
      <c r="G417" s="195"/>
      <c r="H417" s="196"/>
    </row>
    <row r="418" spans="1:8" ht="60" customHeight="1">
      <c r="A418" s="198">
        <v>19.399999999999999</v>
      </c>
      <c r="B418" s="199" t="s">
        <v>2278</v>
      </c>
      <c r="C418" s="545"/>
      <c r="D418" s="546"/>
      <c r="E418" s="175"/>
      <c r="F418" s="194"/>
      <c r="G418" s="195"/>
      <c r="H418" s="196"/>
    </row>
    <row r="419" spans="1:8">
      <c r="A419" s="189" t="s">
        <v>1989</v>
      </c>
      <c r="B419" s="190"/>
      <c r="C419" s="191"/>
      <c r="D419" s="192"/>
      <c r="E419" s="175"/>
      <c r="F419" s="194"/>
      <c r="G419" s="195"/>
      <c r="H419" s="196"/>
    </row>
    <row r="420" spans="1:8">
      <c r="A420" s="189" t="s">
        <v>26</v>
      </c>
      <c r="B420" s="190"/>
      <c r="C420" s="191"/>
      <c r="D420" s="192"/>
      <c r="E420" s="175"/>
      <c r="F420" s="194"/>
      <c r="G420" s="195"/>
      <c r="H420" s="196"/>
    </row>
    <row r="421" spans="1:8">
      <c r="A421" s="189" t="s">
        <v>31</v>
      </c>
      <c r="B421" s="190"/>
      <c r="C421" s="191"/>
      <c r="D421" s="192"/>
      <c r="E421" s="175"/>
      <c r="F421" s="194"/>
      <c r="G421" s="195"/>
      <c r="H421" s="196"/>
    </row>
    <row r="422" spans="1:8">
      <c r="A422" s="189" t="s">
        <v>35</v>
      </c>
      <c r="B422" s="190"/>
      <c r="C422" s="191"/>
      <c r="D422" s="192"/>
      <c r="E422" s="175"/>
      <c r="F422" s="194"/>
      <c r="G422" s="195"/>
      <c r="H422" s="196"/>
    </row>
    <row r="423" spans="1:8">
      <c r="A423" s="189" t="s">
        <v>39</v>
      </c>
      <c r="B423" s="190"/>
      <c r="C423" s="191"/>
      <c r="D423" s="192"/>
      <c r="E423" s="175"/>
      <c r="F423" s="194"/>
      <c r="G423" s="195"/>
      <c r="H423" s="196"/>
    </row>
    <row r="424" spans="1:8">
      <c r="A424" s="179"/>
      <c r="B424" s="179"/>
      <c r="C424" s="179"/>
      <c r="D424" s="179"/>
      <c r="E424" s="175"/>
      <c r="F424" s="194"/>
      <c r="G424" s="195"/>
      <c r="H424" s="196"/>
    </row>
    <row r="425" spans="1:8">
      <c r="A425" s="179"/>
      <c r="B425" s="179"/>
      <c r="C425" s="179"/>
      <c r="D425" s="179"/>
      <c r="E425" s="175"/>
      <c r="F425" s="194"/>
      <c r="G425" s="195"/>
      <c r="H425" s="196"/>
    </row>
    <row r="426" spans="1:8">
      <c r="A426" s="179"/>
      <c r="B426" s="179"/>
      <c r="C426" s="179"/>
      <c r="D426" s="179"/>
      <c r="E426" s="175"/>
      <c r="F426" s="194"/>
      <c r="G426" s="195"/>
      <c r="H426" s="196"/>
    </row>
    <row r="427" spans="1:8">
      <c r="A427" s="179"/>
      <c r="B427" s="179"/>
      <c r="C427" s="179"/>
      <c r="D427" s="179"/>
      <c r="E427" s="175"/>
      <c r="F427" s="194"/>
      <c r="G427" s="195"/>
      <c r="H427" s="196"/>
    </row>
    <row r="428" spans="1:8">
      <c r="A428" s="179"/>
      <c r="B428" s="179"/>
      <c r="C428" s="179"/>
      <c r="D428" s="179"/>
      <c r="E428" s="175"/>
      <c r="F428" s="194"/>
      <c r="G428" s="195"/>
      <c r="H428" s="196"/>
    </row>
    <row r="429" spans="1:8">
      <c r="A429" s="179"/>
      <c r="B429" s="179"/>
      <c r="C429" s="179"/>
      <c r="D429" s="179"/>
      <c r="E429" s="175"/>
      <c r="F429" s="194"/>
      <c r="G429" s="195"/>
      <c r="H429" s="196"/>
    </row>
    <row r="430" spans="1:8">
      <c r="A430" s="179"/>
      <c r="B430" s="179"/>
      <c r="C430" s="179"/>
      <c r="D430" s="179"/>
      <c r="E430" s="175"/>
      <c r="F430" s="194"/>
      <c r="G430" s="195"/>
      <c r="H430" s="196"/>
    </row>
    <row r="431" spans="1:8">
      <c r="A431" s="179"/>
      <c r="B431" s="179"/>
      <c r="C431" s="179"/>
      <c r="D431" s="179"/>
      <c r="E431" s="175"/>
      <c r="F431" s="194"/>
      <c r="G431" s="195"/>
      <c r="H431" s="196"/>
    </row>
    <row r="432" spans="1:8">
      <c r="A432" s="179"/>
      <c r="B432" s="179"/>
      <c r="C432" s="179"/>
      <c r="D432" s="179"/>
      <c r="E432" s="175"/>
      <c r="F432" s="194"/>
      <c r="G432" s="195"/>
      <c r="H432" s="196"/>
    </row>
    <row r="433" spans="1:8">
      <c r="A433" s="179"/>
      <c r="B433" s="179"/>
      <c r="C433" s="179"/>
      <c r="D433" s="179"/>
      <c r="E433" s="175"/>
      <c r="F433" s="194"/>
      <c r="G433" s="195"/>
      <c r="H433" s="196"/>
    </row>
    <row r="434" spans="1:8">
      <c r="A434" s="179"/>
      <c r="B434" s="179"/>
      <c r="C434" s="179"/>
      <c r="D434" s="179"/>
      <c r="E434" s="175"/>
      <c r="F434" s="194"/>
      <c r="G434" s="195"/>
      <c r="H434" s="196"/>
    </row>
    <row r="435" spans="1:8">
      <c r="A435" s="179"/>
      <c r="B435" s="179"/>
      <c r="C435" s="179"/>
      <c r="D435" s="179"/>
      <c r="E435" s="175"/>
      <c r="F435" s="194"/>
      <c r="G435" s="195"/>
      <c r="H435" s="196"/>
    </row>
    <row r="436" spans="1:8">
      <c r="A436" s="179"/>
      <c r="B436" s="179"/>
      <c r="C436" s="179"/>
      <c r="D436" s="179"/>
      <c r="E436" s="175"/>
      <c r="F436" s="194"/>
      <c r="G436" s="195"/>
      <c r="H436" s="196"/>
    </row>
    <row r="437" spans="1:8">
      <c r="A437" s="179"/>
      <c r="B437" s="179"/>
      <c r="C437" s="179"/>
      <c r="D437" s="179"/>
      <c r="E437" s="175"/>
      <c r="F437" s="194"/>
      <c r="G437" s="195"/>
      <c r="H437" s="196"/>
    </row>
    <row r="438" spans="1:8">
      <c r="A438" s="179"/>
      <c r="B438" s="179"/>
      <c r="C438" s="179"/>
      <c r="D438" s="179"/>
      <c r="E438" s="175"/>
      <c r="F438" s="194"/>
      <c r="G438" s="195"/>
      <c r="H438" s="196"/>
    </row>
    <row r="439" spans="1:8">
      <c r="A439" s="179"/>
      <c r="B439" s="179"/>
      <c r="C439" s="179"/>
      <c r="D439" s="179"/>
      <c r="E439" s="175"/>
      <c r="F439" s="194"/>
      <c r="G439" s="195"/>
      <c r="H439" s="196"/>
    </row>
    <row r="440" spans="1:8">
      <c r="A440" s="179"/>
      <c r="B440" s="179"/>
      <c r="C440" s="179"/>
      <c r="D440" s="179"/>
      <c r="E440" s="175"/>
      <c r="F440" s="194"/>
      <c r="G440" s="195"/>
      <c r="H440" s="196"/>
    </row>
    <row r="441" spans="1:8">
      <c r="A441" s="179"/>
      <c r="B441" s="179"/>
      <c r="C441" s="179"/>
      <c r="D441" s="179"/>
      <c r="E441" s="175"/>
      <c r="F441" s="194"/>
      <c r="G441" s="195"/>
      <c r="H441" s="196"/>
    </row>
    <row r="442" spans="1:8">
      <c r="A442" s="179"/>
      <c r="B442" s="179"/>
      <c r="C442" s="179"/>
      <c r="D442" s="179"/>
      <c r="E442" s="175"/>
      <c r="F442" s="194"/>
      <c r="G442" s="195"/>
      <c r="H442" s="196"/>
    </row>
    <row r="443" spans="1:8">
      <c r="A443" s="179"/>
      <c r="B443" s="179"/>
      <c r="C443" s="179"/>
      <c r="D443" s="179"/>
      <c r="E443" s="175"/>
      <c r="F443" s="194"/>
      <c r="G443" s="195"/>
      <c r="H443" s="196"/>
    </row>
    <row r="444" spans="1:8">
      <c r="A444" s="179"/>
      <c r="B444" s="179"/>
      <c r="C444" s="179"/>
      <c r="D444" s="179"/>
      <c r="E444" s="175"/>
      <c r="F444" s="194"/>
      <c r="G444" s="195"/>
      <c r="H444" s="196"/>
    </row>
    <row r="445" spans="1:8">
      <c r="A445" s="179"/>
      <c r="B445" s="179"/>
      <c r="C445" s="179"/>
      <c r="D445" s="179"/>
      <c r="E445" s="175"/>
      <c r="F445" s="194"/>
      <c r="G445" s="195"/>
      <c r="H445" s="196"/>
    </row>
    <row r="446" spans="1:8">
      <c r="A446" s="179"/>
      <c r="B446" s="179"/>
      <c r="C446" s="179"/>
      <c r="D446" s="179"/>
      <c r="E446" s="175"/>
      <c r="F446" s="194"/>
      <c r="G446" s="195"/>
      <c r="H446" s="196"/>
    </row>
    <row r="447" spans="1:8">
      <c r="A447" s="179"/>
      <c r="B447" s="179"/>
      <c r="C447" s="179"/>
      <c r="D447" s="179"/>
      <c r="E447" s="175"/>
      <c r="F447" s="194"/>
      <c r="G447" s="195"/>
      <c r="H447" s="196"/>
    </row>
    <row r="448" spans="1:8">
      <c r="A448" s="179"/>
      <c r="B448" s="179"/>
      <c r="C448" s="179"/>
      <c r="D448" s="179"/>
      <c r="E448" s="175"/>
      <c r="F448" s="194"/>
      <c r="G448" s="195"/>
      <c r="H448" s="196"/>
    </row>
    <row r="449" spans="1:8">
      <c r="A449" s="179"/>
      <c r="B449" s="179"/>
      <c r="C449" s="179"/>
      <c r="D449" s="179"/>
      <c r="E449" s="175"/>
      <c r="F449" s="194"/>
      <c r="G449" s="195"/>
      <c r="H449" s="196"/>
    </row>
    <row r="450" spans="1:8">
      <c r="A450" s="179"/>
      <c r="B450" s="179"/>
      <c r="C450" s="179"/>
      <c r="D450" s="179"/>
      <c r="E450" s="175"/>
      <c r="F450" s="194"/>
      <c r="G450" s="195"/>
      <c r="H450" s="196"/>
    </row>
    <row r="451" spans="1:8">
      <c r="A451" s="179"/>
      <c r="B451" s="179"/>
      <c r="C451" s="179"/>
      <c r="D451" s="179"/>
      <c r="E451" s="175"/>
      <c r="F451" s="194"/>
      <c r="G451" s="195"/>
      <c r="H451" s="196"/>
    </row>
    <row r="452" spans="1:8">
      <c r="A452" s="179"/>
      <c r="B452" s="179"/>
      <c r="C452" s="179"/>
      <c r="D452" s="179"/>
      <c r="E452" s="175"/>
      <c r="F452" s="194"/>
      <c r="G452" s="195"/>
      <c r="H452" s="196"/>
    </row>
    <row r="453" spans="1:8">
      <c r="A453" s="179"/>
      <c r="B453" s="179"/>
      <c r="C453" s="179"/>
      <c r="D453" s="179"/>
      <c r="E453" s="175"/>
      <c r="F453" s="194"/>
      <c r="G453" s="195"/>
      <c r="H453" s="196"/>
    </row>
    <row r="454" spans="1:8">
      <c r="A454" s="179"/>
      <c r="B454" s="179"/>
      <c r="C454" s="179"/>
      <c r="D454" s="179"/>
      <c r="E454" s="175"/>
      <c r="F454" s="194"/>
      <c r="G454" s="195"/>
      <c r="H454" s="196"/>
    </row>
    <row r="455" spans="1:8">
      <c r="A455" s="179"/>
      <c r="B455" s="179"/>
      <c r="C455" s="179"/>
      <c r="D455" s="179"/>
      <c r="E455" s="175"/>
      <c r="F455" s="194"/>
      <c r="G455" s="195"/>
      <c r="H455" s="196"/>
    </row>
    <row r="456" spans="1:8">
      <c r="A456" s="179"/>
      <c r="B456" s="179"/>
      <c r="C456" s="179"/>
      <c r="D456" s="179"/>
      <c r="E456" s="175"/>
      <c r="F456" s="194"/>
      <c r="G456" s="195"/>
      <c r="H456" s="196"/>
    </row>
    <row r="457" spans="1:8">
      <c r="A457" s="179"/>
      <c r="B457" s="179"/>
      <c r="C457" s="179"/>
      <c r="D457" s="179"/>
      <c r="E457" s="175"/>
      <c r="F457" s="194"/>
      <c r="G457" s="195"/>
      <c r="H457" s="196"/>
    </row>
    <row r="458" spans="1:8">
      <c r="A458" s="179"/>
      <c r="B458" s="179"/>
      <c r="C458" s="179"/>
      <c r="D458" s="179"/>
      <c r="E458" s="175"/>
      <c r="F458" s="194"/>
      <c r="G458" s="195"/>
      <c r="H458" s="196"/>
    </row>
    <row r="459" spans="1:8">
      <c r="A459" s="179"/>
      <c r="B459" s="179"/>
      <c r="C459" s="179"/>
      <c r="D459" s="179"/>
      <c r="E459" s="175"/>
      <c r="F459" s="194"/>
      <c r="G459" s="195"/>
      <c r="H459" s="196"/>
    </row>
    <row r="460" spans="1:8">
      <c r="A460" s="179"/>
      <c r="B460" s="179"/>
      <c r="C460" s="179"/>
      <c r="D460" s="179"/>
      <c r="E460" s="175"/>
      <c r="F460" s="194"/>
      <c r="G460" s="195"/>
      <c r="H460" s="196"/>
    </row>
    <row r="461" spans="1:8">
      <c r="A461" s="179"/>
      <c r="B461" s="179"/>
      <c r="C461" s="179"/>
      <c r="D461" s="179"/>
      <c r="E461" s="175"/>
      <c r="F461" s="194"/>
      <c r="G461" s="195"/>
      <c r="H461" s="196"/>
    </row>
    <row r="462" spans="1:8">
      <c r="A462" s="179"/>
      <c r="B462" s="179"/>
      <c r="C462" s="179"/>
      <c r="D462" s="179"/>
      <c r="E462" s="175"/>
      <c r="F462" s="194"/>
      <c r="G462" s="195"/>
      <c r="H462" s="196"/>
    </row>
    <row r="463" spans="1:8">
      <c r="A463" s="179"/>
      <c r="B463" s="179"/>
      <c r="C463" s="179"/>
      <c r="D463" s="179"/>
      <c r="E463" s="175"/>
      <c r="F463" s="194"/>
      <c r="G463" s="195"/>
      <c r="H463" s="196"/>
    </row>
    <row r="464" spans="1:8">
      <c r="A464" s="179"/>
      <c r="B464" s="179"/>
      <c r="C464" s="179"/>
      <c r="D464" s="179"/>
      <c r="E464" s="175"/>
      <c r="F464" s="194"/>
      <c r="G464" s="195"/>
      <c r="H464" s="196"/>
    </row>
    <row r="465" spans="1:8">
      <c r="A465" s="179"/>
      <c r="B465" s="179"/>
      <c r="C465" s="179"/>
      <c r="D465" s="179"/>
      <c r="E465" s="175"/>
      <c r="F465" s="194"/>
      <c r="G465" s="195"/>
      <c r="H465" s="196"/>
    </row>
    <row r="466" spans="1:8">
      <c r="A466" s="179"/>
      <c r="B466" s="179"/>
      <c r="C466" s="179"/>
      <c r="D466" s="179"/>
      <c r="E466" s="175"/>
      <c r="F466" s="194"/>
      <c r="G466" s="195"/>
      <c r="H466" s="196"/>
    </row>
    <row r="467" spans="1:8">
      <c r="A467" s="179"/>
      <c r="B467" s="179"/>
      <c r="C467" s="179"/>
      <c r="D467" s="179"/>
      <c r="E467" s="175"/>
      <c r="F467" s="194"/>
      <c r="G467" s="195"/>
      <c r="H467" s="196"/>
    </row>
    <row r="468" spans="1:8">
      <c r="A468" s="179"/>
      <c r="B468" s="179"/>
      <c r="C468" s="179"/>
      <c r="D468" s="179"/>
      <c r="E468" s="175"/>
      <c r="F468" s="194"/>
      <c r="G468" s="195"/>
      <c r="H468" s="196"/>
    </row>
    <row r="469" spans="1:8">
      <c r="A469" s="179"/>
      <c r="B469" s="179"/>
      <c r="C469" s="179"/>
      <c r="D469" s="179"/>
      <c r="E469" s="175"/>
      <c r="F469" s="194"/>
      <c r="G469" s="195"/>
      <c r="H469" s="196"/>
    </row>
    <row r="500" spans="14:14">
      <c r="N500" s="508" t="s">
        <v>2253</v>
      </c>
    </row>
    <row r="501" spans="14:14">
      <c r="N501" s="508" t="s">
        <v>2267</v>
      </c>
    </row>
    <row r="502" spans="14:14">
      <c r="N502" s="508" t="s">
        <v>2252</v>
      </c>
    </row>
  </sheetData>
  <protectedRanges>
    <protectedRange algorithmName="SHA-512" hashValue="JpaTG13QcUu4F8PlrL5rpLgcMY+gbA93wIJ0nmcVPYfrYC0yc2MExC4VFJz+KKnHMqdsjfsePrUN1AwlA573uA==" saltValue="7ZKg3FKaH3YdNJf3qu41+Q==" spinCount="100000" sqref="D238:D240" name="Range1_3"/>
  </protectedRanges>
  <mergeCells count="6">
    <mergeCell ref="E5:H5"/>
    <mergeCell ref="A1:H1"/>
    <mergeCell ref="A3:D3"/>
    <mergeCell ref="E3:F3"/>
    <mergeCell ref="A4:D4"/>
    <mergeCell ref="E4:F4"/>
  </mergeCells>
  <conditionalFormatting sqref="B217">
    <cfRule type="expression" dxfId="3" priority="1" stopIfTrue="1">
      <formula>ISNUMBER(SEARCH("Closed",$J217))</formula>
    </cfRule>
    <cfRule type="expression" dxfId="2" priority="2" stopIfTrue="1">
      <formula>IF($B217="Minor", TRUE, FALSE)</formula>
    </cfRule>
    <cfRule type="expression" dxfId="1" priority="3" stopIfTrue="1">
      <formula>IF(OR($B217="Major",$B217="Pre-Condition"), TRUE, FALSE)</formula>
    </cfRule>
  </conditionalFormatting>
  <dataValidations count="2">
    <dataValidation type="list" allowBlank="1" showInputMessage="1" showErrorMessage="1" sqref="B316:B320" xr:uid="{6B5CF4A3-97CA-4361-B949-2A0A0E0D834A}">
      <formula1>$N$500:$N$503</formula1>
    </dataValidation>
    <dataValidation type="whole" operator="greaterThan" allowBlank="1" showInputMessage="1" showErrorMessage="1" sqref="K215:K218 C237:C245" xr:uid="{0159A061-466C-48A6-A31A-06B4A566B518}">
      <formula1>-1</formula1>
    </dataValidation>
  </dataValidations>
  <hyperlinks>
    <hyperlink ref="G3" r:id="rId1" xr:uid="{AD5CDE04-8089-4AE7-852C-6A1F4A1515E2}"/>
    <hyperlink ref="G4" r:id="rId2" xr:uid="{0998DAF3-1D60-47AB-BCC1-3420F86A905A}"/>
  </hyperlinks>
  <pageMargins left="0.7" right="0.7" top="0.75" bottom="0.75" header="0.3" footer="0.3"/>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A55E6-22D2-4A8F-AF58-DE8289C59155}">
  <dimension ref="A1:D39"/>
  <sheetViews>
    <sheetView workbookViewId="0">
      <selection activeCell="B17" sqref="B17"/>
    </sheetView>
  </sheetViews>
  <sheetFormatPr defaultColWidth="8.81640625" defaultRowHeight="14"/>
  <cols>
    <col min="2" max="2" width="78.1796875" customWidth="1"/>
  </cols>
  <sheetData>
    <row r="1" spans="1:4" s="179" customFormat="1">
      <c r="A1" s="175" t="s">
        <v>2284</v>
      </c>
      <c r="B1" s="176"/>
      <c r="C1" s="177"/>
      <c r="D1" s="178"/>
    </row>
    <row r="2" spans="1:4" s="179" customFormat="1" ht="49.5" customHeight="1">
      <c r="A2" s="898" t="s">
        <v>2285</v>
      </c>
      <c r="B2" s="901"/>
      <c r="C2" s="901"/>
      <c r="D2" s="901"/>
    </row>
    <row r="3" spans="1:4" s="179" customFormat="1" ht="28">
      <c r="A3" s="180" t="s">
        <v>2036</v>
      </c>
      <c r="B3" s="181" t="s">
        <v>2286</v>
      </c>
      <c r="C3" s="182" t="s">
        <v>2038</v>
      </c>
      <c r="D3" s="181" t="s">
        <v>2039</v>
      </c>
    </row>
    <row r="4" spans="1:4" s="179" customFormat="1">
      <c r="A4" s="183">
        <v>1.1000000000000001</v>
      </c>
      <c r="B4" s="184" t="s">
        <v>2287</v>
      </c>
      <c r="C4" s="205"/>
      <c r="D4" s="206"/>
    </row>
    <row r="5" spans="1:4" s="179" customFormat="1">
      <c r="A5" s="185" t="s">
        <v>1989</v>
      </c>
      <c r="B5" s="186"/>
      <c r="C5" s="187"/>
      <c r="D5" s="188"/>
    </row>
    <row r="6" spans="1:4" s="179" customFormat="1">
      <c r="A6" s="189" t="s">
        <v>26</v>
      </c>
      <c r="B6" s="190"/>
      <c r="C6" s="191"/>
      <c r="D6" s="192"/>
    </row>
    <row r="7" spans="1:4" s="179" customFormat="1">
      <c r="A7" s="189" t="s">
        <v>31</v>
      </c>
      <c r="B7" s="190"/>
      <c r="C7" s="191"/>
      <c r="D7" s="192"/>
    </row>
    <row r="8" spans="1:4" s="179" customFormat="1">
      <c r="A8" s="189" t="s">
        <v>35</v>
      </c>
      <c r="B8" s="190"/>
      <c r="C8" s="191"/>
      <c r="D8" s="192"/>
    </row>
    <row r="9" spans="1:4" s="179" customFormat="1">
      <c r="A9" s="189" t="s">
        <v>39</v>
      </c>
      <c r="B9" s="190"/>
      <c r="C9" s="191"/>
      <c r="D9" s="192"/>
    </row>
    <row r="10" spans="1:4" ht="28">
      <c r="A10" s="183">
        <v>1.2</v>
      </c>
      <c r="B10" s="184" t="s">
        <v>2288</v>
      </c>
      <c r="C10" s="205"/>
      <c r="D10" s="206"/>
    </row>
    <row r="11" spans="1:4">
      <c r="A11" s="185" t="s">
        <v>1989</v>
      </c>
      <c r="B11" s="186"/>
      <c r="C11" s="187"/>
      <c r="D11" s="188"/>
    </row>
    <row r="12" spans="1:4">
      <c r="A12" s="189" t="s">
        <v>26</v>
      </c>
      <c r="B12" s="190"/>
      <c r="C12" s="191"/>
      <c r="D12" s="192"/>
    </row>
    <row r="13" spans="1:4">
      <c r="A13" s="189" t="s">
        <v>31</v>
      </c>
      <c r="B13" s="190"/>
      <c r="C13" s="191"/>
      <c r="D13" s="192"/>
    </row>
    <row r="14" spans="1:4">
      <c r="A14" s="189" t="s">
        <v>35</v>
      </c>
      <c r="B14" s="190"/>
      <c r="C14" s="191"/>
      <c r="D14" s="192"/>
    </row>
    <row r="15" spans="1:4">
      <c r="A15" s="189" t="s">
        <v>39</v>
      </c>
      <c r="B15" s="190"/>
      <c r="C15" s="191"/>
      <c r="D15" s="192"/>
    </row>
    <row r="16" spans="1:4" ht="30.75" customHeight="1">
      <c r="A16" s="183">
        <v>1.3</v>
      </c>
      <c r="B16" s="184" t="s">
        <v>2289</v>
      </c>
      <c r="C16" s="205"/>
      <c r="D16" s="206"/>
    </row>
    <row r="17" spans="1:4">
      <c r="A17" s="185" t="s">
        <v>1989</v>
      </c>
      <c r="B17" s="186"/>
      <c r="C17" s="187"/>
      <c r="D17" s="188"/>
    </row>
    <row r="18" spans="1:4">
      <c r="A18" s="189" t="s">
        <v>26</v>
      </c>
      <c r="B18" s="190"/>
      <c r="C18" s="191"/>
      <c r="D18" s="192"/>
    </row>
    <row r="19" spans="1:4">
      <c r="A19" s="189" t="s">
        <v>31</v>
      </c>
      <c r="B19" s="190"/>
      <c r="C19" s="191"/>
      <c r="D19" s="192"/>
    </row>
    <row r="20" spans="1:4">
      <c r="A20" s="189" t="s">
        <v>35</v>
      </c>
      <c r="B20" s="190"/>
      <c r="C20" s="191"/>
      <c r="D20" s="192"/>
    </row>
    <row r="21" spans="1:4">
      <c r="A21" s="189" t="s">
        <v>39</v>
      </c>
      <c r="B21" s="190"/>
      <c r="C21" s="191"/>
      <c r="D21" s="192"/>
    </row>
    <row r="22" spans="1:4" ht="28">
      <c r="A22" s="183">
        <v>1.4</v>
      </c>
      <c r="B22" s="184" t="s">
        <v>2290</v>
      </c>
      <c r="C22" s="205"/>
      <c r="D22" s="206"/>
    </row>
    <row r="23" spans="1:4">
      <c r="A23" s="185" t="s">
        <v>1989</v>
      </c>
      <c r="B23" s="186"/>
      <c r="C23" s="187"/>
      <c r="D23" s="188"/>
    </row>
    <row r="24" spans="1:4">
      <c r="A24" s="189" t="s">
        <v>26</v>
      </c>
      <c r="B24" s="190"/>
      <c r="C24" s="191"/>
      <c r="D24" s="192"/>
    </row>
    <row r="25" spans="1:4">
      <c r="A25" s="189" t="s">
        <v>31</v>
      </c>
      <c r="B25" s="190"/>
      <c r="C25" s="191"/>
      <c r="D25" s="192"/>
    </row>
    <row r="26" spans="1:4">
      <c r="A26" s="189" t="s">
        <v>35</v>
      </c>
      <c r="B26" s="190"/>
      <c r="C26" s="191"/>
      <c r="D26" s="192"/>
    </row>
    <row r="27" spans="1:4">
      <c r="A27" s="189" t="s">
        <v>39</v>
      </c>
      <c r="B27" s="190"/>
      <c r="C27" s="191"/>
      <c r="D27" s="192"/>
    </row>
    <row r="28" spans="1:4">
      <c r="A28" s="183">
        <v>1.5</v>
      </c>
      <c r="B28" s="184" t="s">
        <v>2291</v>
      </c>
      <c r="C28" s="205"/>
      <c r="D28" s="206"/>
    </row>
    <row r="29" spans="1:4">
      <c r="A29" s="185" t="s">
        <v>1989</v>
      </c>
      <c r="B29" s="186"/>
      <c r="C29" s="187"/>
      <c r="D29" s="188"/>
    </row>
    <row r="30" spans="1:4">
      <c r="A30" s="189" t="s">
        <v>26</v>
      </c>
      <c r="B30" s="190"/>
      <c r="C30" s="191"/>
      <c r="D30" s="192"/>
    </row>
    <row r="31" spans="1:4">
      <c r="A31" s="189" t="s">
        <v>31</v>
      </c>
      <c r="B31" s="190"/>
      <c r="C31" s="191"/>
      <c r="D31" s="192"/>
    </row>
    <row r="32" spans="1:4">
      <c r="A32" s="189" t="s">
        <v>35</v>
      </c>
      <c r="B32" s="190"/>
      <c r="C32" s="191"/>
      <c r="D32" s="192"/>
    </row>
    <row r="33" spans="1:4">
      <c r="A33" s="189" t="s">
        <v>39</v>
      </c>
      <c r="B33" s="190"/>
      <c r="C33" s="191"/>
      <c r="D33" s="192"/>
    </row>
    <row r="34" spans="1:4" ht="182">
      <c r="A34" s="183">
        <v>1.1000000000000001</v>
      </c>
      <c r="B34" s="184" t="s">
        <v>2292</v>
      </c>
      <c r="C34" s="205"/>
      <c r="D34" s="206"/>
    </row>
    <row r="35" spans="1:4">
      <c r="A35" s="185" t="s">
        <v>1989</v>
      </c>
      <c r="B35" s="186"/>
      <c r="C35" s="187"/>
      <c r="D35" s="188"/>
    </row>
    <row r="36" spans="1:4">
      <c r="A36" s="189" t="s">
        <v>26</v>
      </c>
      <c r="B36" s="190"/>
      <c r="C36" s="191"/>
      <c r="D36" s="192"/>
    </row>
    <row r="37" spans="1:4">
      <c r="A37" s="189" t="s">
        <v>31</v>
      </c>
      <c r="B37" s="190"/>
      <c r="C37" s="191"/>
      <c r="D37" s="192"/>
    </row>
    <row r="38" spans="1:4">
      <c r="A38" s="189" t="s">
        <v>35</v>
      </c>
      <c r="B38" s="190"/>
      <c r="C38" s="191"/>
      <c r="D38" s="192"/>
    </row>
    <row r="39" spans="1:4">
      <c r="A39" s="189" t="s">
        <v>39</v>
      </c>
      <c r="B39" s="190"/>
      <c r="C39" s="191"/>
      <c r="D39" s="192"/>
    </row>
  </sheetData>
  <mergeCells count="1">
    <mergeCell ref="A2:D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9D2C6-A7EB-46CC-BABC-D9985BCE93BF}">
  <sheetPr>
    <tabColor rgb="FF92D050"/>
  </sheetPr>
  <dimension ref="A1:AH79"/>
  <sheetViews>
    <sheetView view="pageBreakPreview" topLeftCell="A8" zoomScaleNormal="100" zoomScaleSheetLayoutView="100" workbookViewId="0">
      <selection activeCell="A8" sqref="A8:E8"/>
    </sheetView>
  </sheetViews>
  <sheetFormatPr defaultColWidth="8.81640625" defaultRowHeight="12.5"/>
  <cols>
    <col min="1" max="1" width="6.453125" style="711" customWidth="1"/>
    <col min="2" max="2" width="14" style="711" customWidth="1"/>
    <col min="3" max="3" width="28.453125" style="711" customWidth="1"/>
    <col min="4" max="4" width="12.453125" style="756" customWidth="1"/>
    <col min="5" max="5" width="13.453125" style="711" customWidth="1"/>
    <col min="6" max="6" width="19.453125" style="711" customWidth="1"/>
    <col min="7" max="7" width="27.453125" style="757" customWidth="1"/>
    <col min="8" max="9" width="19" style="711" customWidth="1"/>
    <col min="10" max="10" width="6.81640625" style="711" customWidth="1"/>
    <col min="11" max="11" width="11.453125" style="711" customWidth="1"/>
    <col min="12" max="12" width="23.453125" style="711" customWidth="1"/>
    <col min="13" max="13" width="14.1796875" style="711" customWidth="1"/>
    <col min="14" max="14" width="19.1796875" style="711" customWidth="1"/>
    <col min="15" max="15" width="10.81640625" style="693" customWidth="1"/>
    <col min="16" max="16" width="15.1796875" style="711" customWidth="1"/>
    <col min="17" max="17" width="25.453125" style="711" customWidth="1"/>
    <col min="18" max="18" width="12.1796875" style="711" customWidth="1"/>
    <col min="19" max="19" width="13.453125" style="711" customWidth="1"/>
    <col min="20" max="20" width="19" style="711" customWidth="1"/>
    <col min="21" max="21" width="11.1796875" style="711" customWidth="1"/>
    <col min="22" max="22" width="13.453125" style="711" customWidth="1"/>
    <col min="23" max="23" width="18.1796875" style="711" customWidth="1"/>
    <col min="24" max="24" width="13.453125" style="711" customWidth="1"/>
    <col min="25" max="16384" width="8.81640625" style="711"/>
  </cols>
  <sheetData>
    <row r="1" spans="1:25" s="685" customFormat="1" ht="25.5" hidden="1" customHeight="1">
      <c r="D1" s="686"/>
      <c r="F1" s="902"/>
      <c r="G1" s="902"/>
      <c r="H1" s="902"/>
      <c r="I1" s="902"/>
      <c r="J1" s="902"/>
      <c r="K1" s="902"/>
      <c r="L1" s="687"/>
      <c r="O1" s="688"/>
      <c r="X1" s="685" t="s">
        <v>2293</v>
      </c>
    </row>
    <row r="2" spans="1:25" s="685" customFormat="1" ht="38.25" hidden="1" customHeight="1">
      <c r="D2" s="686"/>
      <c r="F2" s="902"/>
      <c r="G2" s="902"/>
      <c r="H2" s="902"/>
      <c r="I2" s="902"/>
      <c r="J2" s="902"/>
      <c r="K2" s="902"/>
      <c r="L2" s="687"/>
      <c r="O2" s="688"/>
      <c r="X2" s="685" t="s">
        <v>2294</v>
      </c>
    </row>
    <row r="3" spans="1:25" s="685" customFormat="1" ht="12.75" hidden="1" customHeight="1">
      <c r="D3" s="686"/>
      <c r="F3" s="902"/>
      <c r="G3" s="902"/>
      <c r="H3" s="902"/>
      <c r="I3" s="902"/>
      <c r="J3" s="902"/>
      <c r="K3" s="902"/>
      <c r="L3" s="687"/>
      <c r="O3" s="688"/>
      <c r="X3" s="685" t="s">
        <v>2295</v>
      </c>
    </row>
    <row r="4" spans="1:25" s="685" customFormat="1" ht="12.75" hidden="1" customHeight="1">
      <c r="D4" s="686"/>
      <c r="F4" s="902"/>
      <c r="G4" s="902"/>
      <c r="H4" s="902"/>
      <c r="I4" s="902"/>
      <c r="J4" s="902"/>
      <c r="K4" s="902"/>
      <c r="L4" s="687"/>
      <c r="O4" s="688"/>
    </row>
    <row r="5" spans="1:25" s="685" customFormat="1" ht="12.75" hidden="1" customHeight="1">
      <c r="D5" s="686"/>
      <c r="F5" s="902"/>
      <c r="G5" s="902"/>
      <c r="H5" s="902"/>
      <c r="I5" s="902"/>
      <c r="J5" s="902"/>
      <c r="K5" s="902"/>
      <c r="L5" s="687"/>
      <c r="O5" s="688"/>
    </row>
    <row r="6" spans="1:25" s="685" customFormat="1" ht="12.75" hidden="1" customHeight="1">
      <c r="D6" s="686"/>
      <c r="F6" s="902"/>
      <c r="G6" s="902"/>
      <c r="H6" s="902"/>
      <c r="I6" s="902"/>
      <c r="J6" s="902"/>
      <c r="K6" s="902"/>
      <c r="L6" s="687"/>
      <c r="O6" s="688"/>
    </row>
    <row r="7" spans="1:25" s="685" customFormat="1" ht="12.75" hidden="1" customHeight="1">
      <c r="D7" s="686"/>
      <c r="F7" s="902"/>
      <c r="G7" s="902"/>
      <c r="H7" s="902"/>
      <c r="I7" s="902"/>
      <c r="J7" s="902"/>
      <c r="K7" s="902"/>
      <c r="L7" s="687"/>
      <c r="O7" s="688"/>
    </row>
    <row r="8" spans="1:25" s="691" customFormat="1" ht="21.75" customHeight="1" thickBot="1">
      <c r="A8" s="904"/>
      <c r="B8" s="904"/>
      <c r="C8" s="904"/>
      <c r="D8" s="904"/>
      <c r="E8" s="905"/>
      <c r="F8" s="903"/>
      <c r="G8" s="903"/>
      <c r="H8" s="903"/>
      <c r="I8" s="903"/>
      <c r="J8" s="903"/>
      <c r="K8" s="903"/>
      <c r="L8" s="689"/>
      <c r="M8" s="690"/>
      <c r="O8" s="692"/>
      <c r="P8" s="690"/>
      <c r="Q8" s="690"/>
      <c r="R8" s="690"/>
      <c r="S8" s="690"/>
      <c r="T8" s="690"/>
      <c r="U8" s="690"/>
      <c r="V8" s="690"/>
      <c r="W8" s="690"/>
    </row>
    <row r="9" spans="1:25" s="691" customFormat="1" ht="13" thickBot="1">
      <c r="A9" s="207" t="s">
        <v>2296</v>
      </c>
      <c r="B9" s="209"/>
      <c r="C9" s="207"/>
      <c r="D9" s="252"/>
      <c r="E9" s="252"/>
      <c r="F9" s="208" t="s">
        <v>2297</v>
      </c>
      <c r="G9" s="208"/>
      <c r="H9" s="208"/>
      <c r="I9" s="208"/>
      <c r="J9" s="208"/>
      <c r="K9" s="208"/>
      <c r="L9" s="207" t="s">
        <v>2298</v>
      </c>
      <c r="M9" s="209"/>
      <c r="N9" s="208"/>
      <c r="O9" s="208"/>
      <c r="P9" s="208"/>
      <c r="Q9" s="209"/>
      <c r="R9" s="209"/>
      <c r="S9" s="209"/>
      <c r="T9" s="209"/>
      <c r="U9" s="209"/>
      <c r="V9" s="209"/>
      <c r="W9" s="209"/>
      <c r="X9" s="209"/>
      <c r="Y9" s="209"/>
    </row>
    <row r="10" spans="1:25" s="689" customFormat="1" ht="38" thickBot="1">
      <c r="A10" s="207"/>
      <c r="B10" s="253"/>
      <c r="C10" s="254" t="s">
        <v>2299</v>
      </c>
      <c r="D10" s="255"/>
      <c r="E10" s="256"/>
      <c r="F10" s="906" t="s">
        <v>2300</v>
      </c>
      <c r="G10" s="907"/>
      <c r="H10" s="907"/>
      <c r="I10" s="907"/>
      <c r="J10" s="908"/>
      <c r="K10" s="257"/>
      <c r="L10" s="207" t="s">
        <v>2301</v>
      </c>
      <c r="M10" s="209"/>
      <c r="N10" s="208"/>
      <c r="O10" s="208"/>
      <c r="P10" s="208"/>
      <c r="Q10" s="209"/>
      <c r="R10" s="209"/>
      <c r="S10" s="209"/>
      <c r="T10" s="209"/>
      <c r="U10" s="209"/>
      <c r="V10" s="209"/>
      <c r="W10" s="209"/>
      <c r="X10" s="209"/>
      <c r="Y10" s="209"/>
    </row>
    <row r="11" spans="1:25" s="693" customFormat="1" ht="38" thickBot="1">
      <c r="A11" s="258"/>
      <c r="B11" s="259" t="s">
        <v>2302</v>
      </c>
      <c r="C11" s="260" t="s">
        <v>2303</v>
      </c>
      <c r="D11" s="261" t="s">
        <v>2304</v>
      </c>
      <c r="E11" s="261" t="s">
        <v>2305</v>
      </c>
      <c r="F11" s="262" t="s">
        <v>2306</v>
      </c>
      <c r="G11" s="262" t="s">
        <v>2307</v>
      </c>
      <c r="H11" s="262" t="s">
        <v>2308</v>
      </c>
      <c r="I11" s="262" t="s">
        <v>2309</v>
      </c>
      <c r="J11" s="263" t="s">
        <v>90</v>
      </c>
      <c r="K11" s="264" t="s">
        <v>2310</v>
      </c>
      <c r="L11" s="265" t="s">
        <v>2311</v>
      </c>
      <c r="M11" s="210" t="s">
        <v>2312</v>
      </c>
      <c r="N11" s="210" t="s">
        <v>199</v>
      </c>
      <c r="O11" s="210" t="s">
        <v>2313</v>
      </c>
      <c r="P11" s="210"/>
      <c r="Q11" s="210" t="s">
        <v>2199</v>
      </c>
      <c r="R11" s="210" t="s">
        <v>2314</v>
      </c>
      <c r="S11" s="210" t="s">
        <v>2315</v>
      </c>
      <c r="T11" s="210" t="s">
        <v>2316</v>
      </c>
      <c r="U11" s="210" t="s">
        <v>2317</v>
      </c>
      <c r="V11" s="210" t="s">
        <v>2318</v>
      </c>
      <c r="W11" s="210" t="s">
        <v>2319</v>
      </c>
      <c r="X11" s="210" t="s">
        <v>2320</v>
      </c>
      <c r="Y11" s="210" t="s">
        <v>2321</v>
      </c>
    </row>
    <row r="12" spans="1:25" s="693" customFormat="1"/>
    <row r="13" spans="1:25" s="693" customFormat="1" ht="37.5">
      <c r="A13" s="79">
        <v>3</v>
      </c>
      <c r="B13" s="694" t="s">
        <v>2322</v>
      </c>
      <c r="C13" s="948" t="s">
        <v>2323</v>
      </c>
      <c r="D13" s="695">
        <v>41602</v>
      </c>
      <c r="E13" s="79"/>
      <c r="F13" s="79"/>
      <c r="G13" s="267" t="s">
        <v>2324</v>
      </c>
      <c r="H13" s="79" t="s">
        <v>2325</v>
      </c>
      <c r="I13" s="79"/>
      <c r="J13" s="79" t="s">
        <v>817</v>
      </c>
      <c r="K13" s="79">
        <v>1</v>
      </c>
      <c r="L13" s="79" t="s">
        <v>2323</v>
      </c>
      <c r="M13" s="79" t="s">
        <v>2326</v>
      </c>
      <c r="N13" s="79" t="s">
        <v>2293</v>
      </c>
      <c r="O13" s="696">
        <v>928.19</v>
      </c>
      <c r="P13" s="696"/>
      <c r="Q13" s="79" t="s">
        <v>2327</v>
      </c>
      <c r="R13" s="79" t="s">
        <v>2328</v>
      </c>
      <c r="S13" s="79" t="s">
        <v>2329</v>
      </c>
      <c r="T13" s="79" t="s">
        <v>2330</v>
      </c>
      <c r="U13" s="266" t="s">
        <v>175</v>
      </c>
      <c r="V13" s="79" t="s">
        <v>2331</v>
      </c>
      <c r="W13" s="81">
        <v>3</v>
      </c>
      <c r="X13" s="79" t="s">
        <v>168</v>
      </c>
      <c r="Y13" s="421" t="s">
        <v>2332</v>
      </c>
    </row>
    <row r="14" spans="1:25" s="693" customFormat="1" ht="37.5">
      <c r="A14" s="79">
        <v>4</v>
      </c>
      <c r="B14" s="694" t="s">
        <v>2333</v>
      </c>
      <c r="C14" s="948" t="s">
        <v>2334</v>
      </c>
      <c r="D14" s="695">
        <v>42100</v>
      </c>
      <c r="E14" s="79"/>
      <c r="F14" s="79"/>
      <c r="G14" s="267" t="s">
        <v>2335</v>
      </c>
      <c r="H14" s="79" t="s">
        <v>2336</v>
      </c>
      <c r="I14" s="79"/>
      <c r="J14" s="79" t="s">
        <v>817</v>
      </c>
      <c r="K14" s="79">
        <v>1</v>
      </c>
      <c r="L14" s="79" t="s">
        <v>2334</v>
      </c>
      <c r="M14" s="79" t="s">
        <v>2337</v>
      </c>
      <c r="N14" s="79" t="s">
        <v>2293</v>
      </c>
      <c r="O14" s="696">
        <v>170.1</v>
      </c>
      <c r="P14" s="696"/>
      <c r="Q14" s="79" t="s">
        <v>2338</v>
      </c>
      <c r="R14" s="79" t="s">
        <v>2339</v>
      </c>
      <c r="S14" s="79" t="s">
        <v>2329</v>
      </c>
      <c r="T14" s="79" t="s">
        <v>2340</v>
      </c>
      <c r="U14" s="266" t="s">
        <v>175</v>
      </c>
      <c r="V14" s="79" t="s">
        <v>2331</v>
      </c>
      <c r="W14" s="81">
        <v>1</v>
      </c>
      <c r="X14" s="79" t="s">
        <v>168</v>
      </c>
      <c r="Y14" s="421" t="s">
        <v>2341</v>
      </c>
    </row>
    <row r="15" spans="1:25" s="693" customFormat="1" ht="62.5">
      <c r="A15" s="79">
        <v>5</v>
      </c>
      <c r="B15" s="694" t="s">
        <v>2342</v>
      </c>
      <c r="C15" s="948" t="s">
        <v>2343</v>
      </c>
      <c r="D15" s="695">
        <v>42170</v>
      </c>
      <c r="E15" s="79"/>
      <c r="F15" s="79"/>
      <c r="G15" s="267" t="s">
        <v>2344</v>
      </c>
      <c r="H15" s="80" t="s">
        <v>2325</v>
      </c>
      <c r="I15" s="79"/>
      <c r="J15" s="79" t="s">
        <v>817</v>
      </c>
      <c r="K15" s="79">
        <v>1</v>
      </c>
      <c r="L15" s="79" t="s">
        <v>2343</v>
      </c>
      <c r="M15" s="79" t="s">
        <v>2345</v>
      </c>
      <c r="N15" s="79" t="s">
        <v>2293</v>
      </c>
      <c r="O15" s="696">
        <v>4069.62</v>
      </c>
      <c r="P15" s="696"/>
      <c r="Q15" s="79" t="s">
        <v>2346</v>
      </c>
      <c r="R15" s="79" t="s">
        <v>2347</v>
      </c>
      <c r="S15" s="79" t="s">
        <v>2348</v>
      </c>
      <c r="T15" s="79" t="s">
        <v>2349</v>
      </c>
      <c r="U15" s="266" t="s">
        <v>175</v>
      </c>
      <c r="V15" s="79" t="s">
        <v>2331</v>
      </c>
      <c r="W15" s="81" t="s">
        <v>2350</v>
      </c>
      <c r="X15" s="79" t="s">
        <v>168</v>
      </c>
      <c r="Y15" s="421" t="s">
        <v>2351</v>
      </c>
    </row>
    <row r="16" spans="1:25" s="693" customFormat="1" ht="50">
      <c r="A16" s="79">
        <v>6</v>
      </c>
      <c r="B16" s="694" t="s">
        <v>2352</v>
      </c>
      <c r="C16" s="948" t="s">
        <v>2353</v>
      </c>
      <c r="D16" s="695">
        <v>42192</v>
      </c>
      <c r="E16" s="79"/>
      <c r="F16" s="79"/>
      <c r="G16" s="267" t="s">
        <v>2344</v>
      </c>
      <c r="H16" s="79" t="s">
        <v>2325</v>
      </c>
      <c r="I16" s="79"/>
      <c r="J16" s="79" t="s">
        <v>817</v>
      </c>
      <c r="K16" s="79">
        <v>1</v>
      </c>
      <c r="L16" s="79" t="s">
        <v>2353</v>
      </c>
      <c r="M16" s="79" t="s">
        <v>2354</v>
      </c>
      <c r="N16" s="79" t="s">
        <v>2293</v>
      </c>
      <c r="O16" s="696">
        <v>545</v>
      </c>
      <c r="P16" s="696"/>
      <c r="Q16" s="79" t="s">
        <v>2327</v>
      </c>
      <c r="R16" s="79" t="s">
        <v>2355</v>
      </c>
      <c r="S16" s="79" t="s">
        <v>2348</v>
      </c>
      <c r="T16" s="79" t="s">
        <v>2356</v>
      </c>
      <c r="U16" s="266" t="s">
        <v>175</v>
      </c>
      <c r="V16" s="79" t="s">
        <v>2331</v>
      </c>
      <c r="W16" s="81"/>
      <c r="X16" s="79" t="s">
        <v>168</v>
      </c>
      <c r="Y16" s="421" t="s">
        <v>2357</v>
      </c>
    </row>
    <row r="17" spans="1:34" s="693" customFormat="1" ht="37.5">
      <c r="A17" s="79">
        <v>10</v>
      </c>
      <c r="B17" s="694" t="s">
        <v>834</v>
      </c>
      <c r="C17" s="948" t="s">
        <v>2358</v>
      </c>
      <c r="D17" s="695">
        <v>42667</v>
      </c>
      <c r="E17" s="79"/>
      <c r="F17" s="79"/>
      <c r="G17" s="267" t="s">
        <v>2359</v>
      </c>
      <c r="H17" s="79" t="s">
        <v>2325</v>
      </c>
      <c r="I17" s="79"/>
      <c r="J17" s="79" t="s">
        <v>817</v>
      </c>
      <c r="K17" s="79">
        <v>1</v>
      </c>
      <c r="L17" s="79" t="s">
        <v>2358</v>
      </c>
      <c r="M17" s="79" t="s">
        <v>2360</v>
      </c>
      <c r="N17" s="79" t="s">
        <v>2293</v>
      </c>
      <c r="O17" s="696">
        <v>93.3</v>
      </c>
      <c r="P17" s="696"/>
      <c r="Q17" s="79" t="s">
        <v>2338</v>
      </c>
      <c r="R17" s="79" t="s">
        <v>2361</v>
      </c>
      <c r="S17" s="79" t="s">
        <v>2329</v>
      </c>
      <c r="T17" s="79" t="s">
        <v>2362</v>
      </c>
      <c r="U17" s="266" t="s">
        <v>175</v>
      </c>
      <c r="V17" s="79" t="s">
        <v>2331</v>
      </c>
      <c r="W17" s="81"/>
      <c r="X17" s="79" t="s">
        <v>168</v>
      </c>
      <c r="Y17" s="421"/>
    </row>
    <row r="18" spans="1:34" s="693" customFormat="1" ht="37.5">
      <c r="A18" s="79">
        <v>16</v>
      </c>
      <c r="B18" s="694" t="s">
        <v>2363</v>
      </c>
      <c r="C18" s="948" t="s">
        <v>2364</v>
      </c>
      <c r="D18" s="695">
        <v>42934</v>
      </c>
      <c r="E18" s="79"/>
      <c r="F18" s="79"/>
      <c r="G18" s="267" t="s">
        <v>2365</v>
      </c>
      <c r="H18" s="80" t="s">
        <v>2366</v>
      </c>
      <c r="I18" s="79"/>
      <c r="J18" s="79" t="s">
        <v>817</v>
      </c>
      <c r="K18" s="79">
        <v>1</v>
      </c>
      <c r="L18" s="79" t="s">
        <v>2364</v>
      </c>
      <c r="M18" s="79" t="s">
        <v>2367</v>
      </c>
      <c r="N18" s="79" t="s">
        <v>2293</v>
      </c>
      <c r="O18" s="696">
        <v>539</v>
      </c>
      <c r="P18" s="696"/>
      <c r="Q18" s="79" t="s">
        <v>2327</v>
      </c>
      <c r="R18" s="79" t="s">
        <v>2368</v>
      </c>
      <c r="S18" s="79" t="s">
        <v>2348</v>
      </c>
      <c r="T18" s="79" t="s">
        <v>2369</v>
      </c>
      <c r="U18" s="266" t="s">
        <v>175</v>
      </c>
      <c r="V18" s="79" t="s">
        <v>2331</v>
      </c>
      <c r="W18" s="81"/>
      <c r="X18" s="79" t="s">
        <v>168</v>
      </c>
      <c r="Y18" s="421" t="s">
        <v>2341</v>
      </c>
    </row>
    <row r="19" spans="1:34" s="693" customFormat="1" ht="37.5">
      <c r="A19" s="79">
        <v>17</v>
      </c>
      <c r="B19" s="694" t="s">
        <v>2370</v>
      </c>
      <c r="C19" s="948" t="s">
        <v>2371</v>
      </c>
      <c r="D19" s="695">
        <v>42934</v>
      </c>
      <c r="E19" s="79"/>
      <c r="F19" s="79"/>
      <c r="G19" s="267" t="s">
        <v>2372</v>
      </c>
      <c r="H19" s="79" t="s">
        <v>2336</v>
      </c>
      <c r="I19" s="79"/>
      <c r="J19" s="79" t="s">
        <v>817</v>
      </c>
      <c r="K19" s="79">
        <v>1</v>
      </c>
      <c r="L19" s="79" t="s">
        <v>2371</v>
      </c>
      <c r="M19" s="79" t="s">
        <v>2373</v>
      </c>
      <c r="N19" s="79" t="s">
        <v>2293</v>
      </c>
      <c r="O19" s="696">
        <v>174</v>
      </c>
      <c r="P19" s="696"/>
      <c r="Q19" s="79" t="s">
        <v>2338</v>
      </c>
      <c r="R19" s="79" t="s">
        <v>2368</v>
      </c>
      <c r="S19" s="79" t="s">
        <v>2348</v>
      </c>
      <c r="T19" s="79" t="s">
        <v>2369</v>
      </c>
      <c r="U19" s="266" t="s">
        <v>175</v>
      </c>
      <c r="V19" s="79" t="s">
        <v>2331</v>
      </c>
      <c r="W19" s="81"/>
      <c r="X19" s="79" t="s">
        <v>168</v>
      </c>
      <c r="Y19" s="421" t="s">
        <v>2374</v>
      </c>
    </row>
    <row r="20" spans="1:34" s="693" customFormat="1" ht="37.5">
      <c r="A20" s="79">
        <v>18</v>
      </c>
      <c r="B20" s="694" t="s">
        <v>2375</v>
      </c>
      <c r="C20" s="948" t="s">
        <v>2376</v>
      </c>
      <c r="D20" s="695">
        <v>42935</v>
      </c>
      <c r="E20" s="79"/>
      <c r="F20" s="79"/>
      <c r="G20" s="267" t="s">
        <v>2377</v>
      </c>
      <c r="H20" s="79" t="s">
        <v>2325</v>
      </c>
      <c r="I20" s="79"/>
      <c r="J20" s="79" t="s">
        <v>817</v>
      </c>
      <c r="K20" s="79">
        <v>1</v>
      </c>
      <c r="L20" s="79" t="s">
        <v>2376</v>
      </c>
      <c r="M20" s="79" t="s">
        <v>2378</v>
      </c>
      <c r="N20" s="79" t="s">
        <v>2293</v>
      </c>
      <c r="O20" s="696">
        <v>525.20000000000005</v>
      </c>
      <c r="P20" s="696"/>
      <c r="Q20" s="79" t="s">
        <v>2327</v>
      </c>
      <c r="R20" s="79" t="s">
        <v>2368</v>
      </c>
      <c r="S20" s="79" t="s">
        <v>2348</v>
      </c>
      <c r="T20" s="79" t="s">
        <v>2369</v>
      </c>
      <c r="U20" s="266" t="s">
        <v>175</v>
      </c>
      <c r="V20" s="79" t="s">
        <v>2331</v>
      </c>
      <c r="W20" s="81" t="s">
        <v>2379</v>
      </c>
      <c r="X20" s="79" t="s">
        <v>168</v>
      </c>
      <c r="Y20" s="421" t="s">
        <v>2380</v>
      </c>
    </row>
    <row r="21" spans="1:34" s="693" customFormat="1" ht="37.5">
      <c r="A21" s="79">
        <v>21</v>
      </c>
      <c r="B21" s="694" t="s">
        <v>2381</v>
      </c>
      <c r="C21" s="948" t="s">
        <v>2382</v>
      </c>
      <c r="D21" s="695">
        <v>42940</v>
      </c>
      <c r="E21" s="79"/>
      <c r="F21" s="79"/>
      <c r="G21" s="267" t="s">
        <v>2383</v>
      </c>
      <c r="H21" s="79" t="s">
        <v>2325</v>
      </c>
      <c r="I21" s="79"/>
      <c r="J21" s="79" t="s">
        <v>817</v>
      </c>
      <c r="K21" s="79">
        <v>1</v>
      </c>
      <c r="L21" s="79" t="s">
        <v>2382</v>
      </c>
      <c r="M21" s="79" t="s">
        <v>2384</v>
      </c>
      <c r="N21" s="79" t="s">
        <v>2293</v>
      </c>
      <c r="O21" s="696">
        <v>212.1</v>
      </c>
      <c r="P21" s="696"/>
      <c r="Q21" s="79" t="s">
        <v>2338</v>
      </c>
      <c r="R21" s="79" t="s">
        <v>2385</v>
      </c>
      <c r="S21" s="79" t="s">
        <v>2329</v>
      </c>
      <c r="T21" s="79" t="s">
        <v>2386</v>
      </c>
      <c r="U21" s="266" t="s">
        <v>175</v>
      </c>
      <c r="V21" s="79" t="s">
        <v>2331</v>
      </c>
      <c r="W21" s="81" t="s">
        <v>2350</v>
      </c>
      <c r="X21" s="79" t="s">
        <v>168</v>
      </c>
      <c r="Y21" s="421"/>
    </row>
    <row r="22" spans="1:34" s="693" customFormat="1" ht="37.5">
      <c r="A22" s="79">
        <v>24</v>
      </c>
      <c r="B22" s="694" t="s">
        <v>2387</v>
      </c>
      <c r="C22" s="949" t="s">
        <v>2388</v>
      </c>
      <c r="D22" s="695">
        <v>43328</v>
      </c>
      <c r="E22" s="79"/>
      <c r="F22" s="79"/>
      <c r="G22" s="267" t="s">
        <v>2389</v>
      </c>
      <c r="H22" s="79" t="s">
        <v>2336</v>
      </c>
      <c r="I22" s="79"/>
      <c r="J22" s="79" t="s">
        <v>817</v>
      </c>
      <c r="K22" s="79">
        <v>1</v>
      </c>
      <c r="L22" s="480" t="s">
        <v>2388</v>
      </c>
      <c r="M22" s="79" t="s">
        <v>2390</v>
      </c>
      <c r="N22" s="79" t="s">
        <v>2293</v>
      </c>
      <c r="O22" s="696">
        <v>989.58</v>
      </c>
      <c r="P22" s="696"/>
      <c r="Q22" s="79" t="s">
        <v>2327</v>
      </c>
      <c r="R22" s="79" t="s">
        <v>2391</v>
      </c>
      <c r="S22" s="79" t="s">
        <v>2329</v>
      </c>
      <c r="T22" s="79" t="s">
        <v>2392</v>
      </c>
      <c r="U22" s="266" t="s">
        <v>175</v>
      </c>
      <c r="V22" s="79" t="s">
        <v>2331</v>
      </c>
      <c r="W22" s="81" t="s">
        <v>2393</v>
      </c>
      <c r="X22" s="79" t="s">
        <v>168</v>
      </c>
      <c r="Y22" s="421" t="s">
        <v>2394</v>
      </c>
    </row>
    <row r="23" spans="1:34" s="697" customFormat="1" ht="37.5">
      <c r="A23" s="79">
        <v>26</v>
      </c>
      <c r="B23" s="694" t="s">
        <v>2395</v>
      </c>
      <c r="C23" s="949" t="s">
        <v>2396</v>
      </c>
      <c r="D23" s="695">
        <v>43532</v>
      </c>
      <c r="E23" s="79"/>
      <c r="F23" s="79"/>
      <c r="G23" s="267" t="s">
        <v>2372</v>
      </c>
      <c r="H23" s="79" t="s">
        <v>2336</v>
      </c>
      <c r="I23" s="79"/>
      <c r="J23" s="79" t="s">
        <v>817</v>
      </c>
      <c r="K23" s="79">
        <v>1</v>
      </c>
      <c r="L23" s="480" t="s">
        <v>2396</v>
      </c>
      <c r="M23" s="79" t="s">
        <v>2397</v>
      </c>
      <c r="N23" s="79" t="s">
        <v>2293</v>
      </c>
      <c r="O23" s="696">
        <v>219.4</v>
      </c>
      <c r="P23" s="696"/>
      <c r="Q23" s="79" t="s">
        <v>2338</v>
      </c>
      <c r="R23" s="79" t="s">
        <v>2368</v>
      </c>
      <c r="S23" s="79" t="s">
        <v>2348</v>
      </c>
      <c r="T23" s="79" t="s">
        <v>2369</v>
      </c>
      <c r="U23" s="266" t="s">
        <v>175</v>
      </c>
      <c r="V23" s="79" t="s">
        <v>2331</v>
      </c>
      <c r="W23" s="81">
        <v>1</v>
      </c>
      <c r="X23" s="79" t="s">
        <v>168</v>
      </c>
      <c r="Y23" s="421" t="s">
        <v>2398</v>
      </c>
    </row>
    <row r="24" spans="1:34" s="698" customFormat="1" ht="37.5">
      <c r="A24" s="79">
        <v>31</v>
      </c>
      <c r="B24" s="694" t="s">
        <v>2399</v>
      </c>
      <c r="C24" s="949" t="s">
        <v>2400</v>
      </c>
      <c r="D24" s="695" t="s">
        <v>2401</v>
      </c>
      <c r="E24" s="480"/>
      <c r="F24" s="480"/>
      <c r="G24" s="480" t="s">
        <v>2402</v>
      </c>
      <c r="H24" s="80" t="s">
        <v>2325</v>
      </c>
      <c r="I24" s="79"/>
      <c r="J24" s="79" t="s">
        <v>817</v>
      </c>
      <c r="K24" s="81">
        <v>1</v>
      </c>
      <c r="L24" s="79" t="s">
        <v>2400</v>
      </c>
      <c r="M24" s="79" t="s">
        <v>2403</v>
      </c>
      <c r="N24" s="79" t="s">
        <v>2293</v>
      </c>
      <c r="O24" s="696">
        <v>104.4</v>
      </c>
      <c r="P24" s="696"/>
      <c r="Q24" s="79" t="s">
        <v>2338</v>
      </c>
      <c r="R24" s="79" t="s">
        <v>2368</v>
      </c>
      <c r="S24" s="79" t="s">
        <v>2348</v>
      </c>
      <c r="T24" s="79" t="s">
        <v>2369</v>
      </c>
      <c r="U24" s="266" t="s">
        <v>175</v>
      </c>
      <c r="V24" s="79" t="s">
        <v>2331</v>
      </c>
      <c r="W24" s="79">
        <v>1</v>
      </c>
      <c r="X24" s="79" t="s">
        <v>168</v>
      </c>
      <c r="Y24" s="421" t="s">
        <v>2404</v>
      </c>
    </row>
    <row r="25" spans="1:34" s="698" customFormat="1" ht="37.5">
      <c r="A25" s="79"/>
      <c r="B25" s="79" t="s">
        <v>2405</v>
      </c>
      <c r="C25" s="949" t="s">
        <v>2406</v>
      </c>
      <c r="D25" s="695">
        <v>43986</v>
      </c>
      <c r="E25" s="79"/>
      <c r="F25" s="79"/>
      <c r="G25" s="267" t="s">
        <v>2407</v>
      </c>
      <c r="H25" s="79" t="s">
        <v>2408</v>
      </c>
      <c r="I25" s="79"/>
      <c r="J25" s="79" t="s">
        <v>817</v>
      </c>
      <c r="K25" s="79">
        <v>1</v>
      </c>
      <c r="L25" s="79" t="s">
        <v>2406</v>
      </c>
      <c r="M25" s="79" t="s">
        <v>2409</v>
      </c>
      <c r="N25" s="79" t="s">
        <v>2410</v>
      </c>
      <c r="O25" s="696">
        <v>348.66</v>
      </c>
      <c r="P25" s="696"/>
      <c r="Q25" s="79" t="s">
        <v>2338</v>
      </c>
      <c r="R25" s="79" t="s">
        <v>2411</v>
      </c>
      <c r="S25" s="79" t="s">
        <v>2329</v>
      </c>
      <c r="T25" s="79" t="s">
        <v>2412</v>
      </c>
      <c r="U25" s="79" t="s">
        <v>175</v>
      </c>
      <c r="V25" s="79" t="s">
        <v>2331</v>
      </c>
      <c r="W25" s="79" t="s">
        <v>2350</v>
      </c>
      <c r="X25" s="79" t="s">
        <v>168</v>
      </c>
      <c r="Y25" s="79"/>
    </row>
    <row r="26" spans="1:34" s="698" customFormat="1" ht="37.5">
      <c r="A26" s="79"/>
      <c r="B26" s="79" t="s">
        <v>2413</v>
      </c>
      <c r="C26" s="949" t="s">
        <v>2414</v>
      </c>
      <c r="D26" s="695">
        <v>44021</v>
      </c>
      <c r="E26" s="79"/>
      <c r="F26" s="79"/>
      <c r="G26" s="267" t="s">
        <v>2415</v>
      </c>
      <c r="H26" s="79" t="s">
        <v>2325</v>
      </c>
      <c r="I26" s="79" t="s">
        <v>2416</v>
      </c>
      <c r="J26" s="79" t="s">
        <v>817</v>
      </c>
      <c r="K26" s="79">
        <v>1</v>
      </c>
      <c r="L26" s="79" t="s">
        <v>2414</v>
      </c>
      <c r="M26" s="79" t="s">
        <v>2417</v>
      </c>
      <c r="N26" s="79" t="s">
        <v>2410</v>
      </c>
      <c r="O26" s="699">
        <v>1205</v>
      </c>
      <c r="P26" s="699"/>
      <c r="Q26" s="79" t="s">
        <v>2346</v>
      </c>
      <c r="R26" s="79" t="s">
        <v>2418</v>
      </c>
      <c r="S26" s="79" t="s">
        <v>2348</v>
      </c>
      <c r="T26" s="79" t="s">
        <v>2419</v>
      </c>
      <c r="U26" s="79" t="s">
        <v>175</v>
      </c>
      <c r="V26" s="79" t="s">
        <v>2331</v>
      </c>
      <c r="W26" s="79" t="s">
        <v>2350</v>
      </c>
      <c r="X26" s="79" t="s">
        <v>168</v>
      </c>
      <c r="Y26" s="79" t="s">
        <v>2420</v>
      </c>
    </row>
    <row r="27" spans="1:34" s="698" customFormat="1" ht="37.5">
      <c r="A27" s="79"/>
      <c r="B27" s="79" t="s">
        <v>2421</v>
      </c>
      <c r="C27" s="949" t="s">
        <v>2422</v>
      </c>
      <c r="D27" s="695">
        <v>44034</v>
      </c>
      <c r="E27" s="79"/>
      <c r="F27" s="79"/>
      <c r="G27" s="267" t="s">
        <v>2423</v>
      </c>
      <c r="H27" s="79" t="s">
        <v>2424</v>
      </c>
      <c r="I27" s="79"/>
      <c r="J27" s="79" t="s">
        <v>817</v>
      </c>
      <c r="K27" s="79">
        <v>1</v>
      </c>
      <c r="L27" s="79" t="s">
        <v>2422</v>
      </c>
      <c r="M27" s="700" t="s">
        <v>2425</v>
      </c>
      <c r="N27" s="79" t="s">
        <v>2293</v>
      </c>
      <c r="O27" s="701">
        <v>135</v>
      </c>
      <c r="P27" s="701"/>
      <c r="Q27" s="79" t="s">
        <v>2338</v>
      </c>
      <c r="R27" s="79" t="s">
        <v>2426</v>
      </c>
      <c r="S27" s="79" t="s">
        <v>2329</v>
      </c>
      <c r="T27" s="79"/>
      <c r="U27" s="79" t="s">
        <v>175</v>
      </c>
      <c r="V27" s="79" t="s">
        <v>2331</v>
      </c>
      <c r="W27" s="79"/>
      <c r="X27" s="79" t="s">
        <v>168</v>
      </c>
      <c r="Y27" s="79"/>
    </row>
    <row r="28" spans="1:34" s="698" customFormat="1" ht="37.5">
      <c r="A28" s="79"/>
      <c r="B28" s="79" t="s">
        <v>2427</v>
      </c>
      <c r="C28" s="949" t="s">
        <v>2428</v>
      </c>
      <c r="D28" s="695">
        <v>44034</v>
      </c>
      <c r="E28" s="79"/>
      <c r="F28" s="79"/>
      <c r="G28" s="267" t="s">
        <v>2429</v>
      </c>
      <c r="H28" s="79" t="s">
        <v>2430</v>
      </c>
      <c r="I28" s="79"/>
      <c r="J28" s="79" t="s">
        <v>817</v>
      </c>
      <c r="K28" s="79">
        <v>1</v>
      </c>
      <c r="L28" s="79" t="s">
        <v>2428</v>
      </c>
      <c r="M28" s="702" t="s">
        <v>2431</v>
      </c>
      <c r="N28" s="79" t="s">
        <v>2293</v>
      </c>
      <c r="O28" s="701">
        <v>98</v>
      </c>
      <c r="P28" s="701"/>
      <c r="Q28" s="79" t="s">
        <v>2338</v>
      </c>
      <c r="R28" s="79" t="s">
        <v>2432</v>
      </c>
      <c r="S28" s="79" t="s">
        <v>2329</v>
      </c>
      <c r="T28" s="79"/>
      <c r="U28" s="79" t="s">
        <v>175</v>
      </c>
      <c r="V28" s="79" t="s">
        <v>2331</v>
      </c>
      <c r="W28" s="79"/>
      <c r="X28" s="79" t="s">
        <v>168</v>
      </c>
      <c r="Y28" s="79" t="s">
        <v>2420</v>
      </c>
    </row>
    <row r="29" spans="1:34" s="698" customFormat="1" ht="37.5">
      <c r="A29" s="79"/>
      <c r="B29" s="79" t="s">
        <v>2433</v>
      </c>
      <c r="C29" s="949" t="s">
        <v>2007</v>
      </c>
      <c r="D29" s="695">
        <v>44034</v>
      </c>
      <c r="E29" s="79"/>
      <c r="F29" s="79"/>
      <c r="G29" s="267" t="s">
        <v>2429</v>
      </c>
      <c r="H29" s="79" t="s">
        <v>2434</v>
      </c>
      <c r="I29" s="79"/>
      <c r="J29" s="79" t="s">
        <v>817</v>
      </c>
      <c r="K29" s="79">
        <v>1</v>
      </c>
      <c r="L29" s="79" t="s">
        <v>2007</v>
      </c>
      <c r="M29" s="702" t="s">
        <v>2435</v>
      </c>
      <c r="N29" s="79" t="s">
        <v>2293</v>
      </c>
      <c r="O29" s="701">
        <v>674.05</v>
      </c>
      <c r="P29" s="701"/>
      <c r="Q29" s="79" t="s">
        <v>2327</v>
      </c>
      <c r="R29" s="79" t="s">
        <v>2426</v>
      </c>
      <c r="S29" s="79" t="s">
        <v>2329</v>
      </c>
      <c r="T29" s="79"/>
      <c r="U29" s="79" t="s">
        <v>175</v>
      </c>
      <c r="V29" s="79" t="s">
        <v>2331</v>
      </c>
      <c r="W29" s="79" t="s">
        <v>2436</v>
      </c>
      <c r="X29" s="79" t="s">
        <v>168</v>
      </c>
      <c r="Y29" s="79" t="s">
        <v>2404</v>
      </c>
    </row>
    <row r="30" spans="1:34" s="697" customFormat="1" ht="37.5">
      <c r="A30" s="79"/>
      <c r="B30" s="79" t="s">
        <v>2437</v>
      </c>
      <c r="C30" s="949" t="s">
        <v>2438</v>
      </c>
      <c r="D30" s="695">
        <v>44034</v>
      </c>
      <c r="E30" s="79"/>
      <c r="F30" s="79"/>
      <c r="G30" s="267" t="s">
        <v>2439</v>
      </c>
      <c r="H30" s="79" t="s">
        <v>2439</v>
      </c>
      <c r="I30" s="79"/>
      <c r="J30" s="79" t="s">
        <v>817</v>
      </c>
      <c r="K30" s="79">
        <v>1</v>
      </c>
      <c r="L30" s="79" t="s">
        <v>2438</v>
      </c>
      <c r="M30" s="700" t="s">
        <v>2440</v>
      </c>
      <c r="N30" s="79" t="s">
        <v>2293</v>
      </c>
      <c r="O30" s="701">
        <v>125.9</v>
      </c>
      <c r="P30" s="701"/>
      <c r="Q30" s="79" t="s">
        <v>2338</v>
      </c>
      <c r="R30" s="79" t="s">
        <v>2441</v>
      </c>
      <c r="S30" s="79" t="s">
        <v>2329</v>
      </c>
      <c r="T30" s="79" t="s">
        <v>2442</v>
      </c>
      <c r="U30" s="79" t="s">
        <v>175</v>
      </c>
      <c r="V30" s="79" t="s">
        <v>2331</v>
      </c>
      <c r="W30" s="79"/>
      <c r="X30" s="79" t="s">
        <v>168</v>
      </c>
      <c r="Y30" s="79" t="s">
        <v>2443</v>
      </c>
    </row>
    <row r="31" spans="1:34" s="693" customFormat="1" ht="37.5">
      <c r="A31" s="79"/>
      <c r="B31" s="79" t="s">
        <v>2444</v>
      </c>
      <c r="C31" s="949" t="s">
        <v>2445</v>
      </c>
      <c r="D31" s="695">
        <v>44034</v>
      </c>
      <c r="E31" s="79"/>
      <c r="F31" s="79"/>
      <c r="G31" s="267" t="s">
        <v>2446</v>
      </c>
      <c r="H31" s="79" t="s">
        <v>2424</v>
      </c>
      <c r="I31" s="79"/>
      <c r="J31" s="79" t="s">
        <v>817</v>
      </c>
      <c r="K31" s="79">
        <v>1</v>
      </c>
      <c r="L31" s="79" t="s">
        <v>2445</v>
      </c>
      <c r="M31" s="700" t="s">
        <v>2447</v>
      </c>
      <c r="N31" s="79" t="s">
        <v>2293</v>
      </c>
      <c r="O31" s="701">
        <v>198.05</v>
      </c>
      <c r="P31" s="701"/>
      <c r="Q31" s="79" t="s">
        <v>2338</v>
      </c>
      <c r="R31" s="79" t="s">
        <v>2426</v>
      </c>
      <c r="S31" s="79" t="s">
        <v>2329</v>
      </c>
      <c r="T31" s="79" t="s">
        <v>2448</v>
      </c>
      <c r="U31" s="79" t="s">
        <v>175</v>
      </c>
      <c r="V31" s="79" t="s">
        <v>2331</v>
      </c>
      <c r="W31" s="79"/>
      <c r="X31" s="79" t="s">
        <v>168</v>
      </c>
      <c r="Y31" s="79"/>
      <c r="Z31" s="697"/>
      <c r="AA31" s="697"/>
      <c r="AB31" s="697"/>
      <c r="AC31" s="697"/>
      <c r="AD31" s="697"/>
      <c r="AE31" s="697"/>
      <c r="AF31" s="697"/>
      <c r="AG31" s="697"/>
      <c r="AH31" s="697"/>
    </row>
    <row r="32" spans="1:34" s="693" customFormat="1" ht="37.5">
      <c r="A32" s="79"/>
      <c r="B32" s="79" t="s">
        <v>2449</v>
      </c>
      <c r="C32" s="949" t="s">
        <v>2450</v>
      </c>
      <c r="D32" s="695">
        <v>44034</v>
      </c>
      <c r="E32" s="79"/>
      <c r="F32" s="79"/>
      <c r="G32" s="267" t="s">
        <v>2451</v>
      </c>
      <c r="H32" s="79" t="s">
        <v>2336</v>
      </c>
      <c r="I32" s="79"/>
      <c r="J32" s="79" t="s">
        <v>817</v>
      </c>
      <c r="K32" s="79">
        <v>1</v>
      </c>
      <c r="L32" s="79" t="s">
        <v>2450</v>
      </c>
      <c r="M32" s="700" t="s">
        <v>2452</v>
      </c>
      <c r="N32" s="79" t="s">
        <v>2293</v>
      </c>
      <c r="O32" s="703">
        <v>786.68</v>
      </c>
      <c r="P32" s="703"/>
      <c r="Q32" s="79" t="s">
        <v>2327</v>
      </c>
      <c r="R32" s="79" t="s">
        <v>2441</v>
      </c>
      <c r="S32" s="79" t="s">
        <v>2329</v>
      </c>
      <c r="T32" s="79"/>
      <c r="U32" s="79" t="s">
        <v>175</v>
      </c>
      <c r="V32" s="79" t="s">
        <v>2331</v>
      </c>
      <c r="W32" s="79">
        <v>1</v>
      </c>
      <c r="X32" s="79" t="s">
        <v>168</v>
      </c>
      <c r="Y32" s="79" t="s">
        <v>2443</v>
      </c>
      <c r="Z32" s="697"/>
      <c r="AA32" s="697"/>
      <c r="AB32" s="697"/>
      <c r="AC32" s="697"/>
      <c r="AD32" s="697"/>
      <c r="AE32" s="697"/>
      <c r="AF32" s="697"/>
      <c r="AG32" s="697"/>
      <c r="AH32" s="697"/>
    </row>
    <row r="33" spans="1:34" s="693" customFormat="1" ht="37.5">
      <c r="A33" s="79"/>
      <c r="B33" s="79" t="s">
        <v>2453</v>
      </c>
      <c r="C33" s="949" t="s">
        <v>2454</v>
      </c>
      <c r="D33" s="695">
        <v>44034</v>
      </c>
      <c r="E33" s="79"/>
      <c r="F33" s="79"/>
      <c r="G33" s="267" t="s">
        <v>2455</v>
      </c>
      <c r="H33" s="79" t="s">
        <v>2430</v>
      </c>
      <c r="I33" s="79"/>
      <c r="J33" s="79" t="s">
        <v>817</v>
      </c>
      <c r="K33" s="79">
        <v>1</v>
      </c>
      <c r="L33" s="79" t="s">
        <v>2454</v>
      </c>
      <c r="M33" s="700" t="s">
        <v>2456</v>
      </c>
      <c r="N33" s="79" t="s">
        <v>2293</v>
      </c>
      <c r="O33" s="703">
        <v>224.4</v>
      </c>
      <c r="P33" s="703"/>
      <c r="Q33" s="79" t="s">
        <v>2338</v>
      </c>
      <c r="R33" s="79" t="s">
        <v>2432</v>
      </c>
      <c r="S33" s="79" t="s">
        <v>2329</v>
      </c>
      <c r="T33" s="79" t="s">
        <v>2457</v>
      </c>
      <c r="U33" s="79" t="s">
        <v>175</v>
      </c>
      <c r="V33" s="79" t="s">
        <v>2331</v>
      </c>
      <c r="W33" s="79"/>
      <c r="X33" s="79" t="s">
        <v>168</v>
      </c>
      <c r="Y33" s="79"/>
      <c r="Z33" s="697"/>
      <c r="AA33" s="697"/>
      <c r="AB33" s="697"/>
      <c r="AC33" s="697"/>
      <c r="AD33" s="697"/>
      <c r="AE33" s="697"/>
      <c r="AF33" s="697"/>
      <c r="AG33" s="697"/>
      <c r="AH33" s="697"/>
    </row>
    <row r="34" spans="1:34" s="693" customFormat="1" ht="37.5">
      <c r="A34" s="79"/>
      <c r="B34" s="79" t="s">
        <v>2458</v>
      </c>
      <c r="C34" s="949" t="s">
        <v>2459</v>
      </c>
      <c r="D34" s="704">
        <v>44354</v>
      </c>
      <c r="E34" s="480"/>
      <c r="F34" s="480"/>
      <c r="G34" s="480" t="s">
        <v>2460</v>
      </c>
      <c r="H34" s="480" t="s">
        <v>2461</v>
      </c>
      <c r="I34" s="480"/>
      <c r="J34" s="480" t="s">
        <v>2462</v>
      </c>
      <c r="K34" s="480">
        <v>1</v>
      </c>
      <c r="L34" s="480" t="s">
        <v>2459</v>
      </c>
      <c r="M34" s="480" t="s">
        <v>2463</v>
      </c>
      <c r="N34" s="480" t="s">
        <v>2293</v>
      </c>
      <c r="O34" s="699">
        <v>152.69999999999999</v>
      </c>
      <c r="P34" s="699"/>
      <c r="Q34" s="79" t="s">
        <v>2338</v>
      </c>
      <c r="R34" s="79" t="s">
        <v>2464</v>
      </c>
      <c r="S34" s="480" t="s">
        <v>2329</v>
      </c>
      <c r="T34" s="480" t="s">
        <v>2457</v>
      </c>
      <c r="U34" s="480" t="s">
        <v>175</v>
      </c>
      <c r="V34" s="480" t="s">
        <v>2331</v>
      </c>
      <c r="W34" s="480"/>
      <c r="X34" s="480" t="s">
        <v>168</v>
      </c>
      <c r="Y34" s="79" t="s">
        <v>2420</v>
      </c>
      <c r="Z34" s="697"/>
      <c r="AA34" s="697"/>
      <c r="AB34" s="697"/>
      <c r="AC34" s="697"/>
      <c r="AD34" s="697"/>
      <c r="AE34" s="697"/>
      <c r="AF34" s="697"/>
      <c r="AG34" s="697"/>
      <c r="AH34" s="697"/>
    </row>
    <row r="35" spans="1:34" s="693" customFormat="1" ht="37.5">
      <c r="A35" s="79"/>
      <c r="B35" s="79" t="s">
        <v>2465</v>
      </c>
      <c r="C35" s="949" t="s">
        <v>2466</v>
      </c>
      <c r="D35" s="704">
        <v>44428</v>
      </c>
      <c r="E35" s="480"/>
      <c r="F35" s="480"/>
      <c r="G35" s="480" t="s">
        <v>2467</v>
      </c>
      <c r="H35" s="480" t="s">
        <v>2336</v>
      </c>
      <c r="I35" s="480" t="s">
        <v>2468</v>
      </c>
      <c r="J35" s="480" t="s">
        <v>817</v>
      </c>
      <c r="K35" s="480">
        <v>1</v>
      </c>
      <c r="L35" s="480" t="s">
        <v>2469</v>
      </c>
      <c r="M35" s="480" t="s">
        <v>2470</v>
      </c>
      <c r="N35" s="480" t="s">
        <v>2293</v>
      </c>
      <c r="O35" s="699">
        <v>362.8</v>
      </c>
      <c r="P35" s="699"/>
      <c r="Q35" s="79" t="s">
        <v>2338</v>
      </c>
      <c r="R35" s="79" t="s">
        <v>2471</v>
      </c>
      <c r="S35" s="480" t="s">
        <v>2329</v>
      </c>
      <c r="T35" s="480" t="s">
        <v>2472</v>
      </c>
      <c r="U35" s="480" t="s">
        <v>175</v>
      </c>
      <c r="V35" s="480" t="s">
        <v>2331</v>
      </c>
      <c r="W35" s="480"/>
      <c r="X35" s="480" t="s">
        <v>168</v>
      </c>
      <c r="Y35" s="80"/>
      <c r="Z35" s="697"/>
      <c r="AA35" s="697"/>
      <c r="AB35" s="697"/>
      <c r="AC35" s="697"/>
      <c r="AD35" s="697"/>
      <c r="AE35" s="697"/>
      <c r="AF35" s="697"/>
      <c r="AG35" s="697"/>
      <c r="AH35" s="697"/>
    </row>
    <row r="36" spans="1:34" s="693" customFormat="1" ht="37.5">
      <c r="A36" s="79"/>
      <c r="B36" s="79" t="s">
        <v>2473</v>
      </c>
      <c r="C36" s="949" t="s">
        <v>2474</v>
      </c>
      <c r="D36" s="704">
        <v>44552</v>
      </c>
      <c r="E36" s="480"/>
      <c r="F36" s="480"/>
      <c r="G36" s="480" t="s">
        <v>2335</v>
      </c>
      <c r="H36" s="480" t="s">
        <v>2475</v>
      </c>
      <c r="I36" s="480" t="s">
        <v>2476</v>
      </c>
      <c r="J36" s="480" t="s">
        <v>2462</v>
      </c>
      <c r="K36" s="480">
        <v>1</v>
      </c>
      <c r="L36" s="480" t="s">
        <v>2477</v>
      </c>
      <c r="M36" s="480" t="s">
        <v>2478</v>
      </c>
      <c r="N36" s="480" t="s">
        <v>2293</v>
      </c>
      <c r="O36" s="699">
        <v>679</v>
      </c>
      <c r="P36" s="699"/>
      <c r="Q36" s="79" t="s">
        <v>2327</v>
      </c>
      <c r="R36" s="79" t="s">
        <v>2479</v>
      </c>
      <c r="S36" s="480" t="s">
        <v>2329</v>
      </c>
      <c r="T36" s="480" t="s">
        <v>2480</v>
      </c>
      <c r="U36" s="480" t="s">
        <v>175</v>
      </c>
      <c r="V36" s="480" t="s">
        <v>2331</v>
      </c>
      <c r="W36" s="480" t="s">
        <v>2481</v>
      </c>
      <c r="X36" s="480" t="s">
        <v>168</v>
      </c>
      <c r="Y36" s="80" t="s">
        <v>2404</v>
      </c>
      <c r="Z36" s="697"/>
      <c r="AA36" s="697"/>
      <c r="AB36" s="697"/>
      <c r="AC36" s="697"/>
      <c r="AD36" s="697"/>
      <c r="AE36" s="697"/>
      <c r="AF36" s="697"/>
      <c r="AG36" s="697"/>
      <c r="AH36" s="697"/>
    </row>
    <row r="37" spans="1:34" s="693" customFormat="1" ht="37.5">
      <c r="A37" s="79"/>
      <c r="B37" s="79" t="s">
        <v>2482</v>
      </c>
      <c r="C37" s="949" t="s">
        <v>2483</v>
      </c>
      <c r="D37" s="704">
        <v>44586</v>
      </c>
      <c r="E37" s="480"/>
      <c r="F37" s="480"/>
      <c r="G37" s="480" t="s">
        <v>2484</v>
      </c>
      <c r="H37" s="480" t="s">
        <v>2336</v>
      </c>
      <c r="I37" s="480" t="s">
        <v>2485</v>
      </c>
      <c r="J37" s="480" t="s">
        <v>817</v>
      </c>
      <c r="K37" s="480">
        <v>1</v>
      </c>
      <c r="L37" s="480" t="s">
        <v>2483</v>
      </c>
      <c r="M37" s="480" t="s">
        <v>2486</v>
      </c>
      <c r="N37" s="480" t="s">
        <v>2293</v>
      </c>
      <c r="O37" s="699">
        <v>146.31</v>
      </c>
      <c r="P37" s="699"/>
      <c r="Q37" s="79" t="s">
        <v>2338</v>
      </c>
      <c r="R37" s="79" t="s">
        <v>2479</v>
      </c>
      <c r="S37" s="480" t="s">
        <v>2329</v>
      </c>
      <c r="T37" s="480" t="s">
        <v>2487</v>
      </c>
      <c r="U37" s="480" t="s">
        <v>175</v>
      </c>
      <c r="V37" s="480" t="s">
        <v>2331</v>
      </c>
      <c r="W37" s="480">
        <v>0</v>
      </c>
      <c r="X37" s="480" t="s">
        <v>168</v>
      </c>
      <c r="Y37" s="80"/>
      <c r="Z37" s="697"/>
      <c r="AA37" s="697"/>
      <c r="AB37" s="697"/>
      <c r="AC37" s="697"/>
      <c r="AD37" s="697"/>
      <c r="AE37" s="697"/>
      <c r="AF37" s="697"/>
      <c r="AG37" s="697"/>
      <c r="AH37" s="697"/>
    </row>
    <row r="38" spans="1:34" s="693" customFormat="1" ht="37.5">
      <c r="A38" s="79"/>
      <c r="B38" s="79" t="s">
        <v>2488</v>
      </c>
      <c r="C38" s="949" t="s">
        <v>2489</v>
      </c>
      <c r="D38" s="704">
        <v>44589</v>
      </c>
      <c r="E38" s="480"/>
      <c r="F38" s="480"/>
      <c r="G38" s="480" t="s">
        <v>2490</v>
      </c>
      <c r="H38" s="480" t="s">
        <v>2491</v>
      </c>
      <c r="I38" s="480" t="s">
        <v>2492</v>
      </c>
      <c r="J38" s="480" t="s">
        <v>817</v>
      </c>
      <c r="K38" s="480">
        <v>1</v>
      </c>
      <c r="L38" s="480" t="s">
        <v>2489</v>
      </c>
      <c r="M38" s="480" t="s">
        <v>2493</v>
      </c>
      <c r="N38" s="480" t="s">
        <v>2293</v>
      </c>
      <c r="O38" s="705">
        <v>177.06</v>
      </c>
      <c r="P38" s="705"/>
      <c r="Q38" s="79" t="s">
        <v>2338</v>
      </c>
      <c r="R38" s="79" t="s">
        <v>2471</v>
      </c>
      <c r="S38" s="480" t="s">
        <v>2329</v>
      </c>
      <c r="T38" s="480" t="s">
        <v>2494</v>
      </c>
      <c r="U38" s="480" t="s">
        <v>175</v>
      </c>
      <c r="V38" s="480" t="s">
        <v>2495</v>
      </c>
      <c r="W38" s="480" t="s">
        <v>2496</v>
      </c>
      <c r="X38" s="480" t="s">
        <v>168</v>
      </c>
      <c r="Y38" s="80" t="s">
        <v>2404</v>
      </c>
      <c r="Z38" s="697"/>
      <c r="AA38" s="697"/>
      <c r="AB38" s="697"/>
      <c r="AC38" s="697"/>
      <c r="AD38" s="697"/>
      <c r="AE38" s="697"/>
      <c r="AF38" s="697"/>
      <c r="AG38" s="697"/>
      <c r="AH38" s="697"/>
    </row>
    <row r="39" spans="1:34" s="693" customFormat="1" ht="37.5">
      <c r="A39" s="79"/>
      <c r="B39" s="79" t="s">
        <v>2497</v>
      </c>
      <c r="C39" s="949" t="s">
        <v>2498</v>
      </c>
      <c r="D39" s="704">
        <v>44697</v>
      </c>
      <c r="E39" s="480"/>
      <c r="F39" s="480"/>
      <c r="G39" s="480" t="s">
        <v>2377</v>
      </c>
      <c r="H39" s="480" t="s">
        <v>2325</v>
      </c>
      <c r="I39" s="480" t="s">
        <v>2499</v>
      </c>
      <c r="J39" s="480" t="s">
        <v>817</v>
      </c>
      <c r="K39" s="480">
        <v>1</v>
      </c>
      <c r="L39" s="480" t="s">
        <v>2498</v>
      </c>
      <c r="M39" s="480" t="s">
        <v>2500</v>
      </c>
      <c r="N39" s="480" t="s">
        <v>2293</v>
      </c>
      <c r="O39" s="706">
        <v>1678.29</v>
      </c>
      <c r="P39" s="706"/>
      <c r="Q39" s="79" t="s">
        <v>2346</v>
      </c>
      <c r="R39" s="79" t="s">
        <v>2501</v>
      </c>
      <c r="S39" s="480" t="s">
        <v>2329</v>
      </c>
      <c r="T39" s="480" t="s">
        <v>2502</v>
      </c>
      <c r="U39" s="480" t="s">
        <v>175</v>
      </c>
      <c r="V39" s="480" t="s">
        <v>2331</v>
      </c>
      <c r="W39" s="480" t="s">
        <v>2503</v>
      </c>
      <c r="X39" s="480" t="s">
        <v>168</v>
      </c>
      <c r="Y39" s="80" t="s">
        <v>2404</v>
      </c>
      <c r="Z39" s="697"/>
      <c r="AA39" s="697"/>
      <c r="AB39" s="697"/>
      <c r="AC39" s="697"/>
      <c r="AD39" s="697"/>
      <c r="AE39" s="697"/>
      <c r="AF39" s="697"/>
      <c r="AG39" s="697"/>
      <c r="AH39" s="697"/>
    </row>
    <row r="40" spans="1:34" s="693" customFormat="1" ht="37.5">
      <c r="A40" s="707"/>
      <c r="B40" s="707" t="s">
        <v>2504</v>
      </c>
      <c r="C40" s="950" t="s">
        <v>2505</v>
      </c>
      <c r="D40" s="704">
        <v>44697</v>
      </c>
      <c r="E40" s="480"/>
      <c r="F40" s="480"/>
      <c r="G40" s="480" t="s">
        <v>2506</v>
      </c>
      <c r="H40" s="708" t="s">
        <v>2507</v>
      </c>
      <c r="I40" s="708" t="s">
        <v>2508</v>
      </c>
      <c r="J40" s="708" t="s">
        <v>817</v>
      </c>
      <c r="K40" s="708">
        <v>1</v>
      </c>
      <c r="L40" s="480" t="s">
        <v>2509</v>
      </c>
      <c r="M40" s="480" t="s">
        <v>2510</v>
      </c>
      <c r="N40" s="480" t="s">
        <v>2293</v>
      </c>
      <c r="O40" s="706">
        <v>841.18</v>
      </c>
      <c r="P40" s="706"/>
      <c r="Q40" s="79" t="s">
        <v>2327</v>
      </c>
      <c r="R40" s="79" t="s">
        <v>2511</v>
      </c>
      <c r="S40" s="480" t="s">
        <v>2329</v>
      </c>
      <c r="T40" s="480" t="s">
        <v>2512</v>
      </c>
      <c r="U40" s="480" t="s">
        <v>175</v>
      </c>
      <c r="V40" s="480" t="s">
        <v>2331</v>
      </c>
      <c r="W40" s="480">
        <v>6</v>
      </c>
      <c r="X40" s="480" t="s">
        <v>168</v>
      </c>
      <c r="Y40" s="80" t="s">
        <v>2404</v>
      </c>
      <c r="Z40" s="697"/>
      <c r="AA40" s="697"/>
      <c r="AB40" s="697"/>
      <c r="AC40" s="697"/>
      <c r="AD40" s="697"/>
      <c r="AE40" s="697"/>
      <c r="AF40" s="697"/>
      <c r="AG40" s="697"/>
      <c r="AH40" s="697"/>
    </row>
    <row r="41" spans="1:34" s="80" customFormat="1" ht="37.5">
      <c r="A41" s="707"/>
      <c r="B41" s="707" t="s">
        <v>2513</v>
      </c>
      <c r="C41" s="950" t="s">
        <v>2474</v>
      </c>
      <c r="D41" s="704">
        <v>44728</v>
      </c>
      <c r="E41" s="480"/>
      <c r="F41" s="480"/>
      <c r="G41" s="480" t="s">
        <v>2377</v>
      </c>
      <c r="H41" s="708" t="s">
        <v>2325</v>
      </c>
      <c r="I41" s="708" t="s">
        <v>2514</v>
      </c>
      <c r="J41" s="708" t="s">
        <v>817</v>
      </c>
      <c r="K41" s="708">
        <v>1</v>
      </c>
      <c r="L41" s="480" t="s">
        <v>2515</v>
      </c>
      <c r="M41" s="709" t="s">
        <v>2516</v>
      </c>
      <c r="N41" s="480" t="s">
        <v>2293</v>
      </c>
      <c r="O41" s="706">
        <v>143.82</v>
      </c>
      <c r="P41" s="706"/>
      <c r="Q41" s="79" t="s">
        <v>2338</v>
      </c>
      <c r="R41" s="79" t="s">
        <v>2517</v>
      </c>
      <c r="S41" s="480" t="s">
        <v>2329</v>
      </c>
      <c r="T41" s="480" t="s">
        <v>2480</v>
      </c>
      <c r="U41" s="480" t="s">
        <v>175</v>
      </c>
      <c r="V41" s="480" t="s">
        <v>2331</v>
      </c>
      <c r="W41" s="480" t="s">
        <v>114</v>
      </c>
      <c r="X41" s="480" t="s">
        <v>168</v>
      </c>
      <c r="Y41" s="80" t="s">
        <v>2404</v>
      </c>
    </row>
    <row r="42" spans="1:34" s="80" customFormat="1" ht="37.5">
      <c r="A42" s="707"/>
      <c r="B42" s="707" t="s">
        <v>2518</v>
      </c>
      <c r="C42" s="950" t="s">
        <v>2519</v>
      </c>
      <c r="D42" s="704">
        <v>44737</v>
      </c>
      <c r="E42" s="480"/>
      <c r="F42" s="480"/>
      <c r="G42" s="480" t="s">
        <v>2520</v>
      </c>
      <c r="H42" s="708" t="s">
        <v>2475</v>
      </c>
      <c r="I42" s="708"/>
      <c r="J42" s="708" t="s">
        <v>817</v>
      </c>
      <c r="K42" s="708">
        <v>1</v>
      </c>
      <c r="L42" s="480" t="s">
        <v>2521</v>
      </c>
      <c r="M42" s="709" t="s">
        <v>2522</v>
      </c>
      <c r="N42" s="480" t="s">
        <v>2293</v>
      </c>
      <c r="O42" s="706">
        <v>180.85</v>
      </c>
      <c r="P42" s="706"/>
      <c r="Q42" s="79" t="s">
        <v>2338</v>
      </c>
      <c r="R42" s="79" t="s">
        <v>2523</v>
      </c>
      <c r="S42" s="480" t="s">
        <v>2329</v>
      </c>
      <c r="T42" s="480" t="s">
        <v>2524</v>
      </c>
      <c r="U42" s="480" t="s">
        <v>175</v>
      </c>
      <c r="V42" s="480" t="s">
        <v>2331</v>
      </c>
      <c r="W42" s="480">
        <v>3</v>
      </c>
      <c r="X42" s="480" t="s">
        <v>168</v>
      </c>
    </row>
    <row r="43" spans="1:34" s="80" customFormat="1" ht="37.5">
      <c r="A43" s="707"/>
      <c r="B43" s="707" t="s">
        <v>2525</v>
      </c>
      <c r="C43" s="950" t="s">
        <v>2526</v>
      </c>
      <c r="D43" s="704">
        <v>44806</v>
      </c>
      <c r="E43" s="480"/>
      <c r="F43" s="480"/>
      <c r="G43" s="480" t="s">
        <v>2344</v>
      </c>
      <c r="H43" s="708" t="s">
        <v>2325</v>
      </c>
      <c r="I43" s="708" t="s">
        <v>2527</v>
      </c>
      <c r="J43" s="708" t="s">
        <v>817</v>
      </c>
      <c r="K43" s="708">
        <v>1</v>
      </c>
      <c r="L43" s="480" t="s">
        <v>2528</v>
      </c>
      <c r="M43" s="709" t="s">
        <v>2529</v>
      </c>
      <c r="N43" s="480" t="s">
        <v>2293</v>
      </c>
      <c r="O43" s="706">
        <v>369.7</v>
      </c>
      <c r="P43" s="706"/>
      <c r="Q43" s="79" t="s">
        <v>2338</v>
      </c>
      <c r="R43" s="79" t="s">
        <v>2501</v>
      </c>
      <c r="S43" s="480" t="s">
        <v>2329</v>
      </c>
      <c r="T43" s="480" t="s">
        <v>2480</v>
      </c>
      <c r="U43" s="480" t="s">
        <v>175</v>
      </c>
      <c r="V43" s="480" t="s">
        <v>2331</v>
      </c>
      <c r="W43" s="480" t="s">
        <v>2530</v>
      </c>
      <c r="X43" s="480" t="s">
        <v>168</v>
      </c>
    </row>
    <row r="44" spans="1:34" s="693" customFormat="1" ht="37.5">
      <c r="A44" s="707"/>
      <c r="B44" s="707" t="s">
        <v>2531</v>
      </c>
      <c r="C44" s="950" t="s">
        <v>2532</v>
      </c>
      <c r="D44" s="704">
        <v>44806</v>
      </c>
      <c r="E44" s="480"/>
      <c r="F44" s="480"/>
      <c r="G44" s="480" t="s">
        <v>2533</v>
      </c>
      <c r="H44" s="708" t="s">
        <v>2325</v>
      </c>
      <c r="I44" s="708" t="s">
        <v>2534</v>
      </c>
      <c r="J44" s="708" t="s">
        <v>817</v>
      </c>
      <c r="K44" s="708">
        <v>1</v>
      </c>
      <c r="L44" s="480" t="s">
        <v>2535</v>
      </c>
      <c r="M44" s="709" t="s">
        <v>2536</v>
      </c>
      <c r="N44" s="480" t="s">
        <v>2293</v>
      </c>
      <c r="O44" s="706">
        <v>126.1</v>
      </c>
      <c r="P44" s="706"/>
      <c r="Q44" s="79" t="s">
        <v>2338</v>
      </c>
      <c r="R44" s="79" t="s">
        <v>2517</v>
      </c>
      <c r="S44" s="480" t="s">
        <v>2329</v>
      </c>
      <c r="T44" s="480" t="s">
        <v>2480</v>
      </c>
      <c r="U44" s="480" t="s">
        <v>175</v>
      </c>
      <c r="V44" s="480" t="s">
        <v>2331</v>
      </c>
      <c r="W44" s="480">
        <v>0</v>
      </c>
      <c r="X44" s="480" t="s">
        <v>168</v>
      </c>
      <c r="Y44" s="80"/>
      <c r="Z44" s="697"/>
      <c r="AA44" s="697"/>
      <c r="AB44" s="697"/>
      <c r="AC44" s="697"/>
      <c r="AD44" s="697"/>
      <c r="AE44" s="697"/>
      <c r="AF44" s="697"/>
      <c r="AG44" s="697"/>
      <c r="AH44" s="697"/>
    </row>
    <row r="45" spans="1:34" s="693" customFormat="1" ht="37.5">
      <c r="A45" s="707"/>
      <c r="B45" s="707" t="s">
        <v>2537</v>
      </c>
      <c r="C45" s="950" t="s">
        <v>2538</v>
      </c>
      <c r="D45" s="704">
        <v>44806</v>
      </c>
      <c r="E45" s="480"/>
      <c r="F45" s="480"/>
      <c r="G45" s="480" t="s">
        <v>2539</v>
      </c>
      <c r="H45" s="708" t="s">
        <v>2325</v>
      </c>
      <c r="I45" s="708" t="s">
        <v>2540</v>
      </c>
      <c r="J45" s="708" t="s">
        <v>817</v>
      </c>
      <c r="K45" s="708">
        <v>1</v>
      </c>
      <c r="L45" s="480" t="s">
        <v>2538</v>
      </c>
      <c r="M45" s="709" t="s">
        <v>2541</v>
      </c>
      <c r="N45" s="480" t="s">
        <v>2293</v>
      </c>
      <c r="O45" s="706">
        <v>72</v>
      </c>
      <c r="P45" s="706"/>
      <c r="Q45" s="79" t="s">
        <v>2338</v>
      </c>
      <c r="R45" s="79" t="s">
        <v>2517</v>
      </c>
      <c r="S45" s="480" t="s">
        <v>2329</v>
      </c>
      <c r="T45" s="480" t="s">
        <v>2480</v>
      </c>
      <c r="U45" s="480" t="s">
        <v>175</v>
      </c>
      <c r="V45" s="480" t="s">
        <v>2331</v>
      </c>
      <c r="W45" s="480">
        <v>0</v>
      </c>
      <c r="X45" s="480" t="s">
        <v>168</v>
      </c>
      <c r="Y45" s="80"/>
      <c r="Z45" s="697"/>
      <c r="AA45" s="697"/>
      <c r="AB45" s="697"/>
      <c r="AC45" s="697"/>
      <c r="AD45" s="697"/>
      <c r="AE45" s="697"/>
      <c r="AF45" s="697"/>
      <c r="AG45" s="697"/>
      <c r="AH45" s="697"/>
    </row>
    <row r="46" spans="1:34" s="693" customFormat="1" ht="37.5">
      <c r="A46" s="707"/>
      <c r="B46" s="707" t="s">
        <v>2542</v>
      </c>
      <c r="C46" s="950" t="s">
        <v>2543</v>
      </c>
      <c r="D46" s="704">
        <v>44987</v>
      </c>
      <c r="E46" s="480"/>
      <c r="F46" s="480"/>
      <c r="G46" s="480" t="s">
        <v>2544</v>
      </c>
      <c r="H46" s="708" t="s">
        <v>2507</v>
      </c>
      <c r="I46" s="708" t="s">
        <v>2545</v>
      </c>
      <c r="J46" s="708" t="s">
        <v>2546</v>
      </c>
      <c r="K46" s="708">
        <v>1</v>
      </c>
      <c r="L46" s="480" t="s">
        <v>2543</v>
      </c>
      <c r="M46" s="709" t="s">
        <v>2547</v>
      </c>
      <c r="N46" s="480" t="s">
        <v>2293</v>
      </c>
      <c r="O46" s="706">
        <v>864.27</v>
      </c>
      <c r="P46" s="706"/>
      <c r="Q46" s="79" t="s">
        <v>2327</v>
      </c>
      <c r="R46" s="79" t="s">
        <v>2511</v>
      </c>
      <c r="S46" s="480" t="s">
        <v>2329</v>
      </c>
      <c r="T46" s="480" t="s">
        <v>2548</v>
      </c>
      <c r="U46" s="480" t="s">
        <v>175</v>
      </c>
      <c r="V46" s="480" t="s">
        <v>2331</v>
      </c>
      <c r="W46" s="480">
        <v>3</v>
      </c>
      <c r="X46" s="480" t="s">
        <v>168</v>
      </c>
      <c r="Y46" s="80" t="s">
        <v>2420</v>
      </c>
      <c r="Z46" s="697"/>
      <c r="AA46" s="697"/>
      <c r="AB46" s="697"/>
      <c r="AC46" s="697"/>
      <c r="AD46" s="697"/>
      <c r="AE46" s="697"/>
      <c r="AF46" s="697"/>
      <c r="AG46" s="697"/>
      <c r="AH46" s="697"/>
    </row>
    <row r="47" spans="1:34" s="693" customFormat="1" ht="37.5">
      <c r="A47" s="758"/>
      <c r="B47" s="758" t="s">
        <v>2549</v>
      </c>
      <c r="C47" s="951" t="s">
        <v>2550</v>
      </c>
      <c r="D47" s="760">
        <v>44987</v>
      </c>
      <c r="E47" s="480"/>
      <c r="F47" s="480"/>
      <c r="G47" s="480" t="s">
        <v>2551</v>
      </c>
      <c r="H47" s="708" t="s">
        <v>2325</v>
      </c>
      <c r="I47" s="708" t="s">
        <v>2552</v>
      </c>
      <c r="J47" s="708" t="s">
        <v>817</v>
      </c>
      <c r="K47" s="708">
        <v>1</v>
      </c>
      <c r="L47" s="480" t="s">
        <v>2550</v>
      </c>
      <c r="M47" s="709" t="s">
        <v>2553</v>
      </c>
      <c r="N47" s="480" t="s">
        <v>2293</v>
      </c>
      <c r="O47" s="706">
        <v>80.599999999999994</v>
      </c>
      <c r="P47" s="706"/>
      <c r="Q47" s="79" t="s">
        <v>2338</v>
      </c>
      <c r="R47" s="79" t="s">
        <v>2501</v>
      </c>
      <c r="S47" s="480" t="s">
        <v>2329</v>
      </c>
      <c r="T47" s="480" t="s">
        <v>2554</v>
      </c>
      <c r="U47" s="480" t="s">
        <v>175</v>
      </c>
      <c r="V47" s="480" t="s">
        <v>2331</v>
      </c>
      <c r="W47" s="480">
        <v>0</v>
      </c>
      <c r="X47" s="480" t="s">
        <v>168</v>
      </c>
      <c r="Y47" s="80" t="s">
        <v>2420</v>
      </c>
      <c r="Z47" s="697"/>
      <c r="AA47" s="697"/>
      <c r="AB47" s="697"/>
      <c r="AC47" s="697"/>
      <c r="AD47" s="697"/>
      <c r="AE47" s="697"/>
      <c r="AF47" s="697"/>
      <c r="AG47" s="697"/>
      <c r="AH47" s="697"/>
    </row>
    <row r="48" spans="1:34" s="693" customFormat="1" ht="37.5">
      <c r="A48" s="815"/>
      <c r="B48" s="815" t="s">
        <v>2555</v>
      </c>
      <c r="C48" s="952" t="s">
        <v>2556</v>
      </c>
      <c r="D48" s="817">
        <v>45016</v>
      </c>
      <c r="E48" s="822"/>
      <c r="F48" s="480"/>
      <c r="G48" s="480" t="s">
        <v>2324</v>
      </c>
      <c r="H48" s="708" t="s">
        <v>2325</v>
      </c>
      <c r="I48" s="708" t="s">
        <v>2557</v>
      </c>
      <c r="J48" s="708" t="s">
        <v>817</v>
      </c>
      <c r="K48" s="708">
        <v>1</v>
      </c>
      <c r="L48" s="480" t="s">
        <v>2558</v>
      </c>
      <c r="M48" s="710" t="s">
        <v>2559</v>
      </c>
      <c r="N48" s="480" t="s">
        <v>2293</v>
      </c>
      <c r="O48" s="706">
        <v>134.06</v>
      </c>
      <c r="P48" s="706"/>
      <c r="Q48" s="79" t="s">
        <v>2338</v>
      </c>
      <c r="R48" s="79" t="s">
        <v>2501</v>
      </c>
      <c r="S48" s="480" t="s">
        <v>2329</v>
      </c>
      <c r="T48" s="480" t="s">
        <v>2560</v>
      </c>
      <c r="U48" s="480" t="s">
        <v>175</v>
      </c>
      <c r="V48" s="480" t="s">
        <v>2331</v>
      </c>
      <c r="W48" s="480" t="s">
        <v>2496</v>
      </c>
      <c r="X48" s="480" t="s">
        <v>168</v>
      </c>
      <c r="Y48" s="80"/>
      <c r="Z48" s="697"/>
      <c r="AA48" s="697"/>
      <c r="AB48" s="697"/>
      <c r="AC48" s="697"/>
      <c r="AD48" s="697"/>
      <c r="AE48" s="697"/>
      <c r="AF48" s="697"/>
      <c r="AG48" s="697"/>
      <c r="AH48" s="697"/>
    </row>
    <row r="49" spans="1:34" s="693" customFormat="1" ht="37.5">
      <c r="A49" s="815"/>
      <c r="B49" s="815" t="s">
        <v>2561</v>
      </c>
      <c r="C49" s="952" t="s">
        <v>2562</v>
      </c>
      <c r="D49" s="817">
        <v>45092</v>
      </c>
      <c r="E49" s="822"/>
      <c r="F49" s="480"/>
      <c r="G49" s="480" t="s">
        <v>2563</v>
      </c>
      <c r="H49" s="708" t="s">
        <v>2564</v>
      </c>
      <c r="I49" s="708" t="s">
        <v>2565</v>
      </c>
      <c r="J49" s="708" t="s">
        <v>817</v>
      </c>
      <c r="K49" s="708">
        <v>1</v>
      </c>
      <c r="L49" s="480" t="s">
        <v>2562</v>
      </c>
      <c r="M49" s="710" t="s">
        <v>2566</v>
      </c>
      <c r="N49" s="480" t="s">
        <v>2293</v>
      </c>
      <c r="O49" s="706">
        <v>72</v>
      </c>
      <c r="P49" s="706"/>
      <c r="Q49" s="79" t="s">
        <v>2338</v>
      </c>
      <c r="R49" s="79" t="s">
        <v>2567</v>
      </c>
      <c r="S49" s="480" t="s">
        <v>2329</v>
      </c>
      <c r="T49" s="480" t="s">
        <v>2568</v>
      </c>
      <c r="U49" s="480" t="s">
        <v>175</v>
      </c>
      <c r="V49" s="480" t="s">
        <v>2331</v>
      </c>
      <c r="W49" s="480" t="s">
        <v>2496</v>
      </c>
      <c r="X49" s="480" t="s">
        <v>168</v>
      </c>
      <c r="Y49" s="80"/>
      <c r="Z49" s="697"/>
      <c r="AA49" s="697"/>
      <c r="AB49" s="697"/>
      <c r="AC49" s="697"/>
      <c r="AD49" s="697"/>
      <c r="AE49" s="697"/>
      <c r="AF49" s="697"/>
      <c r="AG49" s="697"/>
      <c r="AH49" s="697"/>
    </row>
    <row r="50" spans="1:34" s="693" customFormat="1" ht="37.5">
      <c r="A50" s="815"/>
      <c r="B50" s="815" t="s">
        <v>2569</v>
      </c>
      <c r="C50" s="952" t="s">
        <v>2570</v>
      </c>
      <c r="D50" s="817">
        <v>45141</v>
      </c>
      <c r="E50" s="822"/>
      <c r="F50" s="480" t="s">
        <v>2571</v>
      </c>
      <c r="G50" s="480" t="s">
        <v>2572</v>
      </c>
      <c r="H50" s="708" t="s">
        <v>2573</v>
      </c>
      <c r="I50" s="708" t="s">
        <v>2574</v>
      </c>
      <c r="J50" s="708" t="s">
        <v>817</v>
      </c>
      <c r="K50" s="708">
        <v>1</v>
      </c>
      <c r="L50" s="480" t="s">
        <v>2575</v>
      </c>
      <c r="M50" s="710" t="s">
        <v>2576</v>
      </c>
      <c r="N50" s="480" t="s">
        <v>2293</v>
      </c>
      <c r="O50" s="706">
        <v>114.4</v>
      </c>
      <c r="P50" s="706"/>
      <c r="Q50" s="79" t="s">
        <v>2338</v>
      </c>
      <c r="R50" s="79" t="s">
        <v>2501</v>
      </c>
      <c r="S50" s="480" t="s">
        <v>2329</v>
      </c>
      <c r="T50" s="480" t="s">
        <v>2554</v>
      </c>
      <c r="U50" s="480" t="s">
        <v>175</v>
      </c>
      <c r="V50" s="480" t="s">
        <v>2331</v>
      </c>
      <c r="W50" s="480" t="s">
        <v>2496</v>
      </c>
      <c r="X50" s="480" t="s">
        <v>168</v>
      </c>
      <c r="Y50" s="80"/>
      <c r="Z50" s="697"/>
      <c r="AA50" s="697"/>
      <c r="AB50" s="697"/>
      <c r="AC50" s="697"/>
      <c r="AD50" s="697"/>
      <c r="AE50" s="697"/>
      <c r="AF50" s="697"/>
      <c r="AG50" s="697"/>
      <c r="AH50" s="697"/>
    </row>
    <row r="51" spans="1:34" ht="31.5" customHeight="1">
      <c r="A51" s="815"/>
      <c r="B51" s="815" t="s">
        <v>2577</v>
      </c>
      <c r="C51" s="952" t="s">
        <v>2570</v>
      </c>
      <c r="D51" s="817">
        <v>45141</v>
      </c>
      <c r="E51" s="822"/>
      <c r="F51" s="480" t="s">
        <v>2571</v>
      </c>
      <c r="G51" s="480" t="s">
        <v>2572</v>
      </c>
      <c r="H51" s="708" t="s">
        <v>2573</v>
      </c>
      <c r="I51" s="708" t="s">
        <v>2574</v>
      </c>
      <c r="J51" s="708" t="s">
        <v>817</v>
      </c>
      <c r="K51" s="708">
        <v>1</v>
      </c>
      <c r="L51" s="480" t="s">
        <v>2578</v>
      </c>
      <c r="M51" s="710" t="s">
        <v>2579</v>
      </c>
      <c r="N51" s="480" t="s">
        <v>2293</v>
      </c>
      <c r="O51" s="706">
        <v>90.34</v>
      </c>
      <c r="P51" s="706"/>
      <c r="Q51" s="79" t="s">
        <v>2338</v>
      </c>
      <c r="R51" s="79" t="s">
        <v>2501</v>
      </c>
      <c r="S51" s="480" t="s">
        <v>2329</v>
      </c>
      <c r="T51" s="480" t="s">
        <v>2554</v>
      </c>
      <c r="U51" s="480" t="s">
        <v>175</v>
      </c>
      <c r="V51" s="480" t="s">
        <v>2331</v>
      </c>
      <c r="W51" s="480" t="s">
        <v>2496</v>
      </c>
      <c r="X51" s="480" t="s">
        <v>168</v>
      </c>
      <c r="Y51" s="80"/>
    </row>
    <row r="52" spans="1:34" ht="31" customHeight="1">
      <c r="A52" s="815"/>
      <c r="B52" s="815" t="s">
        <v>2580</v>
      </c>
      <c r="C52" s="816" t="s">
        <v>2570</v>
      </c>
      <c r="D52" s="817">
        <v>45141</v>
      </c>
      <c r="E52" s="822"/>
      <c r="F52" s="480" t="s">
        <v>2571</v>
      </c>
      <c r="G52" s="480" t="s">
        <v>2572</v>
      </c>
      <c r="H52" s="708" t="s">
        <v>2573</v>
      </c>
      <c r="I52" s="708" t="s">
        <v>2574</v>
      </c>
      <c r="J52" s="708" t="s">
        <v>817</v>
      </c>
      <c r="K52" s="708">
        <v>1</v>
      </c>
      <c r="L52" s="480" t="s">
        <v>2581</v>
      </c>
      <c r="M52" s="710" t="s">
        <v>2582</v>
      </c>
      <c r="N52" s="480" t="s">
        <v>2293</v>
      </c>
      <c r="O52" s="706">
        <v>373.05</v>
      </c>
      <c r="P52" s="706"/>
      <c r="Q52" s="79" t="s">
        <v>2338</v>
      </c>
      <c r="R52" s="79" t="s">
        <v>2501</v>
      </c>
      <c r="S52" s="480" t="s">
        <v>2329</v>
      </c>
      <c r="T52" s="480" t="s">
        <v>2554</v>
      </c>
      <c r="U52" s="480" t="s">
        <v>175</v>
      </c>
      <c r="V52" s="480" t="s">
        <v>2331</v>
      </c>
      <c r="W52" s="480" t="s">
        <v>2393</v>
      </c>
      <c r="X52" s="480" t="s">
        <v>168</v>
      </c>
      <c r="Y52" s="80"/>
    </row>
    <row r="53" spans="1:34" ht="27.75" customHeight="1">
      <c r="A53" s="707"/>
      <c r="B53" s="707" t="s">
        <v>2583</v>
      </c>
      <c r="C53" s="759" t="s">
        <v>2570</v>
      </c>
      <c r="D53" s="821">
        <v>45156</v>
      </c>
      <c r="E53" s="761"/>
      <c r="F53" s="761" t="s">
        <v>2571</v>
      </c>
      <c r="G53" s="761" t="s">
        <v>2572</v>
      </c>
      <c r="H53" s="708" t="s">
        <v>2573</v>
      </c>
      <c r="I53" s="708" t="s">
        <v>2574</v>
      </c>
      <c r="J53" s="708" t="s">
        <v>817</v>
      </c>
      <c r="K53" s="708">
        <v>1</v>
      </c>
      <c r="L53" s="480" t="s">
        <v>2584</v>
      </c>
      <c r="M53" s="712" t="s">
        <v>2585</v>
      </c>
      <c r="N53" s="480" t="s">
        <v>2293</v>
      </c>
      <c r="O53" s="706">
        <v>131.08000000000001</v>
      </c>
      <c r="P53" s="706"/>
      <c r="Q53" s="79" t="s">
        <v>2338</v>
      </c>
      <c r="R53" s="79" t="s">
        <v>2586</v>
      </c>
      <c r="S53" s="480" t="s">
        <v>2329</v>
      </c>
      <c r="T53" s="480" t="s">
        <v>2587</v>
      </c>
      <c r="U53" s="480" t="s">
        <v>175</v>
      </c>
      <c r="V53" s="480" t="s">
        <v>2331</v>
      </c>
      <c r="W53" s="480" t="s">
        <v>2496</v>
      </c>
      <c r="X53" s="480" t="s">
        <v>168</v>
      </c>
      <c r="Y53" s="80"/>
    </row>
    <row r="54" spans="1:34" ht="22.5" customHeight="1">
      <c r="A54" s="707"/>
      <c r="B54" s="452" t="s">
        <v>2588</v>
      </c>
      <c r="C54" s="816" t="s">
        <v>2589</v>
      </c>
      <c r="D54" s="817">
        <v>45163</v>
      </c>
      <c r="E54" s="816"/>
      <c r="F54" s="816"/>
      <c r="G54" s="816" t="s">
        <v>2590</v>
      </c>
      <c r="H54" s="818" t="s">
        <v>2336</v>
      </c>
      <c r="I54" s="708" t="s">
        <v>2468</v>
      </c>
      <c r="J54" s="708" t="s">
        <v>817</v>
      </c>
      <c r="K54" s="708">
        <v>1</v>
      </c>
      <c r="L54" s="480" t="s">
        <v>2591</v>
      </c>
      <c r="M54" s="712" t="s">
        <v>2592</v>
      </c>
      <c r="N54" s="480" t="s">
        <v>2293</v>
      </c>
      <c r="O54" s="706">
        <v>223.7</v>
      </c>
      <c r="P54" s="706"/>
      <c r="Q54" s="79" t="s">
        <v>2338</v>
      </c>
      <c r="R54" s="79" t="s">
        <v>2593</v>
      </c>
      <c r="S54" s="480" t="s">
        <v>2329</v>
      </c>
      <c r="T54" s="708" t="s">
        <v>2589</v>
      </c>
      <c r="U54" s="480" t="s">
        <v>175</v>
      </c>
      <c r="V54" s="480" t="s">
        <v>2331</v>
      </c>
      <c r="W54" s="480" t="s">
        <v>2496</v>
      </c>
      <c r="X54" s="480" t="s">
        <v>168</v>
      </c>
      <c r="Y54" s="80"/>
    </row>
    <row r="55" spans="1:34" s="713" customFormat="1" ht="37.5">
      <c r="A55" s="707"/>
      <c r="B55" s="452" t="s">
        <v>2594</v>
      </c>
      <c r="C55" s="816" t="s">
        <v>2595</v>
      </c>
      <c r="D55" s="817">
        <v>45208</v>
      </c>
      <c r="E55" s="816"/>
      <c r="F55" s="816"/>
      <c r="G55" s="816" t="s">
        <v>2596</v>
      </c>
      <c r="H55" s="818" t="s">
        <v>2336</v>
      </c>
      <c r="I55" s="708" t="s">
        <v>2597</v>
      </c>
      <c r="J55" s="708" t="s">
        <v>817</v>
      </c>
      <c r="K55" s="708">
        <v>1</v>
      </c>
      <c r="L55" s="480" t="s">
        <v>2598</v>
      </c>
      <c r="M55" s="712" t="s">
        <v>2599</v>
      </c>
      <c r="N55" s="480" t="s">
        <v>2293</v>
      </c>
      <c r="O55" s="706">
        <v>9.6300000000000008</v>
      </c>
      <c r="P55" s="706"/>
      <c r="Q55" s="706" t="s">
        <v>2338</v>
      </c>
      <c r="R55" s="79" t="s">
        <v>2600</v>
      </c>
      <c r="S55" s="79" t="s">
        <v>2329</v>
      </c>
      <c r="T55" s="480" t="s">
        <v>2601</v>
      </c>
      <c r="U55" s="480" t="s">
        <v>175</v>
      </c>
      <c r="V55" s="480" t="s">
        <v>2331</v>
      </c>
      <c r="W55" s="480" t="s">
        <v>2496</v>
      </c>
      <c r="X55" s="480" t="s">
        <v>168</v>
      </c>
      <c r="Y55" s="467"/>
    </row>
    <row r="56" spans="1:34" s="80" customFormat="1" ht="24.75" customHeight="1">
      <c r="A56" s="707"/>
      <c r="B56" s="452" t="s">
        <v>2602</v>
      </c>
      <c r="C56" s="952" t="s">
        <v>2603</v>
      </c>
      <c r="D56" s="817">
        <v>45348</v>
      </c>
      <c r="E56" s="816"/>
      <c r="F56" s="816" t="s">
        <v>2604</v>
      </c>
      <c r="G56" s="816" t="s">
        <v>2344</v>
      </c>
      <c r="H56" s="818" t="s">
        <v>2325</v>
      </c>
      <c r="I56" s="708" t="s">
        <v>2605</v>
      </c>
      <c r="J56" s="708" t="s">
        <v>817</v>
      </c>
      <c r="K56" s="708">
        <v>1</v>
      </c>
      <c r="L56" s="480" t="s">
        <v>2603</v>
      </c>
      <c r="M56" s="714" t="s">
        <v>2606</v>
      </c>
      <c r="N56" s="480" t="s">
        <v>2293</v>
      </c>
      <c r="O56" s="706">
        <v>1628</v>
      </c>
      <c r="P56" s="706"/>
      <c r="Q56" s="79" t="s">
        <v>2346</v>
      </c>
      <c r="R56" s="79" t="s">
        <v>2346</v>
      </c>
      <c r="S56" s="79" t="s">
        <v>2348</v>
      </c>
      <c r="T56" s="480" t="s">
        <v>2607</v>
      </c>
      <c r="U56" s="480" t="s">
        <v>175</v>
      </c>
      <c r="V56" s="480" t="s">
        <v>2331</v>
      </c>
      <c r="W56" s="480" t="s">
        <v>2608</v>
      </c>
      <c r="X56" s="480" t="s">
        <v>168</v>
      </c>
      <c r="Y56" s="467"/>
      <c r="Z56" s="467"/>
    </row>
    <row r="57" spans="1:34" s="80" customFormat="1" ht="24.75" customHeight="1">
      <c r="A57" s="758"/>
      <c r="B57" s="819" t="s">
        <v>2609</v>
      </c>
      <c r="C57" s="957" t="s">
        <v>2610</v>
      </c>
      <c r="D57" s="953">
        <v>45490</v>
      </c>
      <c r="E57" s="954"/>
      <c r="F57" s="954"/>
      <c r="G57" s="954" t="s">
        <v>2611</v>
      </c>
      <c r="H57" s="820" t="s">
        <v>2430</v>
      </c>
      <c r="I57" s="759" t="s">
        <v>2612</v>
      </c>
      <c r="J57" s="759" t="s">
        <v>817</v>
      </c>
      <c r="K57" s="759">
        <v>1</v>
      </c>
      <c r="L57" s="761" t="s">
        <v>2613</v>
      </c>
      <c r="M57" s="714" t="s">
        <v>2614</v>
      </c>
      <c r="N57" s="761" t="s">
        <v>2293</v>
      </c>
      <c r="O57" s="762">
        <v>1028.52</v>
      </c>
      <c r="P57" s="762"/>
      <c r="Q57" s="763" t="s">
        <v>2346</v>
      </c>
      <c r="R57" s="763" t="s">
        <v>2615</v>
      </c>
      <c r="S57" s="761" t="s">
        <v>2329</v>
      </c>
      <c r="T57" s="761" t="s">
        <v>2457</v>
      </c>
      <c r="U57" s="761" t="s">
        <v>175</v>
      </c>
      <c r="V57" s="761" t="s">
        <v>2331</v>
      </c>
      <c r="W57" s="761" t="s">
        <v>2496</v>
      </c>
      <c r="X57" s="761" t="s">
        <v>168</v>
      </c>
      <c r="Y57" s="467"/>
    </row>
    <row r="58" spans="1:34" s="80" customFormat="1" ht="24.75" customHeight="1">
      <c r="A58" s="79"/>
      <c r="B58" s="79" t="s">
        <v>2997</v>
      </c>
      <c r="C58" s="480" t="s">
        <v>2616</v>
      </c>
      <c r="D58" s="704">
        <v>45510</v>
      </c>
      <c r="E58" s="480"/>
      <c r="F58" s="480"/>
      <c r="G58" s="480" t="s">
        <v>2617</v>
      </c>
      <c r="H58" s="480" t="s">
        <v>2325</v>
      </c>
      <c r="I58" s="480" t="s">
        <v>2618</v>
      </c>
      <c r="J58" s="480" t="s">
        <v>817</v>
      </c>
      <c r="K58" s="480">
        <v>2</v>
      </c>
      <c r="L58" s="480" t="s">
        <v>2619</v>
      </c>
      <c r="M58" s="956" t="s">
        <v>2620</v>
      </c>
      <c r="N58" s="480" t="s">
        <v>2293</v>
      </c>
      <c r="O58" s="706">
        <v>42.5</v>
      </c>
      <c r="P58" s="706"/>
      <c r="Q58" s="79" t="s">
        <v>2338</v>
      </c>
      <c r="R58" s="79" t="s">
        <v>2593</v>
      </c>
      <c r="S58" s="480" t="s">
        <v>2329</v>
      </c>
      <c r="T58" s="480" t="s">
        <v>2616</v>
      </c>
      <c r="U58" s="480" t="s">
        <v>175</v>
      </c>
      <c r="V58" s="480" t="s">
        <v>2331</v>
      </c>
      <c r="W58" s="480" t="s">
        <v>114</v>
      </c>
      <c r="X58" s="480" t="s">
        <v>168</v>
      </c>
      <c r="Y58" s="467"/>
    </row>
    <row r="59" spans="1:34" s="713" customFormat="1" ht="14.5">
      <c r="A59" s="707"/>
      <c r="B59" s="810"/>
      <c r="C59" s="823" t="s">
        <v>2621</v>
      </c>
      <c r="D59" s="503"/>
      <c r="E59" s="503"/>
      <c r="F59" s="503"/>
      <c r="G59" s="504"/>
      <c r="H59" s="707"/>
      <c r="I59" s="707"/>
      <c r="J59" s="707"/>
      <c r="K59" s="715"/>
      <c r="L59" s="707"/>
      <c r="M59" s="707"/>
      <c r="N59" s="707"/>
      <c r="O59" s="707"/>
      <c r="P59" s="707"/>
      <c r="Q59" s="707"/>
      <c r="R59" s="707"/>
      <c r="S59" s="707"/>
      <c r="T59" s="707"/>
      <c r="U59" s="955"/>
      <c r="V59" s="707"/>
      <c r="W59" s="707"/>
      <c r="X59" s="707"/>
      <c r="Y59" s="78"/>
    </row>
    <row r="60" spans="1:34" s="713" customFormat="1" ht="14.5">
      <c r="A60" s="707"/>
      <c r="B60" s="433"/>
      <c r="C60" s="716" t="s">
        <v>2622</v>
      </c>
      <c r="D60" s="503"/>
      <c r="E60" s="503"/>
      <c r="F60" s="503"/>
      <c r="G60" s="504"/>
      <c r="H60" s="707"/>
      <c r="I60" s="707"/>
      <c r="J60" s="707"/>
      <c r="K60" s="715"/>
      <c r="L60" s="79"/>
      <c r="M60" s="79"/>
      <c r="N60" s="79"/>
      <c r="O60" s="79"/>
      <c r="P60" s="79"/>
      <c r="Q60" s="79"/>
      <c r="R60" s="79"/>
      <c r="S60" s="79"/>
      <c r="T60" s="79"/>
      <c r="U60" s="266"/>
      <c r="V60" s="79"/>
      <c r="W60" s="79"/>
      <c r="X60" s="79"/>
      <c r="Y60" s="78"/>
    </row>
    <row r="61" spans="1:34" s="713" customFormat="1" ht="14.5">
      <c r="A61" s="707"/>
      <c r="B61" s="433"/>
      <c r="C61" s="716" t="s">
        <v>2623</v>
      </c>
      <c r="D61" s="503"/>
      <c r="E61" s="503"/>
      <c r="F61" s="503"/>
      <c r="G61" s="504"/>
      <c r="H61" s="707"/>
      <c r="I61" s="707"/>
      <c r="J61" s="707"/>
      <c r="K61" s="715"/>
      <c r="L61" s="79"/>
      <c r="M61" s="79"/>
      <c r="N61" s="79"/>
      <c r="O61" s="79"/>
      <c r="P61" s="79"/>
      <c r="Q61" s="79"/>
      <c r="R61" s="79"/>
      <c r="S61" s="79"/>
      <c r="T61" s="79"/>
      <c r="U61" s="266"/>
      <c r="V61" s="79"/>
      <c r="W61" s="79"/>
      <c r="X61" s="79"/>
      <c r="Y61" s="78"/>
    </row>
    <row r="62" spans="1:34" s="713" customFormat="1" ht="25">
      <c r="A62" s="717">
        <v>20</v>
      </c>
      <c r="B62" s="718" t="s">
        <v>2624</v>
      </c>
      <c r="C62" s="717" t="s">
        <v>2625</v>
      </c>
      <c r="D62" s="719">
        <v>42901</v>
      </c>
      <c r="E62" s="720">
        <v>44397</v>
      </c>
      <c r="F62" s="717"/>
      <c r="G62" s="717" t="s">
        <v>2626</v>
      </c>
      <c r="H62" s="717" t="s">
        <v>2325</v>
      </c>
      <c r="I62" s="717"/>
      <c r="J62" s="717" t="s">
        <v>817</v>
      </c>
      <c r="K62" s="717">
        <v>1</v>
      </c>
      <c r="L62" s="717" t="s">
        <v>2625</v>
      </c>
      <c r="M62" s="717" t="s">
        <v>2627</v>
      </c>
      <c r="N62" s="717" t="s">
        <v>2293</v>
      </c>
      <c r="O62" s="721">
        <v>72.3</v>
      </c>
      <c r="P62" s="717" t="s">
        <v>2628</v>
      </c>
      <c r="Q62" s="717" t="s">
        <v>2629</v>
      </c>
      <c r="R62" s="717"/>
      <c r="S62" s="722" t="s">
        <v>175</v>
      </c>
      <c r="T62" s="717" t="s">
        <v>2331</v>
      </c>
      <c r="U62" s="723" t="s">
        <v>619</v>
      </c>
      <c r="V62" s="717" t="s">
        <v>168</v>
      </c>
      <c r="W62" s="724"/>
    </row>
    <row r="63" spans="1:34" s="713" customFormat="1" ht="25">
      <c r="A63" s="717">
        <v>24</v>
      </c>
      <c r="B63" s="718" t="s">
        <v>2630</v>
      </c>
      <c r="C63" s="725" t="s">
        <v>2631</v>
      </c>
      <c r="D63" s="719">
        <v>43476</v>
      </c>
      <c r="E63" s="720">
        <v>44397</v>
      </c>
      <c r="F63" s="717"/>
      <c r="G63" s="717" t="s">
        <v>2632</v>
      </c>
      <c r="H63" s="717"/>
      <c r="I63" s="717"/>
      <c r="J63" s="717" t="s">
        <v>817</v>
      </c>
      <c r="K63" s="717">
        <v>1</v>
      </c>
      <c r="L63" s="725" t="s">
        <v>2631</v>
      </c>
      <c r="M63" s="717" t="s">
        <v>2633</v>
      </c>
      <c r="N63" s="717" t="s">
        <v>2293</v>
      </c>
      <c r="O63" s="721">
        <v>26</v>
      </c>
      <c r="P63" s="717" t="s">
        <v>2628</v>
      </c>
      <c r="Q63" s="717" t="s">
        <v>2</v>
      </c>
      <c r="R63" s="717"/>
      <c r="S63" s="722" t="s">
        <v>175</v>
      </c>
      <c r="T63" s="717" t="s">
        <v>2331</v>
      </c>
      <c r="U63" s="723" t="s">
        <v>619</v>
      </c>
      <c r="V63" s="717" t="s">
        <v>168</v>
      </c>
      <c r="W63" s="724" t="s">
        <v>2398</v>
      </c>
    </row>
    <row r="64" spans="1:34" s="713" customFormat="1" ht="25">
      <c r="A64" s="717">
        <v>7</v>
      </c>
      <c r="B64" s="718" t="s">
        <v>1684</v>
      </c>
      <c r="C64" s="717" t="s">
        <v>2634</v>
      </c>
      <c r="D64" s="719">
        <v>42213</v>
      </c>
      <c r="E64" s="720">
        <v>44040</v>
      </c>
      <c r="F64" s="717"/>
      <c r="G64" s="717" t="s">
        <v>2635</v>
      </c>
      <c r="H64" s="717" t="s">
        <v>2336</v>
      </c>
      <c r="I64" s="717"/>
      <c r="J64" s="717" t="s">
        <v>817</v>
      </c>
      <c r="K64" s="717">
        <v>1</v>
      </c>
      <c r="L64" s="717" t="s">
        <v>2634</v>
      </c>
      <c r="M64" s="717" t="s">
        <v>2636</v>
      </c>
      <c r="N64" s="717" t="s">
        <v>2293</v>
      </c>
      <c r="O64" s="721">
        <v>444</v>
      </c>
      <c r="P64" s="717" t="s">
        <v>2628</v>
      </c>
      <c r="Q64" s="717" t="s">
        <v>2637</v>
      </c>
      <c r="R64" s="717"/>
      <c r="S64" s="722" t="s">
        <v>175</v>
      </c>
      <c r="T64" s="717" t="s">
        <v>2331</v>
      </c>
      <c r="U64" s="723" t="s">
        <v>619</v>
      </c>
      <c r="V64" s="717" t="s">
        <v>168</v>
      </c>
      <c r="W64" s="724" t="s">
        <v>2638</v>
      </c>
    </row>
    <row r="65" spans="1:34" s="713" customFormat="1" ht="25">
      <c r="A65" s="717">
        <v>22</v>
      </c>
      <c r="B65" s="718" t="s">
        <v>2639</v>
      </c>
      <c r="C65" s="725" t="s">
        <v>2640</v>
      </c>
      <c r="D65" s="719">
        <v>43082</v>
      </c>
      <c r="E65" s="726"/>
      <c r="F65" s="717"/>
      <c r="G65" s="717" t="s">
        <v>2641</v>
      </c>
      <c r="H65" s="717" t="s">
        <v>2642</v>
      </c>
      <c r="I65" s="717"/>
      <c r="J65" s="717" t="s">
        <v>817</v>
      </c>
      <c r="K65" s="717">
        <v>1</v>
      </c>
      <c r="L65" s="725" t="s">
        <v>2640</v>
      </c>
      <c r="M65" s="717" t="s">
        <v>2643</v>
      </c>
      <c r="N65" s="717" t="s">
        <v>2293</v>
      </c>
      <c r="O65" s="721">
        <v>68.7</v>
      </c>
      <c r="P65" s="717" t="s">
        <v>2628</v>
      </c>
      <c r="Q65" s="717" t="s">
        <v>2644</v>
      </c>
      <c r="R65" s="717"/>
      <c r="S65" s="722" t="s">
        <v>175</v>
      </c>
      <c r="T65" s="717" t="s">
        <v>2331</v>
      </c>
      <c r="U65" s="723" t="s">
        <v>619</v>
      </c>
      <c r="V65" s="717" t="s">
        <v>168</v>
      </c>
      <c r="W65" s="724"/>
    </row>
    <row r="66" spans="1:34" s="713" customFormat="1" ht="25">
      <c r="A66" s="717">
        <v>26</v>
      </c>
      <c r="B66" s="718" t="s">
        <v>2645</v>
      </c>
      <c r="C66" s="725" t="s">
        <v>2646</v>
      </c>
      <c r="D66" s="719">
        <v>43521</v>
      </c>
      <c r="E66" s="720">
        <v>44166</v>
      </c>
      <c r="F66" s="717"/>
      <c r="G66" s="717" t="s">
        <v>2647</v>
      </c>
      <c r="H66" s="717" t="s">
        <v>2648</v>
      </c>
      <c r="I66" s="717"/>
      <c r="J66" s="717" t="s">
        <v>817</v>
      </c>
      <c r="K66" s="717">
        <v>1</v>
      </c>
      <c r="L66" s="725" t="s">
        <v>2646</v>
      </c>
      <c r="M66" s="717" t="s">
        <v>2649</v>
      </c>
      <c r="N66" s="717" t="s">
        <v>2293</v>
      </c>
      <c r="O66" s="721">
        <v>311.3</v>
      </c>
      <c r="P66" s="717" t="s">
        <v>2628</v>
      </c>
      <c r="Q66" s="717" t="s">
        <v>2650</v>
      </c>
      <c r="R66" s="717"/>
      <c r="S66" s="722" t="s">
        <v>175</v>
      </c>
      <c r="T66" s="717" t="s">
        <v>2331</v>
      </c>
      <c r="U66" s="723" t="s">
        <v>2651</v>
      </c>
      <c r="V66" s="717" t="s">
        <v>168</v>
      </c>
      <c r="W66" s="724"/>
      <c r="X66" s="711"/>
      <c r="Y66" s="711"/>
    </row>
    <row r="67" spans="1:34" s="727" customFormat="1" ht="25">
      <c r="A67" s="717">
        <v>9</v>
      </c>
      <c r="B67" s="718" t="s">
        <v>2652</v>
      </c>
      <c r="C67" s="717" t="s">
        <v>2653</v>
      </c>
      <c r="D67" s="719">
        <v>42557</v>
      </c>
      <c r="E67" s="720">
        <v>44447</v>
      </c>
      <c r="F67" s="717"/>
      <c r="G67" s="717" t="s">
        <v>2654</v>
      </c>
      <c r="H67" s="717" t="s">
        <v>2655</v>
      </c>
      <c r="I67" s="717"/>
      <c r="J67" s="717" t="s">
        <v>817</v>
      </c>
      <c r="K67" s="717">
        <v>1</v>
      </c>
      <c r="L67" s="717" t="s">
        <v>2653</v>
      </c>
      <c r="M67" s="717" t="s">
        <v>2656</v>
      </c>
      <c r="N67" s="717" t="s">
        <v>2293</v>
      </c>
      <c r="O67" s="721">
        <v>594</v>
      </c>
      <c r="P67" s="717" t="s">
        <v>2657</v>
      </c>
      <c r="Q67" s="717" t="s">
        <v>2658</v>
      </c>
      <c r="R67" s="717"/>
      <c r="S67" s="722" t="s">
        <v>175</v>
      </c>
      <c r="T67" s="717" t="s">
        <v>2331</v>
      </c>
      <c r="U67" s="723">
        <v>1</v>
      </c>
      <c r="V67" s="717" t="s">
        <v>168</v>
      </c>
      <c r="W67" s="724" t="s">
        <v>2341</v>
      </c>
    </row>
    <row r="68" spans="1:34" s="736" customFormat="1" ht="25">
      <c r="A68" s="717">
        <v>39</v>
      </c>
      <c r="B68" s="728">
        <v>12</v>
      </c>
      <c r="C68" s="729" t="s">
        <v>2659</v>
      </c>
      <c r="D68" s="719">
        <v>44034</v>
      </c>
      <c r="E68" s="717"/>
      <c r="F68" s="717"/>
      <c r="G68" s="730" t="s">
        <v>2660</v>
      </c>
      <c r="H68" s="717"/>
      <c r="I68" s="717"/>
      <c r="J68" s="717" t="s">
        <v>817</v>
      </c>
      <c r="K68" s="731">
        <v>1</v>
      </c>
      <c r="L68" s="717" t="s">
        <v>2659</v>
      </c>
      <c r="M68" s="730" t="s">
        <v>2661</v>
      </c>
      <c r="N68" s="717" t="s">
        <v>2293</v>
      </c>
      <c r="O68" s="732">
        <v>70</v>
      </c>
      <c r="P68" s="733" t="s">
        <v>2662</v>
      </c>
      <c r="Q68" s="734" t="s">
        <v>2663</v>
      </c>
      <c r="R68" s="734"/>
      <c r="S68" s="717"/>
      <c r="T68" s="717" t="s">
        <v>2664</v>
      </c>
      <c r="U68" s="723" t="s">
        <v>619</v>
      </c>
      <c r="V68" s="717" t="s">
        <v>168</v>
      </c>
      <c r="W68" s="735"/>
    </row>
    <row r="69" spans="1:34" s="713" customFormat="1" ht="25">
      <c r="A69" s="717">
        <v>11</v>
      </c>
      <c r="B69" s="718" t="s">
        <v>2665</v>
      </c>
      <c r="C69" s="717" t="s">
        <v>2666</v>
      </c>
      <c r="D69" s="719">
        <v>42699</v>
      </c>
      <c r="E69" s="717"/>
      <c r="F69" s="717"/>
      <c r="G69" s="717" t="s">
        <v>2667</v>
      </c>
      <c r="H69" s="717" t="s">
        <v>2668</v>
      </c>
      <c r="I69" s="717"/>
      <c r="J69" s="717" t="s">
        <v>817</v>
      </c>
      <c r="K69" s="717">
        <v>1</v>
      </c>
      <c r="L69" s="717" t="s">
        <v>2666</v>
      </c>
      <c r="M69" s="717" t="s">
        <v>2669</v>
      </c>
      <c r="N69" s="717" t="s">
        <v>2293</v>
      </c>
      <c r="O69" s="737">
        <v>71.5</v>
      </c>
      <c r="P69" s="733" t="s">
        <v>2662</v>
      </c>
      <c r="Q69" s="717" t="s">
        <v>2670</v>
      </c>
      <c r="R69" s="717"/>
      <c r="S69" s="722" t="s">
        <v>175</v>
      </c>
      <c r="T69" s="717" t="s">
        <v>2331</v>
      </c>
      <c r="U69" s="723" t="s">
        <v>619</v>
      </c>
      <c r="V69" s="717" t="s">
        <v>168</v>
      </c>
      <c r="W69" s="724"/>
    </row>
    <row r="70" spans="1:34" s="747" customFormat="1" ht="25">
      <c r="A70" s="738">
        <v>7</v>
      </c>
      <c r="B70" s="739" t="s">
        <v>2671</v>
      </c>
      <c r="C70" s="738" t="s">
        <v>2672</v>
      </c>
      <c r="D70" s="740">
        <v>42767</v>
      </c>
      <c r="E70" s="741">
        <v>44697</v>
      </c>
      <c r="F70" s="738"/>
      <c r="G70" s="738" t="s">
        <v>2673</v>
      </c>
      <c r="H70" s="738" t="s">
        <v>2674</v>
      </c>
      <c r="I70" s="738"/>
      <c r="J70" s="738" t="s">
        <v>817</v>
      </c>
      <c r="K70" s="738">
        <v>1</v>
      </c>
      <c r="L70" s="738" t="s">
        <v>2672</v>
      </c>
      <c r="M70" s="738" t="s">
        <v>2675</v>
      </c>
      <c r="N70" s="738" t="s">
        <v>2293</v>
      </c>
      <c r="O70" s="742">
        <v>777</v>
      </c>
      <c r="P70" s="743" t="s">
        <v>2676</v>
      </c>
      <c r="Q70" s="738" t="s">
        <v>2677</v>
      </c>
      <c r="R70" s="738"/>
      <c r="S70" s="744" t="s">
        <v>175</v>
      </c>
      <c r="T70" s="738" t="s">
        <v>2331</v>
      </c>
      <c r="U70" s="745" t="s">
        <v>619</v>
      </c>
      <c r="V70" s="738" t="s">
        <v>168</v>
      </c>
      <c r="W70" s="746" t="s">
        <v>2678</v>
      </c>
    </row>
    <row r="71" spans="1:34" s="747" customFormat="1" ht="25">
      <c r="A71" s="738">
        <v>8</v>
      </c>
      <c r="B71" s="739" t="s">
        <v>2679</v>
      </c>
      <c r="C71" s="738" t="s">
        <v>2680</v>
      </c>
      <c r="D71" s="740">
        <v>42814</v>
      </c>
      <c r="E71" s="805">
        <v>44697</v>
      </c>
      <c r="F71" s="738"/>
      <c r="G71" s="738" t="s">
        <v>2681</v>
      </c>
      <c r="H71" s="738" t="s">
        <v>2682</v>
      </c>
      <c r="I71" s="738"/>
      <c r="J71" s="738" t="s">
        <v>817</v>
      </c>
      <c r="K71" s="738">
        <v>1</v>
      </c>
      <c r="L71" s="738" t="s">
        <v>2680</v>
      </c>
      <c r="M71" s="738" t="s">
        <v>2683</v>
      </c>
      <c r="N71" s="738" t="s">
        <v>2293</v>
      </c>
      <c r="O71" s="742">
        <v>93</v>
      </c>
      <c r="P71" s="743" t="s">
        <v>2662</v>
      </c>
      <c r="Q71" s="738" t="s">
        <v>2677</v>
      </c>
      <c r="R71" s="738"/>
      <c r="S71" s="744" t="s">
        <v>175</v>
      </c>
      <c r="T71" s="738" t="s">
        <v>2331</v>
      </c>
      <c r="U71" s="745" t="s">
        <v>619</v>
      </c>
      <c r="V71" s="738" t="s">
        <v>168</v>
      </c>
      <c r="W71" s="746" t="s">
        <v>2678</v>
      </c>
    </row>
    <row r="72" spans="1:34" s="693" customFormat="1" ht="25">
      <c r="A72" s="748">
        <v>12</v>
      </c>
      <c r="B72" s="749" t="s">
        <v>2684</v>
      </c>
      <c r="C72" s="748" t="s">
        <v>2685</v>
      </c>
      <c r="D72" s="750">
        <v>42865</v>
      </c>
      <c r="E72" s="750">
        <v>45132</v>
      </c>
      <c r="F72" s="748"/>
      <c r="G72" s="748" t="s">
        <v>2685</v>
      </c>
      <c r="H72" s="748" t="s">
        <v>2686</v>
      </c>
      <c r="I72" s="748"/>
      <c r="J72" s="748" t="s">
        <v>817</v>
      </c>
      <c r="K72" s="748">
        <v>1</v>
      </c>
      <c r="L72" s="748" t="s">
        <v>2685</v>
      </c>
      <c r="M72" s="748" t="s">
        <v>2687</v>
      </c>
      <c r="N72" s="748" t="s">
        <v>2293</v>
      </c>
      <c r="O72" s="706">
        <v>434</v>
      </c>
      <c r="P72" s="480" t="s">
        <v>2662</v>
      </c>
      <c r="Q72" s="748" t="s">
        <v>2685</v>
      </c>
      <c r="R72" s="480" t="s">
        <v>2348</v>
      </c>
      <c r="S72" s="751" t="s">
        <v>175</v>
      </c>
      <c r="T72" s="748" t="s">
        <v>2331</v>
      </c>
      <c r="U72" s="748" t="s">
        <v>619</v>
      </c>
      <c r="V72" s="748" t="s">
        <v>168</v>
      </c>
      <c r="W72" s="749" t="s">
        <v>2341</v>
      </c>
    </row>
    <row r="73" spans="1:34" s="693" customFormat="1" ht="25">
      <c r="A73" s="748">
        <v>17</v>
      </c>
      <c r="B73" s="749" t="s">
        <v>2688</v>
      </c>
      <c r="C73" s="748" t="s">
        <v>2689</v>
      </c>
      <c r="D73" s="750">
        <v>43775</v>
      </c>
      <c r="E73" s="750">
        <v>45132</v>
      </c>
      <c r="F73" s="748"/>
      <c r="G73" s="748" t="s">
        <v>2429</v>
      </c>
      <c r="H73" s="748" t="s">
        <v>2434</v>
      </c>
      <c r="I73" s="748"/>
      <c r="J73" s="748" t="s">
        <v>817</v>
      </c>
      <c r="K73" s="748">
        <v>1</v>
      </c>
      <c r="L73" s="748" t="s">
        <v>2689</v>
      </c>
      <c r="M73" s="748" t="s">
        <v>2690</v>
      </c>
      <c r="N73" s="748" t="s">
        <v>2410</v>
      </c>
      <c r="O73" s="706">
        <v>78.11</v>
      </c>
      <c r="P73" s="480" t="s">
        <v>2662</v>
      </c>
      <c r="Q73" s="748" t="s">
        <v>2691</v>
      </c>
      <c r="R73" s="480" t="s">
        <v>2348</v>
      </c>
      <c r="S73" s="751" t="s">
        <v>175</v>
      </c>
      <c r="T73" s="748" t="s">
        <v>2331</v>
      </c>
      <c r="U73" s="748" t="s">
        <v>619</v>
      </c>
      <c r="V73" s="748" t="s">
        <v>168</v>
      </c>
      <c r="W73" s="739" t="s">
        <v>2404</v>
      </c>
    </row>
    <row r="74" spans="1:34" s="693" customFormat="1" ht="25">
      <c r="A74" s="748">
        <v>30</v>
      </c>
      <c r="B74" s="752" t="s">
        <v>2692</v>
      </c>
      <c r="C74" s="748" t="s">
        <v>2693</v>
      </c>
      <c r="D74" s="750">
        <v>44354</v>
      </c>
      <c r="E74" s="750">
        <v>45132</v>
      </c>
      <c r="F74" s="753"/>
      <c r="G74" s="748" t="s">
        <v>2372</v>
      </c>
      <c r="H74" s="748" t="s">
        <v>2336</v>
      </c>
      <c r="I74" s="748" t="s">
        <v>2694</v>
      </c>
      <c r="J74" s="748" t="s">
        <v>817</v>
      </c>
      <c r="K74" s="748">
        <v>1</v>
      </c>
      <c r="L74" s="748" t="s">
        <v>2695</v>
      </c>
      <c r="M74" s="748" t="s">
        <v>2696</v>
      </c>
      <c r="N74" s="748" t="s">
        <v>2293</v>
      </c>
      <c r="O74" s="706">
        <v>65.790000000000006</v>
      </c>
      <c r="P74" s="480" t="s">
        <v>2662</v>
      </c>
      <c r="Q74" s="480" t="s">
        <v>2471</v>
      </c>
      <c r="R74" s="480" t="s">
        <v>2329</v>
      </c>
      <c r="S74" s="748" t="s">
        <v>175</v>
      </c>
      <c r="T74" s="748" t="s">
        <v>2331</v>
      </c>
      <c r="U74" s="748" t="s">
        <v>619</v>
      </c>
      <c r="V74" s="748" t="s">
        <v>168</v>
      </c>
      <c r="W74" s="754" t="s">
        <v>2443</v>
      </c>
      <c r="X74" s="697"/>
      <c r="Y74" s="697"/>
      <c r="Z74" s="697"/>
      <c r="AA74" s="697"/>
      <c r="AB74" s="697"/>
      <c r="AC74" s="697"/>
      <c r="AD74" s="697"/>
      <c r="AE74" s="697"/>
      <c r="AF74" s="697"/>
      <c r="AG74" s="697"/>
      <c r="AH74" s="697"/>
    </row>
    <row r="75" spans="1:34" s="698" customFormat="1" ht="25">
      <c r="A75" s="748">
        <v>18</v>
      </c>
      <c r="B75" s="739" t="s">
        <v>2697</v>
      </c>
      <c r="C75" s="748" t="s">
        <v>2698</v>
      </c>
      <c r="D75" s="750">
        <v>43938</v>
      </c>
      <c r="E75" s="750">
        <v>45132</v>
      </c>
      <c r="F75" s="748"/>
      <c r="G75" s="748" t="s">
        <v>2699</v>
      </c>
      <c r="H75" s="748" t="s">
        <v>2700</v>
      </c>
      <c r="I75" s="748"/>
      <c r="J75" s="748" t="s">
        <v>817</v>
      </c>
      <c r="K75" s="748">
        <v>1</v>
      </c>
      <c r="L75" s="748" t="s">
        <v>2698</v>
      </c>
      <c r="M75" s="748" t="s">
        <v>2701</v>
      </c>
      <c r="N75" s="748" t="s">
        <v>2410</v>
      </c>
      <c r="O75" s="706">
        <v>498</v>
      </c>
      <c r="P75" s="480" t="s">
        <v>2662</v>
      </c>
      <c r="Q75" s="748" t="s">
        <v>2702</v>
      </c>
      <c r="R75" s="480" t="s">
        <v>2329</v>
      </c>
      <c r="S75" s="748" t="s">
        <v>175</v>
      </c>
      <c r="T75" s="748" t="s">
        <v>2331</v>
      </c>
      <c r="U75" s="748" t="s">
        <v>619</v>
      </c>
      <c r="V75" s="748" t="s">
        <v>168</v>
      </c>
      <c r="W75" s="754"/>
    </row>
    <row r="76" spans="1:34" s="697" customFormat="1" ht="25">
      <c r="A76" s="748">
        <v>20</v>
      </c>
      <c r="B76" s="739" t="s">
        <v>2703</v>
      </c>
      <c r="C76" s="748" t="s">
        <v>2704</v>
      </c>
      <c r="D76" s="750">
        <v>44004</v>
      </c>
      <c r="E76" s="750">
        <v>45132</v>
      </c>
      <c r="F76" s="748"/>
      <c r="G76" s="748" t="s">
        <v>2705</v>
      </c>
      <c r="H76" s="748" t="s">
        <v>2439</v>
      </c>
      <c r="I76" s="748"/>
      <c r="J76" s="748" t="s">
        <v>817</v>
      </c>
      <c r="K76" s="748">
        <v>1</v>
      </c>
      <c r="L76" s="748" t="s">
        <v>2704</v>
      </c>
      <c r="M76" s="748" t="s">
        <v>2706</v>
      </c>
      <c r="N76" s="748" t="s">
        <v>2410</v>
      </c>
      <c r="O76" s="706">
        <v>502.87</v>
      </c>
      <c r="P76" s="480" t="s">
        <v>2707</v>
      </c>
      <c r="Q76" s="748" t="s">
        <v>2708</v>
      </c>
      <c r="R76" s="480" t="s">
        <v>2329</v>
      </c>
      <c r="S76" s="748" t="s">
        <v>175</v>
      </c>
      <c r="T76" s="748" t="s">
        <v>2331</v>
      </c>
      <c r="U76" s="693" t="s">
        <v>2709</v>
      </c>
      <c r="V76" s="748" t="s">
        <v>168</v>
      </c>
      <c r="W76" s="755" t="s">
        <v>2710</v>
      </c>
    </row>
    <row r="77" spans="1:34" ht="37.5">
      <c r="A77" s="79"/>
      <c r="B77" s="79" t="s">
        <v>2711</v>
      </c>
      <c r="C77" s="814" t="s">
        <v>2712</v>
      </c>
      <c r="D77" s="695">
        <v>44034</v>
      </c>
      <c r="E77" s="79" t="s">
        <v>2713</v>
      </c>
      <c r="F77" s="79"/>
      <c r="G77" s="267" t="s">
        <v>2714</v>
      </c>
      <c r="H77" s="79" t="s">
        <v>2430</v>
      </c>
      <c r="I77" s="79"/>
      <c r="J77" s="79" t="s">
        <v>817</v>
      </c>
      <c r="K77" s="79">
        <v>1</v>
      </c>
      <c r="L77" s="79" t="s">
        <v>2715</v>
      </c>
      <c r="M77" s="700" t="s">
        <v>2716</v>
      </c>
      <c r="N77" s="79" t="s">
        <v>2293</v>
      </c>
      <c r="O77" s="703">
        <v>243</v>
      </c>
      <c r="P77" s="703"/>
      <c r="Q77" s="79" t="s">
        <v>2338</v>
      </c>
      <c r="R77" s="79" t="s">
        <v>2426</v>
      </c>
      <c r="S77" s="79" t="s">
        <v>2329</v>
      </c>
      <c r="T77" s="79" t="s">
        <v>2717</v>
      </c>
      <c r="U77" s="79" t="s">
        <v>175</v>
      </c>
      <c r="V77" s="79" t="s">
        <v>2331</v>
      </c>
      <c r="W77" s="79" t="s">
        <v>2718</v>
      </c>
      <c r="X77" s="79" t="s">
        <v>168</v>
      </c>
      <c r="Y77" s="79"/>
      <c r="Z77" s="697"/>
      <c r="AA77" s="697"/>
      <c r="AB77" s="697"/>
      <c r="AC77" s="697"/>
      <c r="AD77" s="697"/>
      <c r="AE77" s="697"/>
      <c r="AF77" s="697"/>
      <c r="AG77" s="697"/>
      <c r="AH77" s="697"/>
    </row>
    <row r="78" spans="1:34" ht="37.5">
      <c r="A78" s="707"/>
      <c r="B78" s="707" t="s">
        <v>2719</v>
      </c>
      <c r="C78" s="708" t="s">
        <v>2720</v>
      </c>
      <c r="D78" s="704">
        <v>45016</v>
      </c>
      <c r="E78" s="704">
        <v>45302</v>
      </c>
      <c r="F78" s="480"/>
      <c r="G78" s="480" t="s">
        <v>2721</v>
      </c>
      <c r="H78" s="708" t="s">
        <v>2325</v>
      </c>
      <c r="I78" s="708" t="s">
        <v>2722</v>
      </c>
      <c r="J78" s="708" t="s">
        <v>817</v>
      </c>
      <c r="K78" s="708">
        <v>1</v>
      </c>
      <c r="L78" s="480" t="s">
        <v>2723</v>
      </c>
      <c r="M78" s="709" t="s">
        <v>2724</v>
      </c>
      <c r="N78" s="480" t="s">
        <v>2293</v>
      </c>
      <c r="O78" s="706">
        <v>34.200000000000003</v>
      </c>
      <c r="P78" s="706"/>
      <c r="Q78" s="79" t="s">
        <v>2338</v>
      </c>
      <c r="R78" s="79" t="s">
        <v>2501</v>
      </c>
      <c r="S78" s="480" t="s">
        <v>2329</v>
      </c>
      <c r="T78" s="480" t="s">
        <v>2725</v>
      </c>
      <c r="U78" s="480" t="s">
        <v>175</v>
      </c>
      <c r="V78" s="480" t="s">
        <v>2331</v>
      </c>
      <c r="W78" s="480" t="s">
        <v>2496</v>
      </c>
      <c r="X78" s="480" t="s">
        <v>168</v>
      </c>
      <c r="Y78" s="80" t="s">
        <v>2420</v>
      </c>
      <c r="Z78" s="697"/>
      <c r="AA78" s="697"/>
      <c r="AB78" s="697"/>
      <c r="AC78" s="697"/>
      <c r="AD78" s="697"/>
      <c r="AE78" s="697"/>
      <c r="AF78" s="697"/>
      <c r="AG78" s="697"/>
      <c r="AH78" s="697"/>
    </row>
    <row r="79" spans="1:34" ht="37.5">
      <c r="A79" s="79">
        <v>2</v>
      </c>
      <c r="B79" s="694" t="s">
        <v>2726</v>
      </c>
      <c r="C79" s="79" t="s">
        <v>2727</v>
      </c>
      <c r="D79" s="695">
        <v>41509</v>
      </c>
      <c r="E79" s="79"/>
      <c r="F79" s="79"/>
      <c r="G79" s="267" t="s">
        <v>2660</v>
      </c>
      <c r="H79" s="79" t="s">
        <v>2336</v>
      </c>
      <c r="I79" s="79"/>
      <c r="J79" s="79" t="s">
        <v>817</v>
      </c>
      <c r="K79" s="79">
        <v>1</v>
      </c>
      <c r="L79" s="79" t="s">
        <v>2727</v>
      </c>
      <c r="M79" s="79" t="s">
        <v>2728</v>
      </c>
      <c r="N79" s="79" t="s">
        <v>2295</v>
      </c>
      <c r="O79" s="696">
        <v>1147.8</v>
      </c>
      <c r="P79" s="696"/>
      <c r="Q79" s="79" t="s">
        <v>2346</v>
      </c>
      <c r="R79" s="79" t="s">
        <v>2729</v>
      </c>
      <c r="S79" s="79" t="s">
        <v>2348</v>
      </c>
      <c r="T79" s="79" t="s">
        <v>2730</v>
      </c>
      <c r="U79" s="266" t="s">
        <v>175</v>
      </c>
      <c r="V79" s="79" t="s">
        <v>2731</v>
      </c>
      <c r="W79" s="81" t="s">
        <v>2530</v>
      </c>
      <c r="X79" s="79" t="s">
        <v>168</v>
      </c>
      <c r="Y79" s="421" t="s">
        <v>2732</v>
      </c>
    </row>
  </sheetData>
  <autoFilter ref="A2:K2" xr:uid="{09E5CA36-5BC6-4C2E-B6FB-6F7F090F99EE}"/>
  <mergeCells count="3">
    <mergeCell ref="F1:K8"/>
    <mergeCell ref="A8:E8"/>
    <mergeCell ref="F10:J10"/>
  </mergeCells>
  <phoneticPr fontId="6" type="noConversion"/>
  <conditionalFormatting sqref="G48:G50 M46:M50 M78">
    <cfRule type="cellIs" dxfId="0" priority="2" operator="lessThan">
      <formula>500.1</formula>
    </cfRule>
  </conditionalFormatting>
  <dataValidations count="10">
    <dataValidation type="list" allowBlank="1" showInputMessage="1" showErrorMessage="1" sqref="N62:N76" xr:uid="{42144225-EC06-457A-9BA9-97E6D7114A7F}">
      <formula1>$X$1:$X$3</formula1>
    </dataValidation>
    <dataValidation type="list" allowBlank="1" showInputMessage="1" showErrorMessage="1" sqref="Q56:R56 Q57:Q58" xr:uid="{EC51A103-1AD5-4601-B5CA-4BD4199C587D}">
      <formula1>$AB$2:$AB$5</formula1>
    </dataValidation>
    <dataValidation type="list" allowBlank="1" showInputMessage="1" showErrorMessage="1" sqref="R55 Q34:Q47 Q48:Q54 Q77:Q79 Q13:Q33" xr:uid="{674F46FB-4F96-4425-8150-9D9CEFCED967}">
      <formula1>$AA$2:$AA$5</formula1>
    </dataValidation>
    <dataValidation type="list" allowBlank="1" showInputMessage="1" showErrorMessage="1" sqref="P68:P76" xr:uid="{19C8D613-A2FA-4481-8EEE-C475F86E1E19}">
      <formula1>$Z$2:$Z$5</formula1>
    </dataValidation>
    <dataValidation type="list" allowBlank="1" showInputMessage="1" showErrorMessage="1" sqref="V62:V76 P62:P67" xr:uid="{80A2AB86-C6FD-41A3-A3ED-563AC45EF495}">
      <formula1>#REF!</formula1>
    </dataValidation>
    <dataValidation type="list" allowBlank="1" showInputMessage="1" showErrorMessage="1" sqref="S69:S76 S62:S67" xr:uid="{16079722-A3C2-439C-A882-9F4AF5AEF839}">
      <formula1>$X$10:$X$11</formula1>
    </dataValidation>
    <dataValidation type="list" allowBlank="1" showInputMessage="1" showErrorMessage="1" sqref="N27:N33 N77" xr:uid="{11655C80-CCA6-4FDA-A9C8-7F8AAD04DEBF}">
      <formula1>$AA$1:$AA$3</formula1>
    </dataValidation>
    <dataValidation type="list" allowBlank="1" showInputMessage="1" showErrorMessage="1" sqref="N13:N23 N79" xr:uid="{D18C3383-03B9-47B8-8409-ECF9A649477F}">
      <formula1>$AC$1:$AC$3</formula1>
    </dataValidation>
    <dataValidation type="list" allowBlank="1" showInputMessage="1" showErrorMessage="1" sqref="X13:X23 X79" xr:uid="{7C717AAA-E3AB-45E0-A168-871CE70047B9}">
      <formula1>$AB$2:$AB$7</formula1>
    </dataValidation>
    <dataValidation type="list" allowBlank="1" showInputMessage="1" showErrorMessage="1" sqref="U13:U23 U79" xr:uid="{0AEFA668-25F3-49C9-BA66-54CFF13AC352}">
      <formula1>$AC$10:$AC$11</formula1>
    </dataValidation>
  </dataValidations>
  <pageMargins left="0.75" right="0.75" top="1" bottom="1" header="0.5" footer="0.5"/>
  <pageSetup paperSize="9" scale="93" orientation="landscape" r:id="rId1"/>
  <headerFooter alignWithMargins="0"/>
  <rowBreaks count="2" manualBreakCount="2">
    <brk id="43" max="33" man="1"/>
    <brk id="58" max="16383" man="1"/>
  </rowBreaks>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7A975-35B1-4634-BDD1-FD933CCA2903}">
  <sheetPr>
    <tabColor rgb="FF92D050"/>
  </sheetPr>
  <dimension ref="A1:G77"/>
  <sheetViews>
    <sheetView zoomScaleNormal="100" workbookViewId="0">
      <selection activeCell="D1728" sqref="D1728"/>
    </sheetView>
  </sheetViews>
  <sheetFormatPr defaultColWidth="8.81640625" defaultRowHeight="12.5"/>
  <cols>
    <col min="1" max="1" width="30.453125" style="765" customWidth="1"/>
    <col min="2" max="2" width="36.453125" style="765" customWidth="1"/>
    <col min="3" max="3" width="13.1796875" style="765" customWidth="1"/>
    <col min="4" max="6" width="8.7265625" style="765"/>
    <col min="7" max="7" width="29.453125" style="765" customWidth="1"/>
    <col min="8" max="8" width="51.1796875" style="765" customWidth="1"/>
    <col min="9" max="256" width="8.7265625" style="765"/>
    <col min="257" max="257" width="30.453125" style="765" customWidth="1"/>
    <col min="258" max="258" width="36.453125" style="765" customWidth="1"/>
    <col min="259" max="259" width="13.1796875" style="765" customWidth="1"/>
    <col min="260" max="262" width="8.7265625" style="765"/>
    <col min="263" max="263" width="29.453125" style="765" customWidth="1"/>
    <col min="264" max="264" width="51.1796875" style="765" customWidth="1"/>
    <col min="265" max="512" width="8.7265625" style="765"/>
    <col min="513" max="513" width="30.453125" style="765" customWidth="1"/>
    <col min="514" max="514" width="36.453125" style="765" customWidth="1"/>
    <col min="515" max="515" width="13.1796875" style="765" customWidth="1"/>
    <col min="516" max="518" width="8.7265625" style="765"/>
    <col min="519" max="519" width="29.453125" style="765" customWidth="1"/>
    <col min="520" max="520" width="51.1796875" style="765" customWidth="1"/>
    <col min="521" max="768" width="8.7265625" style="765"/>
    <col min="769" max="769" width="30.453125" style="765" customWidth="1"/>
    <col min="770" max="770" width="36.453125" style="765" customWidth="1"/>
    <col min="771" max="771" width="13.1796875" style="765" customWidth="1"/>
    <col min="772" max="774" width="8.7265625" style="765"/>
    <col min="775" max="775" width="29.453125" style="765" customWidth="1"/>
    <col min="776" max="776" width="51.1796875" style="765" customWidth="1"/>
    <col min="777" max="1024" width="8.7265625" style="765"/>
    <col min="1025" max="1025" width="30.453125" style="765" customWidth="1"/>
    <col min="1026" max="1026" width="36.453125" style="765" customWidth="1"/>
    <col min="1027" max="1027" width="13.1796875" style="765" customWidth="1"/>
    <col min="1028" max="1030" width="8.7265625" style="765"/>
    <col min="1031" max="1031" width="29.453125" style="765" customWidth="1"/>
    <col min="1032" max="1032" width="51.1796875" style="765" customWidth="1"/>
    <col min="1033" max="1280" width="8.7265625" style="765"/>
    <col min="1281" max="1281" width="30.453125" style="765" customWidth="1"/>
    <col min="1282" max="1282" width="36.453125" style="765" customWidth="1"/>
    <col min="1283" max="1283" width="13.1796875" style="765" customWidth="1"/>
    <col min="1284" max="1286" width="8.7265625" style="765"/>
    <col min="1287" max="1287" width="29.453125" style="765" customWidth="1"/>
    <col min="1288" max="1288" width="51.1796875" style="765" customWidth="1"/>
    <col min="1289" max="1536" width="8.7265625" style="765"/>
    <col min="1537" max="1537" width="30.453125" style="765" customWidth="1"/>
    <col min="1538" max="1538" width="36.453125" style="765" customWidth="1"/>
    <col min="1539" max="1539" width="13.1796875" style="765" customWidth="1"/>
    <col min="1540" max="1542" width="8.7265625" style="765"/>
    <col min="1543" max="1543" width="29.453125" style="765" customWidth="1"/>
    <col min="1544" max="1544" width="51.1796875" style="765" customWidth="1"/>
    <col min="1545" max="1792" width="8.7265625" style="765"/>
    <col min="1793" max="1793" width="30.453125" style="765" customWidth="1"/>
    <col min="1794" max="1794" width="36.453125" style="765" customWidth="1"/>
    <col min="1795" max="1795" width="13.1796875" style="765" customWidth="1"/>
    <col min="1796" max="1798" width="8.7265625" style="765"/>
    <col min="1799" max="1799" width="29.453125" style="765" customWidth="1"/>
    <col min="1800" max="1800" width="51.1796875" style="765" customWidth="1"/>
    <col min="1801" max="2048" width="8.7265625" style="765"/>
    <col min="2049" max="2049" width="30.453125" style="765" customWidth="1"/>
    <col min="2050" max="2050" width="36.453125" style="765" customWidth="1"/>
    <col min="2051" max="2051" width="13.1796875" style="765" customWidth="1"/>
    <col min="2052" max="2054" width="8.7265625" style="765"/>
    <col min="2055" max="2055" width="29.453125" style="765" customWidth="1"/>
    <col min="2056" max="2056" width="51.1796875" style="765" customWidth="1"/>
    <col min="2057" max="2304" width="8.7265625" style="765"/>
    <col min="2305" max="2305" width="30.453125" style="765" customWidth="1"/>
    <col min="2306" max="2306" width="36.453125" style="765" customWidth="1"/>
    <col min="2307" max="2307" width="13.1796875" style="765" customWidth="1"/>
    <col min="2308" max="2310" width="8.7265625" style="765"/>
    <col min="2311" max="2311" width="29.453125" style="765" customWidth="1"/>
    <col min="2312" max="2312" width="51.1796875" style="765" customWidth="1"/>
    <col min="2313" max="2560" width="8.7265625" style="765"/>
    <col min="2561" max="2561" width="30.453125" style="765" customWidth="1"/>
    <col min="2562" max="2562" width="36.453125" style="765" customWidth="1"/>
    <col min="2563" max="2563" width="13.1796875" style="765" customWidth="1"/>
    <col min="2564" max="2566" width="8.7265625" style="765"/>
    <col min="2567" max="2567" width="29.453125" style="765" customWidth="1"/>
    <col min="2568" max="2568" width="51.1796875" style="765" customWidth="1"/>
    <col min="2569" max="2816" width="8.7265625" style="765"/>
    <col min="2817" max="2817" width="30.453125" style="765" customWidth="1"/>
    <col min="2818" max="2818" width="36.453125" style="765" customWidth="1"/>
    <col min="2819" max="2819" width="13.1796875" style="765" customWidth="1"/>
    <col min="2820" max="2822" width="8.7265625" style="765"/>
    <col min="2823" max="2823" width="29.453125" style="765" customWidth="1"/>
    <col min="2824" max="2824" width="51.1796875" style="765" customWidth="1"/>
    <col min="2825" max="3072" width="8.7265625" style="765"/>
    <col min="3073" max="3073" width="30.453125" style="765" customWidth="1"/>
    <col min="3074" max="3074" width="36.453125" style="765" customWidth="1"/>
    <col min="3075" max="3075" width="13.1796875" style="765" customWidth="1"/>
    <col min="3076" max="3078" width="8.7265625" style="765"/>
    <col min="3079" max="3079" width="29.453125" style="765" customWidth="1"/>
    <col min="3080" max="3080" width="51.1796875" style="765" customWidth="1"/>
    <col min="3081" max="3328" width="8.7265625" style="765"/>
    <col min="3329" max="3329" width="30.453125" style="765" customWidth="1"/>
    <col min="3330" max="3330" width="36.453125" style="765" customWidth="1"/>
    <col min="3331" max="3331" width="13.1796875" style="765" customWidth="1"/>
    <col min="3332" max="3334" width="8.7265625" style="765"/>
    <col min="3335" max="3335" width="29.453125" style="765" customWidth="1"/>
    <col min="3336" max="3336" width="51.1796875" style="765" customWidth="1"/>
    <col min="3337" max="3584" width="8.7265625" style="765"/>
    <col min="3585" max="3585" width="30.453125" style="765" customWidth="1"/>
    <col min="3586" max="3586" width="36.453125" style="765" customWidth="1"/>
    <col min="3587" max="3587" width="13.1796875" style="765" customWidth="1"/>
    <col min="3588" max="3590" width="8.7265625" style="765"/>
    <col min="3591" max="3591" width="29.453125" style="765" customWidth="1"/>
    <col min="3592" max="3592" width="51.1796875" style="765" customWidth="1"/>
    <col min="3593" max="3840" width="8.7265625" style="765"/>
    <col min="3841" max="3841" width="30.453125" style="765" customWidth="1"/>
    <col min="3842" max="3842" width="36.453125" style="765" customWidth="1"/>
    <col min="3843" max="3843" width="13.1796875" style="765" customWidth="1"/>
    <col min="3844" max="3846" width="8.7265625" style="765"/>
    <col min="3847" max="3847" width="29.453125" style="765" customWidth="1"/>
    <col min="3848" max="3848" width="51.1796875" style="765" customWidth="1"/>
    <col min="3849" max="4096" width="8.7265625" style="765"/>
    <col min="4097" max="4097" width="30.453125" style="765" customWidth="1"/>
    <col min="4098" max="4098" width="36.453125" style="765" customWidth="1"/>
    <col min="4099" max="4099" width="13.1796875" style="765" customWidth="1"/>
    <col min="4100" max="4102" width="8.7265625" style="765"/>
    <col min="4103" max="4103" width="29.453125" style="765" customWidth="1"/>
    <col min="4104" max="4104" width="51.1796875" style="765" customWidth="1"/>
    <col min="4105" max="4352" width="8.7265625" style="765"/>
    <col min="4353" max="4353" width="30.453125" style="765" customWidth="1"/>
    <col min="4354" max="4354" width="36.453125" style="765" customWidth="1"/>
    <col min="4355" max="4355" width="13.1796875" style="765" customWidth="1"/>
    <col min="4356" max="4358" width="8.7265625" style="765"/>
    <col min="4359" max="4359" width="29.453125" style="765" customWidth="1"/>
    <col min="4360" max="4360" width="51.1796875" style="765" customWidth="1"/>
    <col min="4361" max="4608" width="8.7265625" style="765"/>
    <col min="4609" max="4609" width="30.453125" style="765" customWidth="1"/>
    <col min="4610" max="4610" width="36.453125" style="765" customWidth="1"/>
    <col min="4611" max="4611" width="13.1796875" style="765" customWidth="1"/>
    <col min="4612" max="4614" width="8.7265625" style="765"/>
    <col min="4615" max="4615" width="29.453125" style="765" customWidth="1"/>
    <col min="4616" max="4616" width="51.1796875" style="765" customWidth="1"/>
    <col min="4617" max="4864" width="8.7265625" style="765"/>
    <col min="4865" max="4865" width="30.453125" style="765" customWidth="1"/>
    <col min="4866" max="4866" width="36.453125" style="765" customWidth="1"/>
    <col min="4867" max="4867" width="13.1796875" style="765" customWidth="1"/>
    <col min="4868" max="4870" width="8.7265625" style="765"/>
    <col min="4871" max="4871" width="29.453125" style="765" customWidth="1"/>
    <col min="4872" max="4872" width="51.1796875" style="765" customWidth="1"/>
    <col min="4873" max="5120" width="8.7265625" style="765"/>
    <col min="5121" max="5121" width="30.453125" style="765" customWidth="1"/>
    <col min="5122" max="5122" width="36.453125" style="765" customWidth="1"/>
    <col min="5123" max="5123" width="13.1796875" style="765" customWidth="1"/>
    <col min="5124" max="5126" width="8.7265625" style="765"/>
    <col min="5127" max="5127" width="29.453125" style="765" customWidth="1"/>
    <col min="5128" max="5128" width="51.1796875" style="765" customWidth="1"/>
    <col min="5129" max="5376" width="8.7265625" style="765"/>
    <col min="5377" max="5377" width="30.453125" style="765" customWidth="1"/>
    <col min="5378" max="5378" width="36.453125" style="765" customWidth="1"/>
    <col min="5379" max="5379" width="13.1796875" style="765" customWidth="1"/>
    <col min="5380" max="5382" width="8.7265625" style="765"/>
    <col min="5383" max="5383" width="29.453125" style="765" customWidth="1"/>
    <col min="5384" max="5384" width="51.1796875" style="765" customWidth="1"/>
    <col min="5385" max="5632" width="8.7265625" style="765"/>
    <col min="5633" max="5633" width="30.453125" style="765" customWidth="1"/>
    <col min="5634" max="5634" width="36.453125" style="765" customWidth="1"/>
    <col min="5635" max="5635" width="13.1796875" style="765" customWidth="1"/>
    <col min="5636" max="5638" width="8.7265625" style="765"/>
    <col min="5639" max="5639" width="29.453125" style="765" customWidth="1"/>
    <col min="5640" max="5640" width="51.1796875" style="765" customWidth="1"/>
    <col min="5641" max="5888" width="8.7265625" style="765"/>
    <col min="5889" max="5889" width="30.453125" style="765" customWidth="1"/>
    <col min="5890" max="5890" width="36.453125" style="765" customWidth="1"/>
    <col min="5891" max="5891" width="13.1796875" style="765" customWidth="1"/>
    <col min="5892" max="5894" width="8.7265625" style="765"/>
    <col min="5895" max="5895" width="29.453125" style="765" customWidth="1"/>
    <col min="5896" max="5896" width="51.1796875" style="765" customWidth="1"/>
    <col min="5897" max="6144" width="8.7265625" style="765"/>
    <col min="6145" max="6145" width="30.453125" style="765" customWidth="1"/>
    <col min="6146" max="6146" width="36.453125" style="765" customWidth="1"/>
    <col min="6147" max="6147" width="13.1796875" style="765" customWidth="1"/>
    <col min="6148" max="6150" width="8.7265625" style="765"/>
    <col min="6151" max="6151" width="29.453125" style="765" customWidth="1"/>
    <col min="6152" max="6152" width="51.1796875" style="765" customWidth="1"/>
    <col min="6153" max="6400" width="8.7265625" style="765"/>
    <col min="6401" max="6401" width="30.453125" style="765" customWidth="1"/>
    <col min="6402" max="6402" width="36.453125" style="765" customWidth="1"/>
    <col min="6403" max="6403" width="13.1796875" style="765" customWidth="1"/>
    <col min="6404" max="6406" width="8.7265625" style="765"/>
    <col min="6407" max="6407" width="29.453125" style="765" customWidth="1"/>
    <col min="6408" max="6408" width="51.1796875" style="765" customWidth="1"/>
    <col min="6409" max="6656" width="8.7265625" style="765"/>
    <col min="6657" max="6657" width="30.453125" style="765" customWidth="1"/>
    <col min="6658" max="6658" width="36.453125" style="765" customWidth="1"/>
    <col min="6659" max="6659" width="13.1796875" style="765" customWidth="1"/>
    <col min="6660" max="6662" width="8.7265625" style="765"/>
    <col min="6663" max="6663" width="29.453125" style="765" customWidth="1"/>
    <col min="6664" max="6664" width="51.1796875" style="765" customWidth="1"/>
    <col min="6665" max="6912" width="8.7265625" style="765"/>
    <col min="6913" max="6913" width="30.453125" style="765" customWidth="1"/>
    <col min="6914" max="6914" width="36.453125" style="765" customWidth="1"/>
    <col min="6915" max="6915" width="13.1796875" style="765" customWidth="1"/>
    <col min="6916" max="6918" width="8.7265625" style="765"/>
    <col min="6919" max="6919" width="29.453125" style="765" customWidth="1"/>
    <col min="6920" max="6920" width="51.1796875" style="765" customWidth="1"/>
    <col min="6921" max="7168" width="8.7265625" style="765"/>
    <col min="7169" max="7169" width="30.453125" style="765" customWidth="1"/>
    <col min="7170" max="7170" width="36.453125" style="765" customWidth="1"/>
    <col min="7171" max="7171" width="13.1796875" style="765" customWidth="1"/>
    <col min="7172" max="7174" width="8.7265625" style="765"/>
    <col min="7175" max="7175" width="29.453125" style="765" customWidth="1"/>
    <col min="7176" max="7176" width="51.1796875" style="765" customWidth="1"/>
    <col min="7177" max="7424" width="8.7265625" style="765"/>
    <col min="7425" max="7425" width="30.453125" style="765" customWidth="1"/>
    <col min="7426" max="7426" width="36.453125" style="765" customWidth="1"/>
    <col min="7427" max="7427" width="13.1796875" style="765" customWidth="1"/>
    <col min="7428" max="7430" width="8.7265625" style="765"/>
    <col min="7431" max="7431" width="29.453125" style="765" customWidth="1"/>
    <col min="7432" max="7432" width="51.1796875" style="765" customWidth="1"/>
    <col min="7433" max="7680" width="8.7265625" style="765"/>
    <col min="7681" max="7681" width="30.453125" style="765" customWidth="1"/>
    <col min="7682" max="7682" width="36.453125" style="765" customWidth="1"/>
    <col min="7683" max="7683" width="13.1796875" style="765" customWidth="1"/>
    <col min="7684" max="7686" width="8.7265625" style="765"/>
    <col min="7687" max="7687" width="29.453125" style="765" customWidth="1"/>
    <col min="7688" max="7688" width="51.1796875" style="765" customWidth="1"/>
    <col min="7689" max="7936" width="8.7265625" style="765"/>
    <col min="7937" max="7937" width="30.453125" style="765" customWidth="1"/>
    <col min="7938" max="7938" width="36.453125" style="765" customWidth="1"/>
    <col min="7939" max="7939" width="13.1796875" style="765" customWidth="1"/>
    <col min="7940" max="7942" width="8.7265625" style="765"/>
    <col min="7943" max="7943" width="29.453125" style="765" customWidth="1"/>
    <col min="7944" max="7944" width="51.1796875" style="765" customWidth="1"/>
    <col min="7945" max="8192" width="8.7265625" style="765"/>
    <col min="8193" max="8193" width="30.453125" style="765" customWidth="1"/>
    <col min="8194" max="8194" width="36.453125" style="765" customWidth="1"/>
    <col min="8195" max="8195" width="13.1796875" style="765" customWidth="1"/>
    <col min="8196" max="8198" width="8.7265625" style="765"/>
    <col min="8199" max="8199" width="29.453125" style="765" customWidth="1"/>
    <col min="8200" max="8200" width="51.1796875" style="765" customWidth="1"/>
    <col min="8201" max="8448" width="8.7265625" style="765"/>
    <col min="8449" max="8449" width="30.453125" style="765" customWidth="1"/>
    <col min="8450" max="8450" width="36.453125" style="765" customWidth="1"/>
    <col min="8451" max="8451" width="13.1796875" style="765" customWidth="1"/>
    <col min="8452" max="8454" width="8.7265625" style="765"/>
    <col min="8455" max="8455" width="29.453125" style="765" customWidth="1"/>
    <col min="8456" max="8456" width="51.1796875" style="765" customWidth="1"/>
    <col min="8457" max="8704" width="8.7265625" style="765"/>
    <col min="8705" max="8705" width="30.453125" style="765" customWidth="1"/>
    <col min="8706" max="8706" width="36.453125" style="765" customWidth="1"/>
    <col min="8707" max="8707" width="13.1796875" style="765" customWidth="1"/>
    <col min="8708" max="8710" width="8.7265625" style="765"/>
    <col min="8711" max="8711" width="29.453125" style="765" customWidth="1"/>
    <col min="8712" max="8712" width="51.1796875" style="765" customWidth="1"/>
    <col min="8713" max="8960" width="8.7265625" style="765"/>
    <col min="8961" max="8961" width="30.453125" style="765" customWidth="1"/>
    <col min="8962" max="8962" width="36.453125" style="765" customWidth="1"/>
    <col min="8963" max="8963" width="13.1796875" style="765" customWidth="1"/>
    <col min="8964" max="8966" width="8.7265625" style="765"/>
    <col min="8967" max="8967" width="29.453125" style="765" customWidth="1"/>
    <col min="8968" max="8968" width="51.1796875" style="765" customWidth="1"/>
    <col min="8969" max="9216" width="8.7265625" style="765"/>
    <col min="9217" max="9217" width="30.453125" style="765" customWidth="1"/>
    <col min="9218" max="9218" width="36.453125" style="765" customWidth="1"/>
    <col min="9219" max="9219" width="13.1796875" style="765" customWidth="1"/>
    <col min="9220" max="9222" width="8.7265625" style="765"/>
    <col min="9223" max="9223" width="29.453125" style="765" customWidth="1"/>
    <col min="9224" max="9224" width="51.1796875" style="765" customWidth="1"/>
    <col min="9225" max="9472" width="8.7265625" style="765"/>
    <col min="9473" max="9473" width="30.453125" style="765" customWidth="1"/>
    <col min="9474" max="9474" width="36.453125" style="765" customWidth="1"/>
    <col min="9475" max="9475" width="13.1796875" style="765" customWidth="1"/>
    <col min="9476" max="9478" width="8.7265625" style="765"/>
    <col min="9479" max="9479" width="29.453125" style="765" customWidth="1"/>
    <col min="9480" max="9480" width="51.1796875" style="765" customWidth="1"/>
    <col min="9481" max="9728" width="8.7265625" style="765"/>
    <col min="9729" max="9729" width="30.453125" style="765" customWidth="1"/>
    <col min="9730" max="9730" width="36.453125" style="765" customWidth="1"/>
    <col min="9731" max="9731" width="13.1796875" style="765" customWidth="1"/>
    <col min="9732" max="9734" width="8.7265625" style="765"/>
    <col min="9735" max="9735" width="29.453125" style="765" customWidth="1"/>
    <col min="9736" max="9736" width="51.1796875" style="765" customWidth="1"/>
    <col min="9737" max="9984" width="8.7265625" style="765"/>
    <col min="9985" max="9985" width="30.453125" style="765" customWidth="1"/>
    <col min="9986" max="9986" width="36.453125" style="765" customWidth="1"/>
    <col min="9987" max="9987" width="13.1796875" style="765" customWidth="1"/>
    <col min="9988" max="9990" width="8.7265625" style="765"/>
    <col min="9991" max="9991" width="29.453125" style="765" customWidth="1"/>
    <col min="9992" max="9992" width="51.1796875" style="765" customWidth="1"/>
    <col min="9993" max="10240" width="8.7265625" style="765"/>
    <col min="10241" max="10241" width="30.453125" style="765" customWidth="1"/>
    <col min="10242" max="10242" width="36.453125" style="765" customWidth="1"/>
    <col min="10243" max="10243" width="13.1796875" style="765" customWidth="1"/>
    <col min="10244" max="10246" width="8.7265625" style="765"/>
    <col min="10247" max="10247" width="29.453125" style="765" customWidth="1"/>
    <col min="10248" max="10248" width="51.1796875" style="765" customWidth="1"/>
    <col min="10249" max="10496" width="8.7265625" style="765"/>
    <col min="10497" max="10497" width="30.453125" style="765" customWidth="1"/>
    <col min="10498" max="10498" width="36.453125" style="765" customWidth="1"/>
    <col min="10499" max="10499" width="13.1796875" style="765" customWidth="1"/>
    <col min="10500" max="10502" width="8.7265625" style="765"/>
    <col min="10503" max="10503" width="29.453125" style="765" customWidth="1"/>
    <col min="10504" max="10504" width="51.1796875" style="765" customWidth="1"/>
    <col min="10505" max="10752" width="8.7265625" style="765"/>
    <col min="10753" max="10753" width="30.453125" style="765" customWidth="1"/>
    <col min="10754" max="10754" width="36.453125" style="765" customWidth="1"/>
    <col min="10755" max="10755" width="13.1796875" style="765" customWidth="1"/>
    <col min="10756" max="10758" width="8.7265625" style="765"/>
    <col min="10759" max="10759" width="29.453125" style="765" customWidth="1"/>
    <col min="10760" max="10760" width="51.1796875" style="765" customWidth="1"/>
    <col min="10761" max="11008" width="8.7265625" style="765"/>
    <col min="11009" max="11009" width="30.453125" style="765" customWidth="1"/>
    <col min="11010" max="11010" width="36.453125" style="765" customWidth="1"/>
    <col min="11011" max="11011" width="13.1796875" style="765" customWidth="1"/>
    <col min="11012" max="11014" width="8.7265625" style="765"/>
    <col min="11015" max="11015" width="29.453125" style="765" customWidth="1"/>
    <col min="11016" max="11016" width="51.1796875" style="765" customWidth="1"/>
    <col min="11017" max="11264" width="8.7265625" style="765"/>
    <col min="11265" max="11265" width="30.453125" style="765" customWidth="1"/>
    <col min="11266" max="11266" width="36.453125" style="765" customWidth="1"/>
    <col min="11267" max="11267" width="13.1796875" style="765" customWidth="1"/>
    <col min="11268" max="11270" width="8.7265625" style="765"/>
    <col min="11271" max="11271" width="29.453125" style="765" customWidth="1"/>
    <col min="11272" max="11272" width="51.1796875" style="765" customWidth="1"/>
    <col min="11273" max="11520" width="8.7265625" style="765"/>
    <col min="11521" max="11521" width="30.453125" style="765" customWidth="1"/>
    <col min="11522" max="11522" width="36.453125" style="765" customWidth="1"/>
    <col min="11523" max="11523" width="13.1796875" style="765" customWidth="1"/>
    <col min="11524" max="11526" width="8.7265625" style="765"/>
    <col min="11527" max="11527" width="29.453125" style="765" customWidth="1"/>
    <col min="11528" max="11528" width="51.1796875" style="765" customWidth="1"/>
    <col min="11529" max="11776" width="8.7265625" style="765"/>
    <col min="11777" max="11777" width="30.453125" style="765" customWidth="1"/>
    <col min="11778" max="11778" width="36.453125" style="765" customWidth="1"/>
    <col min="11779" max="11779" width="13.1796875" style="765" customWidth="1"/>
    <col min="11780" max="11782" width="8.7265625" style="765"/>
    <col min="11783" max="11783" width="29.453125" style="765" customWidth="1"/>
    <col min="11784" max="11784" width="51.1796875" style="765" customWidth="1"/>
    <col min="11785" max="12032" width="8.7265625" style="765"/>
    <col min="12033" max="12033" width="30.453125" style="765" customWidth="1"/>
    <col min="12034" max="12034" width="36.453125" style="765" customWidth="1"/>
    <col min="12035" max="12035" width="13.1796875" style="765" customWidth="1"/>
    <col min="12036" max="12038" width="8.7265625" style="765"/>
    <col min="12039" max="12039" width="29.453125" style="765" customWidth="1"/>
    <col min="12040" max="12040" width="51.1796875" style="765" customWidth="1"/>
    <col min="12041" max="12288" width="8.7265625" style="765"/>
    <col min="12289" max="12289" width="30.453125" style="765" customWidth="1"/>
    <col min="12290" max="12290" width="36.453125" style="765" customWidth="1"/>
    <col min="12291" max="12291" width="13.1796875" style="765" customWidth="1"/>
    <col min="12292" max="12294" width="8.7265625" style="765"/>
    <col min="12295" max="12295" width="29.453125" style="765" customWidth="1"/>
    <col min="12296" max="12296" width="51.1796875" style="765" customWidth="1"/>
    <col min="12297" max="12544" width="8.7265625" style="765"/>
    <col min="12545" max="12545" width="30.453125" style="765" customWidth="1"/>
    <col min="12546" max="12546" width="36.453125" style="765" customWidth="1"/>
    <col min="12547" max="12547" width="13.1796875" style="765" customWidth="1"/>
    <col min="12548" max="12550" width="8.7265625" style="765"/>
    <col min="12551" max="12551" width="29.453125" style="765" customWidth="1"/>
    <col min="12552" max="12552" width="51.1796875" style="765" customWidth="1"/>
    <col min="12553" max="12800" width="8.7265625" style="765"/>
    <col min="12801" max="12801" width="30.453125" style="765" customWidth="1"/>
    <col min="12802" max="12802" width="36.453125" style="765" customWidth="1"/>
    <col min="12803" max="12803" width="13.1796875" style="765" customWidth="1"/>
    <col min="12804" max="12806" width="8.7265625" style="765"/>
    <col min="12807" max="12807" width="29.453125" style="765" customWidth="1"/>
    <col min="12808" max="12808" width="51.1796875" style="765" customWidth="1"/>
    <col min="12809" max="13056" width="8.7265625" style="765"/>
    <col min="13057" max="13057" width="30.453125" style="765" customWidth="1"/>
    <col min="13058" max="13058" width="36.453125" style="765" customWidth="1"/>
    <col min="13059" max="13059" width="13.1796875" style="765" customWidth="1"/>
    <col min="13060" max="13062" width="8.7265625" style="765"/>
    <col min="13063" max="13063" width="29.453125" style="765" customWidth="1"/>
    <col min="13064" max="13064" width="51.1796875" style="765" customWidth="1"/>
    <col min="13065" max="13312" width="8.7265625" style="765"/>
    <col min="13313" max="13313" width="30.453125" style="765" customWidth="1"/>
    <col min="13314" max="13314" width="36.453125" style="765" customWidth="1"/>
    <col min="13315" max="13315" width="13.1796875" style="765" customWidth="1"/>
    <col min="13316" max="13318" width="8.7265625" style="765"/>
    <col min="13319" max="13319" width="29.453125" style="765" customWidth="1"/>
    <col min="13320" max="13320" width="51.1796875" style="765" customWidth="1"/>
    <col min="13321" max="13568" width="8.7265625" style="765"/>
    <col min="13569" max="13569" width="30.453125" style="765" customWidth="1"/>
    <col min="13570" max="13570" width="36.453125" style="765" customWidth="1"/>
    <col min="13571" max="13571" width="13.1796875" style="765" customWidth="1"/>
    <col min="13572" max="13574" width="8.7265625" style="765"/>
    <col min="13575" max="13575" width="29.453125" style="765" customWidth="1"/>
    <col min="13576" max="13576" width="51.1796875" style="765" customWidth="1"/>
    <col min="13577" max="13824" width="8.7265625" style="765"/>
    <col min="13825" max="13825" width="30.453125" style="765" customWidth="1"/>
    <col min="13826" max="13826" width="36.453125" style="765" customWidth="1"/>
    <col min="13827" max="13827" width="13.1796875" style="765" customWidth="1"/>
    <col min="13828" max="13830" width="8.7265625" style="765"/>
    <col min="13831" max="13831" width="29.453125" style="765" customWidth="1"/>
    <col min="13832" max="13832" width="51.1796875" style="765" customWidth="1"/>
    <col min="13833" max="14080" width="8.7265625" style="765"/>
    <col min="14081" max="14081" width="30.453125" style="765" customWidth="1"/>
    <col min="14082" max="14082" width="36.453125" style="765" customWidth="1"/>
    <col min="14083" max="14083" width="13.1796875" style="765" customWidth="1"/>
    <col min="14084" max="14086" width="8.7265625" style="765"/>
    <col min="14087" max="14087" width="29.453125" style="765" customWidth="1"/>
    <col min="14088" max="14088" width="51.1796875" style="765" customWidth="1"/>
    <col min="14089" max="14336" width="8.7265625" style="765"/>
    <col min="14337" max="14337" width="30.453125" style="765" customWidth="1"/>
    <col min="14338" max="14338" width="36.453125" style="765" customWidth="1"/>
    <col min="14339" max="14339" width="13.1796875" style="765" customWidth="1"/>
    <col min="14340" max="14342" width="8.7265625" style="765"/>
    <col min="14343" max="14343" width="29.453125" style="765" customWidth="1"/>
    <col min="14344" max="14344" width="51.1796875" style="765" customWidth="1"/>
    <col min="14345" max="14592" width="8.7265625" style="765"/>
    <col min="14593" max="14593" width="30.453125" style="765" customWidth="1"/>
    <col min="14594" max="14594" width="36.453125" style="765" customWidth="1"/>
    <col min="14595" max="14595" width="13.1796875" style="765" customWidth="1"/>
    <col min="14596" max="14598" width="8.7265625" style="765"/>
    <col min="14599" max="14599" width="29.453125" style="765" customWidth="1"/>
    <col min="14600" max="14600" width="51.1796875" style="765" customWidth="1"/>
    <col min="14601" max="14848" width="8.7265625" style="765"/>
    <col min="14849" max="14849" width="30.453125" style="765" customWidth="1"/>
    <col min="14850" max="14850" width="36.453125" style="765" customWidth="1"/>
    <col min="14851" max="14851" width="13.1796875" style="765" customWidth="1"/>
    <col min="14852" max="14854" width="8.7265625" style="765"/>
    <col min="14855" max="14855" width="29.453125" style="765" customWidth="1"/>
    <col min="14856" max="14856" width="51.1796875" style="765" customWidth="1"/>
    <col min="14857" max="15104" width="8.7265625" style="765"/>
    <col min="15105" max="15105" width="30.453125" style="765" customWidth="1"/>
    <col min="15106" max="15106" width="36.453125" style="765" customWidth="1"/>
    <col min="15107" max="15107" width="13.1796875" style="765" customWidth="1"/>
    <col min="15108" max="15110" width="8.7265625" style="765"/>
    <col min="15111" max="15111" width="29.453125" style="765" customWidth="1"/>
    <col min="15112" max="15112" width="51.1796875" style="765" customWidth="1"/>
    <col min="15113" max="15360" width="8.7265625" style="765"/>
    <col min="15361" max="15361" width="30.453125" style="765" customWidth="1"/>
    <col min="15362" max="15362" width="36.453125" style="765" customWidth="1"/>
    <col min="15363" max="15363" width="13.1796875" style="765" customWidth="1"/>
    <col min="15364" max="15366" width="8.7265625" style="765"/>
    <col min="15367" max="15367" width="29.453125" style="765" customWidth="1"/>
    <col min="15368" max="15368" width="51.1796875" style="765" customWidth="1"/>
    <col min="15369" max="15616" width="8.7265625" style="765"/>
    <col min="15617" max="15617" width="30.453125" style="765" customWidth="1"/>
    <col min="15618" max="15618" width="36.453125" style="765" customWidth="1"/>
    <col min="15619" max="15619" width="13.1796875" style="765" customWidth="1"/>
    <col min="15620" max="15622" width="8.7265625" style="765"/>
    <col min="15623" max="15623" width="29.453125" style="765" customWidth="1"/>
    <col min="15624" max="15624" width="51.1796875" style="765" customWidth="1"/>
    <col min="15625" max="15872" width="8.7265625" style="765"/>
    <col min="15873" max="15873" width="30.453125" style="765" customWidth="1"/>
    <col min="15874" max="15874" width="36.453125" style="765" customWidth="1"/>
    <col min="15875" max="15875" width="13.1796875" style="765" customWidth="1"/>
    <col min="15876" max="15878" width="8.7265625" style="765"/>
    <col min="15879" max="15879" width="29.453125" style="765" customWidth="1"/>
    <col min="15880" max="15880" width="51.1796875" style="765" customWidth="1"/>
    <col min="15881" max="16128" width="8.7265625" style="765"/>
    <col min="16129" max="16129" width="30.453125" style="765" customWidth="1"/>
    <col min="16130" max="16130" width="36.453125" style="765" customWidth="1"/>
    <col min="16131" max="16131" width="13.1796875" style="765" customWidth="1"/>
    <col min="16132" max="16134" width="8.7265625" style="765"/>
    <col min="16135" max="16135" width="29.453125" style="765" customWidth="1"/>
    <col min="16136" max="16136" width="51.1796875" style="765" customWidth="1"/>
    <col min="16137" max="16384" width="8.7265625" style="765"/>
  </cols>
  <sheetData>
    <row r="1" spans="1:7" ht="15.5">
      <c r="A1" s="764" t="s">
        <v>2733</v>
      </c>
    </row>
    <row r="2" spans="1:7">
      <c r="A2" s="766" t="s">
        <v>2734</v>
      </c>
      <c r="B2" s="766" t="s">
        <v>2735</v>
      </c>
      <c r="C2" s="767" t="s">
        <v>2736</v>
      </c>
    </row>
    <row r="3" spans="1:7">
      <c r="A3" s="766" t="s">
        <v>2737</v>
      </c>
      <c r="B3" s="766"/>
    </row>
    <row r="4" spans="1:7" ht="165">
      <c r="A4" s="766" t="s">
        <v>2738</v>
      </c>
      <c r="B4" s="768" t="s">
        <v>2739</v>
      </c>
      <c r="C4" s="769"/>
    </row>
    <row r="5" spans="1:7" ht="37.5">
      <c r="A5" s="770" t="s">
        <v>2740</v>
      </c>
      <c r="B5" s="771" t="s">
        <v>2741</v>
      </c>
      <c r="C5" s="769"/>
    </row>
    <row r="6" spans="1:7">
      <c r="A6" s="766" t="s">
        <v>2742</v>
      </c>
      <c r="B6" s="772">
        <v>42491</v>
      </c>
    </row>
    <row r="7" spans="1:7" ht="13">
      <c r="A7" s="773" t="s">
        <v>2743</v>
      </c>
    </row>
    <row r="8" spans="1:7" ht="13">
      <c r="A8" s="773" t="s">
        <v>2744</v>
      </c>
      <c r="B8" s="774" t="s">
        <v>2745</v>
      </c>
      <c r="E8" s="775"/>
      <c r="G8" s="775"/>
    </row>
    <row r="9" spans="1:7" ht="13">
      <c r="B9" s="774" t="s">
        <v>2746</v>
      </c>
      <c r="E9" s="775"/>
      <c r="G9" s="775"/>
    </row>
    <row r="10" spans="1:7" ht="13">
      <c r="B10" s="774" t="s">
        <v>2747</v>
      </c>
      <c r="E10" s="775"/>
      <c r="G10" s="775"/>
    </row>
    <row r="11" spans="1:7" ht="13">
      <c r="B11" s="776" t="s">
        <v>2748</v>
      </c>
      <c r="E11" s="775"/>
      <c r="G11" s="775"/>
    </row>
    <row r="12" spans="1:7" ht="13">
      <c r="B12" s="774" t="s">
        <v>2749</v>
      </c>
      <c r="E12" s="775"/>
      <c r="G12" s="775"/>
    </row>
    <row r="13" spans="1:7" ht="13">
      <c r="B13" s="774"/>
      <c r="E13" s="775"/>
      <c r="G13" s="775"/>
    </row>
    <row r="14" spans="1:7" ht="14">
      <c r="A14" s="806" t="s">
        <v>2750</v>
      </c>
      <c r="B14" s="774" t="s">
        <v>2751</v>
      </c>
      <c r="E14" s="775"/>
      <c r="G14" s="775"/>
    </row>
    <row r="15" spans="1:7" ht="14">
      <c r="A15" s="806" t="s">
        <v>2752</v>
      </c>
      <c r="B15" s="774" t="s">
        <v>2753</v>
      </c>
      <c r="E15" s="775"/>
      <c r="G15" s="775"/>
    </row>
    <row r="16" spans="1:7" ht="14">
      <c r="A16" s="806" t="s">
        <v>2754</v>
      </c>
      <c r="B16" s="774" t="s">
        <v>2755</v>
      </c>
      <c r="E16" s="775"/>
      <c r="G16" s="775"/>
    </row>
    <row r="17" spans="1:7" ht="14">
      <c r="A17" s="806" t="s">
        <v>2756</v>
      </c>
      <c r="B17" s="774" t="s">
        <v>2757</v>
      </c>
      <c r="E17" s="775"/>
      <c r="G17" s="775"/>
    </row>
    <row r="18" spans="1:7" ht="14">
      <c r="A18" s="806" t="s">
        <v>2758</v>
      </c>
      <c r="B18" s="774" t="s">
        <v>2759</v>
      </c>
      <c r="E18" s="775"/>
      <c r="G18" s="775"/>
    </row>
    <row r="19" spans="1:7">
      <c r="E19" s="775"/>
      <c r="G19" s="775"/>
    </row>
    <row r="20" spans="1:7" ht="13">
      <c r="A20" s="909" t="s">
        <v>2760</v>
      </c>
      <c r="B20" s="910"/>
      <c r="C20" s="777" t="s">
        <v>1989</v>
      </c>
      <c r="D20" s="777" t="s">
        <v>26</v>
      </c>
      <c r="E20" s="777" t="s">
        <v>31</v>
      </c>
      <c r="F20" s="777" t="s">
        <v>35</v>
      </c>
      <c r="G20" s="777" t="s">
        <v>39</v>
      </c>
    </row>
    <row r="21" spans="1:7" ht="13">
      <c r="A21" s="778" t="s">
        <v>2761</v>
      </c>
      <c r="B21" s="778" t="s">
        <v>2762</v>
      </c>
      <c r="C21" s="779">
        <v>33</v>
      </c>
      <c r="D21" s="779">
        <v>37</v>
      </c>
      <c r="E21" s="779">
        <v>48</v>
      </c>
      <c r="F21" s="779">
        <v>48</v>
      </c>
      <c r="G21" s="779"/>
    </row>
    <row r="22" spans="1:7" ht="13">
      <c r="A22" s="780"/>
      <c r="B22" s="778" t="s">
        <v>2763</v>
      </c>
      <c r="C22" s="779">
        <v>5</v>
      </c>
      <c r="D22" s="779">
        <v>10</v>
      </c>
      <c r="E22" s="779"/>
      <c r="F22" s="779">
        <v>7</v>
      </c>
      <c r="G22" s="779"/>
    </row>
    <row r="23" spans="1:7" ht="13">
      <c r="A23" s="780"/>
      <c r="B23" s="778" t="s">
        <v>2764</v>
      </c>
      <c r="C23" s="779"/>
      <c r="D23" s="779"/>
      <c r="E23" s="779"/>
      <c r="F23" s="779"/>
      <c r="G23" s="779"/>
    </row>
    <row r="24" spans="1:7" ht="13">
      <c r="A24" s="766"/>
      <c r="B24" s="774"/>
    </row>
    <row r="25" spans="1:7" ht="13">
      <c r="A25" s="778" t="s">
        <v>2765</v>
      </c>
      <c r="E25" s="775"/>
      <c r="G25" s="775"/>
    </row>
    <row r="26" spans="1:7" ht="52">
      <c r="A26" s="778" t="s">
        <v>2766</v>
      </c>
      <c r="B26" s="781" t="s">
        <v>2767</v>
      </c>
      <c r="C26" s="781" t="s">
        <v>2768</v>
      </c>
      <c r="E26" s="775"/>
      <c r="G26" s="775"/>
    </row>
    <row r="27" spans="1:7" ht="38">
      <c r="A27" s="768" t="s">
        <v>2769</v>
      </c>
      <c r="B27" s="782" t="s">
        <v>2770</v>
      </c>
      <c r="C27" s="782" t="s">
        <v>2771</v>
      </c>
    </row>
    <row r="28" spans="1:7" ht="38">
      <c r="A28" s="768" t="s">
        <v>2772</v>
      </c>
      <c r="B28" s="782" t="s">
        <v>2773</v>
      </c>
      <c r="C28" s="782" t="s">
        <v>2771</v>
      </c>
    </row>
    <row r="29" spans="1:7" ht="42">
      <c r="A29" s="768" t="s">
        <v>2774</v>
      </c>
      <c r="B29" s="782" t="s">
        <v>2775</v>
      </c>
      <c r="C29" s="782" t="s">
        <v>2776</v>
      </c>
    </row>
    <row r="30" spans="1:7" ht="14">
      <c r="A30" s="768" t="s">
        <v>2777</v>
      </c>
      <c r="B30" s="782" t="s">
        <v>2778</v>
      </c>
      <c r="C30" s="782" t="s">
        <v>2776</v>
      </c>
    </row>
    <row r="31" spans="1:7" ht="50.5">
      <c r="A31" s="768" t="s">
        <v>2779</v>
      </c>
      <c r="B31" s="782" t="s">
        <v>2780</v>
      </c>
      <c r="C31" s="782" t="s">
        <v>2771</v>
      </c>
    </row>
    <row r="32" spans="1:7" ht="38">
      <c r="A32" s="768" t="s">
        <v>2781</v>
      </c>
      <c r="B32" s="782" t="s">
        <v>2782</v>
      </c>
      <c r="C32" s="782" t="s">
        <v>2771</v>
      </c>
    </row>
    <row r="33" spans="1:6" ht="14">
      <c r="A33" s="768" t="s">
        <v>2783</v>
      </c>
      <c r="B33" s="782" t="s">
        <v>2784</v>
      </c>
      <c r="C33" s="782" t="s">
        <v>2771</v>
      </c>
    </row>
    <row r="34" spans="1:6" ht="28">
      <c r="A34" s="768" t="s">
        <v>2785</v>
      </c>
      <c r="B34" s="782" t="s">
        <v>2786</v>
      </c>
      <c r="C34" s="782" t="s">
        <v>2771</v>
      </c>
    </row>
    <row r="35" spans="1:6" ht="14">
      <c r="B35" s="807" t="s">
        <v>2787</v>
      </c>
      <c r="C35" s="808" t="s">
        <v>2788</v>
      </c>
      <c r="E35" s="783"/>
    </row>
    <row r="36" spans="1:6" ht="13">
      <c r="A36" s="774"/>
      <c r="C36" s="774"/>
      <c r="D36" s="774"/>
      <c r="E36" s="774"/>
      <c r="F36" s="774"/>
    </row>
    <row r="37" spans="1:6" ht="13">
      <c r="A37" s="778" t="s">
        <v>2789</v>
      </c>
    </row>
    <row r="38" spans="1:6" ht="14">
      <c r="A38" s="784" t="s">
        <v>2790</v>
      </c>
      <c r="C38" s="784"/>
    </row>
    <row r="39" spans="1:6" ht="14">
      <c r="A39" s="784" t="s">
        <v>2791</v>
      </c>
      <c r="C39" s="784"/>
    </row>
    <row r="40" spans="1:6" ht="14">
      <c r="A40" s="784"/>
      <c r="C40" s="784"/>
    </row>
    <row r="41" spans="1:6" ht="13">
      <c r="A41" s="778" t="s">
        <v>2792</v>
      </c>
      <c r="B41" s="778" t="s">
        <v>2793</v>
      </c>
      <c r="C41" s="785" t="s">
        <v>1989</v>
      </c>
      <c r="D41" s="778" t="s">
        <v>2794</v>
      </c>
      <c r="E41" s="778" t="s">
        <v>20</v>
      </c>
    </row>
    <row r="42" spans="1:6" ht="14">
      <c r="A42" s="765" t="s">
        <v>2795</v>
      </c>
      <c r="B42" s="779">
        <v>48</v>
      </c>
      <c r="C42" s="767">
        <f>ROUND((ROUND((SQRT(B42)),1)*0.4),0)</f>
        <v>3</v>
      </c>
      <c r="D42" s="767">
        <f>ROUND((ROUND((SQRT(B42)),1)*0.2),0)</f>
        <v>1</v>
      </c>
      <c r="E42" s="767">
        <f>ROUND((ROUND((SQRT(B42)),1)*0.2),0)</f>
        <v>1</v>
      </c>
      <c r="F42" s="786"/>
    </row>
    <row r="43" spans="1:6">
      <c r="A43" s="765" t="s">
        <v>2796</v>
      </c>
      <c r="B43" s="779"/>
      <c r="C43" s="767">
        <f>ROUND((ROUND((SQRT(B43)),1)*0.5),0)</f>
        <v>0</v>
      </c>
      <c r="D43" s="767">
        <f>ROUND((ROUND((SQRT(B43)),1)*0.3),0)</f>
        <v>0</v>
      </c>
      <c r="E43" s="767">
        <f>ROUND((ROUND((SQRT(B43)),1)*0.3),0)</f>
        <v>0</v>
      </c>
    </row>
    <row r="44" spans="1:6">
      <c r="A44" s="765" t="s">
        <v>2797</v>
      </c>
      <c r="B44" s="779"/>
      <c r="C44" s="767">
        <f>ROUND((ROUND((SQRT(B44)),1)*0.6),0)</f>
        <v>0</v>
      </c>
      <c r="D44" s="767">
        <f>ROUND((ROUND((SQRT(B44)),1)*0.4),0)</f>
        <v>0</v>
      </c>
      <c r="E44" s="767">
        <f>ROUND((ROUND((SQRT(B44)),1)*0.6),0)</f>
        <v>0</v>
      </c>
    </row>
    <row r="45" spans="1:6">
      <c r="A45" s="766" t="s">
        <v>2787</v>
      </c>
      <c r="B45" s="766"/>
      <c r="C45" s="787">
        <f>SUM(C42:C44)</f>
        <v>3</v>
      </c>
      <c r="D45" s="787">
        <f>SUM(D42:D44)</f>
        <v>1</v>
      </c>
      <c r="E45" s="787">
        <f>SUM(E42:E44)</f>
        <v>1</v>
      </c>
    </row>
    <row r="47" spans="1:6" ht="13">
      <c r="A47" s="778" t="s">
        <v>2798</v>
      </c>
    </row>
    <row r="48" spans="1:6" ht="13">
      <c r="A48" s="785" t="s">
        <v>2799</v>
      </c>
    </row>
    <row r="49" spans="1:7" ht="13">
      <c r="A49" s="788" t="s">
        <v>2800</v>
      </c>
    </row>
    <row r="50" spans="1:7" ht="13">
      <c r="A50" s="788" t="s">
        <v>2801</v>
      </c>
    </row>
    <row r="51" spans="1:7" ht="13">
      <c r="A51" s="788" t="s">
        <v>2802</v>
      </c>
    </row>
    <row r="52" spans="1:7" ht="13">
      <c r="A52" s="788" t="s">
        <v>2803</v>
      </c>
    </row>
    <row r="53" spans="1:7" ht="13">
      <c r="A53" s="788" t="s">
        <v>2804</v>
      </c>
    </row>
    <row r="54" spans="1:7" ht="13">
      <c r="A54" s="788" t="s">
        <v>2805</v>
      </c>
    </row>
    <row r="55" spans="1:7" ht="13">
      <c r="A55" s="788" t="s">
        <v>2806</v>
      </c>
    </row>
    <row r="56" spans="1:7" ht="13">
      <c r="A56" s="778" t="s">
        <v>2807</v>
      </c>
      <c r="B56" s="787"/>
    </row>
    <row r="57" spans="1:7" ht="42" customHeight="1">
      <c r="A57" s="789" t="s">
        <v>2808</v>
      </c>
      <c r="B57" s="787"/>
      <c r="C57" s="911" t="s">
        <v>2809</v>
      </c>
      <c r="D57" s="912"/>
      <c r="E57" s="912"/>
      <c r="F57" s="912"/>
      <c r="G57" s="912"/>
    </row>
    <row r="58" spans="1:7">
      <c r="B58" s="767"/>
    </row>
    <row r="60" spans="1:7" ht="13">
      <c r="A60" s="778" t="s">
        <v>2758</v>
      </c>
      <c r="D60" s="773"/>
    </row>
    <row r="61" spans="1:7" ht="13">
      <c r="A61" s="778" t="s">
        <v>2810</v>
      </c>
      <c r="B61" s="773"/>
    </row>
    <row r="62" spans="1:7" ht="13">
      <c r="A62" s="765" t="s">
        <v>2811</v>
      </c>
      <c r="B62" s="774"/>
      <c r="E62" s="783"/>
    </row>
    <row r="63" spans="1:7" ht="16.5" customHeight="1">
      <c r="A63" s="765" t="s">
        <v>2812</v>
      </c>
      <c r="B63" s="774"/>
      <c r="C63" s="774"/>
      <c r="D63" s="774"/>
      <c r="E63" s="774"/>
      <c r="F63" s="774"/>
    </row>
    <row r="64" spans="1:7">
      <c r="A64" s="765" t="s">
        <v>2813</v>
      </c>
    </row>
    <row r="65" spans="1:1">
      <c r="A65" s="765" t="s">
        <v>2814</v>
      </c>
    </row>
    <row r="66" spans="1:1">
      <c r="A66" s="765" t="s">
        <v>2815</v>
      </c>
    </row>
    <row r="67" spans="1:1">
      <c r="A67" s="765" t="s">
        <v>2816</v>
      </c>
    </row>
    <row r="68" spans="1:1">
      <c r="A68" s="765" t="s">
        <v>2817</v>
      </c>
    </row>
    <row r="69" spans="1:1">
      <c r="A69" s="765" t="s">
        <v>2818</v>
      </c>
    </row>
    <row r="70" spans="1:1">
      <c r="A70" s="765" t="s">
        <v>2819</v>
      </c>
    </row>
    <row r="71" spans="1:1">
      <c r="A71" s="765" t="s">
        <v>2820</v>
      </c>
    </row>
    <row r="72" spans="1:1">
      <c r="A72" s="767" t="s">
        <v>2821</v>
      </c>
    </row>
    <row r="73" spans="1:1">
      <c r="A73" s="765" t="s">
        <v>2822</v>
      </c>
    </row>
    <row r="74" spans="1:1">
      <c r="A74" s="765" t="s">
        <v>2823</v>
      </c>
    </row>
    <row r="75" spans="1:1">
      <c r="A75" s="765" t="s">
        <v>2824</v>
      </c>
    </row>
    <row r="77" spans="1:1">
      <c r="A77" s="767"/>
    </row>
  </sheetData>
  <mergeCells count="2">
    <mergeCell ref="A20:B20"/>
    <mergeCell ref="C57:G57"/>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52EBF-0270-4EA9-9639-B9EE8472C3BD}">
  <sheetPr>
    <tabColor rgb="FF92D050"/>
  </sheetPr>
  <dimension ref="A1:B43"/>
  <sheetViews>
    <sheetView view="pageBreakPreview" zoomScaleNormal="100" zoomScaleSheetLayoutView="100" workbookViewId="0">
      <selection activeCell="B1" sqref="B1"/>
    </sheetView>
  </sheetViews>
  <sheetFormatPr defaultColWidth="9" defaultRowHeight="12.5"/>
  <cols>
    <col min="1" max="1" width="40.453125" style="42" customWidth="1"/>
    <col min="2" max="2" width="46.453125" style="42" customWidth="1"/>
    <col min="3" max="16384" width="9" style="36"/>
  </cols>
  <sheetData>
    <row r="1" spans="1:2" ht="163.5" customHeight="1">
      <c r="A1" s="82"/>
      <c r="B1" s="34" t="s">
        <v>2825</v>
      </c>
    </row>
    <row r="2" spans="1:2" ht="14">
      <c r="A2" s="83" t="s">
        <v>2826</v>
      </c>
      <c r="B2" s="84"/>
    </row>
    <row r="3" spans="1:2" ht="14">
      <c r="A3" s="85" t="s">
        <v>2827</v>
      </c>
      <c r="B3" s="86" t="s">
        <v>2</v>
      </c>
    </row>
    <row r="4" spans="1:2" ht="14">
      <c r="A4" s="85" t="s">
        <v>2828</v>
      </c>
      <c r="B4" s="86" t="s">
        <v>9</v>
      </c>
    </row>
    <row r="5" spans="1:2" ht="14">
      <c r="A5" s="85" t="s">
        <v>90</v>
      </c>
      <c r="B5" s="86" t="s">
        <v>91</v>
      </c>
    </row>
    <row r="6" spans="1:2" ht="14">
      <c r="A6" s="85" t="s">
        <v>2829</v>
      </c>
      <c r="B6" s="86">
        <v>49</v>
      </c>
    </row>
    <row r="7" spans="1:2" ht="14">
      <c r="A7" s="85" t="s">
        <v>2830</v>
      </c>
      <c r="B7" s="86">
        <v>23512.59</v>
      </c>
    </row>
    <row r="8" spans="1:2" ht="14">
      <c r="A8" s="87" t="s">
        <v>2831</v>
      </c>
      <c r="B8" s="88" t="s">
        <v>114</v>
      </c>
    </row>
    <row r="9" spans="1:2" ht="14">
      <c r="A9" s="51"/>
      <c r="B9" s="51"/>
    </row>
    <row r="10" spans="1:2" ht="14">
      <c r="A10" s="89" t="s">
        <v>2832</v>
      </c>
      <c r="B10" s="90"/>
    </row>
    <row r="11" spans="1:2" ht="14">
      <c r="A11" s="91" t="s">
        <v>2833</v>
      </c>
      <c r="B11" s="92" t="s">
        <v>35</v>
      </c>
    </row>
    <row r="12" spans="1:2" ht="14">
      <c r="A12" s="91" t="s">
        <v>2834</v>
      </c>
      <c r="B12" s="92" t="s">
        <v>37</v>
      </c>
    </row>
    <row r="13" spans="1:2" ht="14">
      <c r="A13" s="91" t="s">
        <v>2835</v>
      </c>
      <c r="B13" s="92" t="s">
        <v>38</v>
      </c>
    </row>
    <row r="14" spans="1:2" ht="28">
      <c r="A14" s="93" t="s">
        <v>2836</v>
      </c>
      <c r="B14" s="94"/>
    </row>
    <row r="15" spans="1:2" ht="14">
      <c r="A15" s="51"/>
      <c r="B15" s="51"/>
    </row>
    <row r="16" spans="1:2" s="51" customFormat="1" ht="14">
      <c r="A16" s="89" t="s">
        <v>2837</v>
      </c>
      <c r="B16" s="90"/>
    </row>
    <row r="17" spans="1:2" s="51" customFormat="1" ht="14">
      <c r="A17" s="91" t="s">
        <v>2838</v>
      </c>
      <c r="B17" s="92" t="s">
        <v>619</v>
      </c>
    </row>
    <row r="18" spans="1:2" s="51" customFormat="1" ht="14">
      <c r="A18" s="91" t="s">
        <v>2839</v>
      </c>
      <c r="B18" s="92">
        <v>1</v>
      </c>
    </row>
    <row r="19" spans="1:2" s="51" customFormat="1" ht="14">
      <c r="A19" s="91" t="s">
        <v>2840</v>
      </c>
      <c r="B19" s="92">
        <v>5</v>
      </c>
    </row>
    <row r="20" spans="1:2" s="51" customFormat="1" ht="14">
      <c r="A20" s="91" t="s">
        <v>2841</v>
      </c>
      <c r="B20" s="92">
        <v>4</v>
      </c>
    </row>
    <row r="21" spans="1:2" s="51" customFormat="1" ht="14">
      <c r="A21" s="91" t="s">
        <v>2842</v>
      </c>
      <c r="B21" s="92"/>
    </row>
    <row r="22" spans="1:2" s="51" customFormat="1" ht="28">
      <c r="A22" s="95" t="s">
        <v>2843</v>
      </c>
      <c r="B22" s="813" t="s">
        <v>2844</v>
      </c>
    </row>
    <row r="23" spans="1:2" s="51" customFormat="1" ht="14"/>
    <row r="24" spans="1:2" s="51" customFormat="1" ht="14">
      <c r="A24" s="83" t="s">
        <v>2845</v>
      </c>
      <c r="B24" s="96"/>
    </row>
    <row r="25" spans="1:2" s="51" customFormat="1" ht="42">
      <c r="A25" s="913" t="s">
        <v>2846</v>
      </c>
      <c r="B25" s="97" t="s">
        <v>2847</v>
      </c>
    </row>
    <row r="26" spans="1:2" s="51" customFormat="1" ht="14">
      <c r="A26" s="914"/>
      <c r="B26" s="97"/>
    </row>
    <row r="27" spans="1:2" s="51" customFormat="1" ht="14">
      <c r="A27" s="85"/>
      <c r="B27" s="98"/>
    </row>
    <row r="28" spans="1:2" s="51" customFormat="1" ht="14">
      <c r="A28" s="87" t="s">
        <v>2848</v>
      </c>
      <c r="B28" s="99"/>
    </row>
    <row r="29" spans="1:2" s="51" customFormat="1" ht="14">
      <c r="B29" s="55"/>
    </row>
    <row r="30" spans="1:2" s="51" customFormat="1" ht="14">
      <c r="A30" s="83" t="s">
        <v>2849</v>
      </c>
      <c r="B30" s="96"/>
    </row>
    <row r="31" spans="1:2" s="42" customFormat="1" ht="14">
      <c r="A31" s="914" t="s">
        <v>2850</v>
      </c>
      <c r="B31" s="97" t="s">
        <v>2851</v>
      </c>
    </row>
    <row r="32" spans="1:2" s="42" customFormat="1" ht="14">
      <c r="A32" s="914"/>
      <c r="B32" s="97"/>
    </row>
    <row r="33" spans="1:2" s="42" customFormat="1" ht="14">
      <c r="A33" s="914"/>
      <c r="B33" s="211"/>
    </row>
    <row r="34" spans="1:2" s="42" customFormat="1" ht="45.75" customHeight="1">
      <c r="A34" s="85" t="s">
        <v>2998</v>
      </c>
      <c r="B34" s="42" t="s">
        <v>30</v>
      </c>
    </row>
    <row r="35" spans="1:2" s="42" customFormat="1" ht="58.5" customHeight="1">
      <c r="A35" s="100" t="s">
        <v>2853</v>
      </c>
      <c r="B35" s="268" t="s">
        <v>30</v>
      </c>
    </row>
    <row r="36" spans="1:2" ht="14">
      <c r="A36" s="87" t="s">
        <v>2854</v>
      </c>
      <c r="B36" s="958">
        <v>45688</v>
      </c>
    </row>
    <row r="37" spans="1:2" s="101" customFormat="1" ht="10.5" customHeight="1">
      <c r="A37" s="51"/>
      <c r="B37" s="51"/>
    </row>
    <row r="38" spans="1:2" s="101" customFormat="1" ht="10.5" customHeight="1">
      <c r="A38" s="915" t="s">
        <v>2855</v>
      </c>
      <c r="B38" s="915"/>
    </row>
    <row r="39" spans="1:2" s="101" customFormat="1" ht="10.5">
      <c r="A39" s="838" t="s">
        <v>43</v>
      </c>
      <c r="B39" s="838"/>
    </row>
    <row r="40" spans="1:2" s="101" customFormat="1" ht="10.5">
      <c r="A40" s="838" t="s">
        <v>2856</v>
      </c>
      <c r="B40" s="838"/>
    </row>
    <row r="41" spans="1:2" s="101" customFormat="1" ht="10.5">
      <c r="A41" s="102"/>
      <c r="B41" s="102"/>
    </row>
    <row r="42" spans="1:2" s="101" customFormat="1" ht="10.5">
      <c r="A42" s="838" t="s">
        <v>45</v>
      </c>
      <c r="B42" s="838"/>
    </row>
    <row r="43" spans="1:2">
      <c r="A43" s="838" t="s">
        <v>46</v>
      </c>
      <c r="B43" s="838"/>
    </row>
  </sheetData>
  <mergeCells count="7">
    <mergeCell ref="A43:B43"/>
    <mergeCell ref="A25:A26"/>
    <mergeCell ref="A42:B42"/>
    <mergeCell ref="A38:B38"/>
    <mergeCell ref="A39:B39"/>
    <mergeCell ref="A31:A33"/>
    <mergeCell ref="A40:B40"/>
  </mergeCells>
  <phoneticPr fontId="6" type="noConversion"/>
  <pageMargins left="0.75" right="0.75" top="1" bottom="1" header="0.5" footer="0.5"/>
  <pageSetup paperSize="9" scale="81" orientation="portrait" horizontalDpi="4294967294"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CE880-A254-41AC-A02F-783DA3EC86EC}">
  <sheetPr>
    <tabColor rgb="FF92D050"/>
  </sheetPr>
  <dimension ref="A1:BN102"/>
  <sheetViews>
    <sheetView view="pageBreakPreview" zoomScaleNormal="100" zoomScaleSheetLayoutView="100" workbookViewId="0">
      <selection activeCell="D1728" sqref="D1728"/>
    </sheetView>
  </sheetViews>
  <sheetFormatPr defaultColWidth="8" defaultRowHeight="12.5"/>
  <cols>
    <col min="1" max="1" width="23.453125" style="106" customWidth="1"/>
    <col min="2" max="2" width="21.453125" style="106" customWidth="1"/>
    <col min="3" max="3" width="15.453125" style="105" customWidth="1"/>
    <col min="4" max="4" width="32.7265625" style="105" customWidth="1"/>
    <col min="5" max="12" width="8" style="105" customWidth="1"/>
    <col min="13" max="16384" width="8" style="106"/>
  </cols>
  <sheetData>
    <row r="1" spans="1:66" ht="143.25" customHeight="1">
      <c r="A1" s="250"/>
      <c r="B1" s="916" t="s">
        <v>2857</v>
      </c>
      <c r="C1" s="916"/>
      <c r="D1" s="103"/>
      <c r="E1" s="104"/>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row>
    <row r="2" spans="1:66" ht="9.75" customHeight="1">
      <c r="A2" s="107"/>
      <c r="B2" s="107"/>
      <c r="C2" s="108"/>
      <c r="D2" s="108"/>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row>
    <row r="3" spans="1:66">
      <c r="A3" s="917" t="s">
        <v>2858</v>
      </c>
      <c r="B3" s="917"/>
      <c r="C3" s="917"/>
      <c r="D3" s="917"/>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row>
    <row r="4" spans="1:66" ht="14.25" customHeight="1">
      <c r="A4" s="917"/>
      <c r="B4" s="917"/>
      <c r="C4" s="917"/>
      <c r="D4" s="917"/>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row>
    <row r="5" spans="1:66" ht="25.5" customHeight="1">
      <c r="A5" s="917" t="s">
        <v>2859</v>
      </c>
      <c r="B5" s="917"/>
      <c r="C5" s="917"/>
      <c r="D5" s="917"/>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row>
    <row r="6" spans="1:66" ht="14">
      <c r="A6" s="918" t="s">
        <v>2826</v>
      </c>
      <c r="B6" s="918"/>
      <c r="C6" s="918"/>
      <c r="D6" s="109"/>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row>
    <row r="7" spans="1:66" ht="14">
      <c r="A7" s="109" t="s">
        <v>2827</v>
      </c>
      <c r="B7" s="919" t="s">
        <v>2</v>
      </c>
      <c r="C7" s="919"/>
      <c r="D7" s="919"/>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row>
    <row r="8" spans="1:66" ht="14">
      <c r="A8" s="109" t="s">
        <v>2860</v>
      </c>
      <c r="B8" s="919" t="s">
        <v>86</v>
      </c>
      <c r="C8" s="919"/>
      <c r="D8" s="919"/>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row>
    <row r="9" spans="1:66" ht="14">
      <c r="A9" s="109" t="s">
        <v>90</v>
      </c>
      <c r="B9" s="110" t="s">
        <v>5</v>
      </c>
      <c r="C9" s="110"/>
      <c r="D9" s="110"/>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row>
    <row r="10" spans="1:66" ht="14">
      <c r="A10" s="109" t="s">
        <v>2828</v>
      </c>
      <c r="B10" s="919" t="str">
        <f>[2]Cover!D8</f>
        <v>SA-PEFC-FM-007176</v>
      </c>
      <c r="C10" s="919"/>
      <c r="D10" s="110"/>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row>
    <row r="11" spans="1:66" ht="14">
      <c r="A11" s="109" t="s">
        <v>117</v>
      </c>
      <c r="B11" s="919" t="s">
        <v>118</v>
      </c>
      <c r="C11" s="919"/>
      <c r="D11" s="110"/>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row>
    <row r="12" spans="1:66" ht="14">
      <c r="A12" s="109" t="s">
        <v>2861</v>
      </c>
      <c r="B12" s="111">
        <f>[1]Cover!D10</f>
        <v>44587</v>
      </c>
      <c r="C12" s="110" t="s">
        <v>2862</v>
      </c>
      <c r="D12" s="111">
        <f>[1]Cover!D11</f>
        <v>46412</v>
      </c>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row>
    <row r="13" spans="1:66" ht="9.75" customHeight="1">
      <c r="A13" s="109"/>
      <c r="B13" s="110"/>
      <c r="C13" s="112"/>
      <c r="D13" s="110"/>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row>
    <row r="14" spans="1:66" ht="18" customHeight="1">
      <c r="A14" s="918" t="s">
        <v>2863</v>
      </c>
      <c r="B14" s="918"/>
      <c r="C14" s="918"/>
      <c r="D14" s="918"/>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row>
    <row r="15" spans="1:66" s="116" customFormat="1" ht="14">
      <c r="A15" s="113" t="s">
        <v>2864</v>
      </c>
      <c r="B15" s="114" t="s">
        <v>2865</v>
      </c>
      <c r="C15" s="114" t="s">
        <v>2866</v>
      </c>
      <c r="D15" s="114" t="s">
        <v>2867</v>
      </c>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row>
    <row r="16" spans="1:66" s="792" customFormat="1" ht="87.75" customHeight="1">
      <c r="A16" s="117" t="s">
        <v>2868</v>
      </c>
      <c r="B16" s="117" t="s">
        <v>2869</v>
      </c>
      <c r="C16" s="117">
        <v>1000</v>
      </c>
      <c r="D16" s="790" t="s">
        <v>2870</v>
      </c>
      <c r="E16" s="791"/>
      <c r="F16" s="791"/>
      <c r="G16" s="791"/>
      <c r="H16" s="791"/>
      <c r="I16" s="791"/>
      <c r="J16" s="791"/>
      <c r="K16" s="791"/>
      <c r="L16" s="791"/>
      <c r="M16" s="791"/>
      <c r="N16" s="791"/>
      <c r="O16" s="791"/>
      <c r="P16" s="791"/>
      <c r="Q16" s="791"/>
      <c r="R16" s="791"/>
      <c r="S16" s="791"/>
      <c r="T16" s="791"/>
      <c r="U16" s="791"/>
      <c r="V16" s="791"/>
      <c r="W16" s="791"/>
      <c r="X16" s="791"/>
      <c r="Y16" s="791"/>
      <c r="Z16" s="791"/>
      <c r="AA16" s="791"/>
      <c r="AB16" s="791"/>
      <c r="AC16" s="791"/>
      <c r="AD16" s="791"/>
      <c r="AE16" s="791"/>
      <c r="AF16" s="791"/>
      <c r="AG16" s="791"/>
      <c r="AH16" s="791"/>
      <c r="AI16" s="791"/>
      <c r="AJ16" s="791"/>
      <c r="AK16" s="791"/>
      <c r="AL16" s="791"/>
      <c r="AM16" s="791"/>
      <c r="AN16" s="791"/>
      <c r="AO16" s="791"/>
      <c r="AP16" s="791"/>
      <c r="AQ16" s="791"/>
      <c r="AR16" s="791"/>
      <c r="AS16" s="791"/>
      <c r="AT16" s="791"/>
      <c r="AU16" s="791"/>
      <c r="AV16" s="791"/>
      <c r="AW16" s="791"/>
      <c r="AX16" s="791"/>
      <c r="AY16" s="791"/>
      <c r="AZ16" s="791"/>
      <c r="BA16" s="791"/>
      <c r="BB16" s="791"/>
      <c r="BC16" s="791"/>
      <c r="BD16" s="791"/>
      <c r="BE16" s="791"/>
      <c r="BF16" s="791"/>
      <c r="BG16" s="791"/>
      <c r="BH16" s="791"/>
      <c r="BI16" s="791"/>
      <c r="BJ16" s="791"/>
      <c r="BK16" s="791"/>
      <c r="BL16" s="791"/>
      <c r="BM16" s="791"/>
      <c r="BN16" s="791"/>
    </row>
    <row r="17" spans="1:66" s="792" customFormat="1" ht="87.75" customHeight="1">
      <c r="A17" s="117" t="s">
        <v>2868</v>
      </c>
      <c r="B17" s="117" t="s">
        <v>2871</v>
      </c>
      <c r="C17" s="117">
        <v>2000</v>
      </c>
      <c r="D17" s="790" t="s">
        <v>2870</v>
      </c>
      <c r="E17" s="791"/>
      <c r="F17" s="791"/>
      <c r="G17" s="791"/>
      <c r="H17" s="791"/>
      <c r="I17" s="791"/>
      <c r="J17" s="791"/>
      <c r="K17" s="791"/>
      <c r="L17" s="791"/>
      <c r="M17" s="791"/>
      <c r="N17" s="791"/>
      <c r="O17" s="791"/>
      <c r="P17" s="791"/>
      <c r="Q17" s="791"/>
      <c r="R17" s="791"/>
      <c r="S17" s="791"/>
      <c r="T17" s="791"/>
      <c r="U17" s="791"/>
      <c r="V17" s="791"/>
      <c r="W17" s="791"/>
      <c r="X17" s="791"/>
      <c r="Y17" s="791"/>
      <c r="Z17" s="791"/>
      <c r="AA17" s="791"/>
      <c r="AB17" s="791"/>
      <c r="AC17" s="791"/>
      <c r="AD17" s="791"/>
      <c r="AE17" s="791"/>
      <c r="AF17" s="791"/>
      <c r="AG17" s="791"/>
      <c r="AH17" s="791"/>
      <c r="AI17" s="791"/>
      <c r="AJ17" s="791"/>
      <c r="AK17" s="791"/>
      <c r="AL17" s="791"/>
      <c r="AM17" s="791"/>
      <c r="AN17" s="791"/>
      <c r="AO17" s="791"/>
      <c r="AP17" s="791"/>
      <c r="AQ17" s="791"/>
      <c r="AR17" s="791"/>
      <c r="AS17" s="791"/>
      <c r="AT17" s="791"/>
      <c r="AU17" s="791"/>
      <c r="AV17" s="791"/>
      <c r="AW17" s="791"/>
      <c r="AX17" s="791"/>
      <c r="AY17" s="791"/>
      <c r="AZ17" s="791"/>
      <c r="BA17" s="791"/>
      <c r="BB17" s="791"/>
      <c r="BC17" s="791"/>
      <c r="BD17" s="791"/>
      <c r="BE17" s="791"/>
      <c r="BF17" s="791"/>
      <c r="BG17" s="791"/>
      <c r="BH17" s="791"/>
      <c r="BI17" s="791"/>
      <c r="BJ17" s="791"/>
      <c r="BK17" s="791"/>
      <c r="BL17" s="791"/>
      <c r="BM17" s="791"/>
      <c r="BN17" s="791"/>
    </row>
    <row r="18" spans="1:66" ht="14">
      <c r="A18" s="110"/>
      <c r="B18" s="118"/>
      <c r="C18" s="110"/>
      <c r="D18" s="118"/>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row>
    <row r="19" spans="1:66" ht="14">
      <c r="A19" s="119" t="s">
        <v>2849</v>
      </c>
      <c r="B19" s="120"/>
      <c r="C19" s="121"/>
      <c r="D19" s="122"/>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row>
    <row r="20" spans="1:66" ht="15.75" customHeight="1">
      <c r="A20" s="920" t="s">
        <v>2852</v>
      </c>
      <c r="B20" s="919"/>
      <c r="C20" s="921" t="s">
        <v>2872</v>
      </c>
      <c r="D20" s="922"/>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row>
    <row r="21" spans="1:66" ht="65.25" customHeight="1">
      <c r="A21" s="920" t="s">
        <v>2873</v>
      </c>
      <c r="B21" s="919"/>
      <c r="C21" s="923"/>
      <c r="D21" s="924"/>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row>
    <row r="22" spans="1:66" ht="14">
      <c r="A22" s="925" t="s">
        <v>2874</v>
      </c>
      <c r="B22" s="926"/>
      <c r="C22" s="927" t="s">
        <v>2872</v>
      </c>
      <c r="D22" s="928"/>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row>
    <row r="23" spans="1:66" ht="14">
      <c r="A23" s="109"/>
      <c r="B23" s="109"/>
      <c r="C23" s="112"/>
      <c r="D23" s="109"/>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row>
    <row r="24" spans="1:66">
      <c r="A24" s="929" t="s">
        <v>42</v>
      </c>
      <c r="B24" s="929"/>
      <c r="C24" s="929"/>
      <c r="D24" s="929"/>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row>
    <row r="25" spans="1:66">
      <c r="A25" s="930" t="s">
        <v>43</v>
      </c>
      <c r="B25" s="930"/>
      <c r="C25" s="930"/>
      <c r="D25" s="930"/>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row>
    <row r="26" spans="1:66">
      <c r="A26" s="930" t="s">
        <v>2875</v>
      </c>
      <c r="B26" s="930"/>
      <c r="C26" s="930"/>
      <c r="D26" s="930"/>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row>
    <row r="27" spans="1:66" ht="13.5" customHeight="1">
      <c r="A27" s="123"/>
      <c r="B27" s="123"/>
      <c r="C27" s="123"/>
      <c r="D27" s="123"/>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row>
    <row r="28" spans="1:66">
      <c r="A28" s="930" t="s">
        <v>45</v>
      </c>
      <c r="B28" s="930"/>
      <c r="C28" s="930"/>
      <c r="D28" s="930"/>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05"/>
      <c r="BM28" s="105"/>
      <c r="BN28" s="105"/>
    </row>
    <row r="29" spans="1:66">
      <c r="A29" s="930" t="s">
        <v>46</v>
      </c>
      <c r="B29" s="930"/>
      <c r="C29" s="930"/>
      <c r="D29" s="930"/>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05"/>
      <c r="BM29" s="105"/>
      <c r="BN29" s="105"/>
    </row>
    <row r="30" spans="1:66">
      <c r="A30" s="930" t="s">
        <v>2876</v>
      </c>
      <c r="B30" s="930"/>
      <c r="C30" s="930"/>
      <c r="D30" s="930"/>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05"/>
      <c r="BM30" s="105"/>
      <c r="BN30" s="105"/>
    </row>
    <row r="31" spans="1:66">
      <c r="A31" s="105"/>
      <c r="B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05"/>
      <c r="BM31" s="105"/>
      <c r="BN31" s="105"/>
    </row>
    <row r="32" spans="1:66">
      <c r="A32" s="105"/>
      <c r="B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row>
    <row r="33" spans="1:66">
      <c r="A33" s="105"/>
      <c r="B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row>
    <row r="34" spans="1:66">
      <c r="A34" s="105"/>
      <c r="B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row>
    <row r="35" spans="1:66" s="105" customFormat="1"/>
    <row r="36" spans="1:66" s="105" customFormat="1"/>
    <row r="37" spans="1:66" s="105" customFormat="1"/>
    <row r="38" spans="1:66" s="105" customFormat="1"/>
    <row r="39" spans="1:66" s="105" customFormat="1"/>
    <row r="40" spans="1:66" s="105" customFormat="1"/>
    <row r="41" spans="1:66" s="105" customFormat="1"/>
    <row r="42" spans="1:66" s="105" customFormat="1"/>
    <row r="43" spans="1:66" s="105" customFormat="1"/>
    <row r="44" spans="1:66" s="105" customFormat="1"/>
    <row r="45" spans="1:66" s="105" customFormat="1"/>
    <row r="46" spans="1:66" s="105" customFormat="1"/>
    <row r="47" spans="1:66" s="105" customFormat="1"/>
    <row r="48" spans="1:66" s="105" customFormat="1"/>
    <row r="49" spans="1:31" s="105" customFormat="1"/>
    <row r="50" spans="1:31" s="105" customFormat="1"/>
    <row r="51" spans="1:31" s="105" customFormat="1"/>
    <row r="52" spans="1:31" s="105" customFormat="1"/>
    <row r="53" spans="1:31" s="105" customFormat="1"/>
    <row r="54" spans="1:31">
      <c r="A54" s="105"/>
      <c r="B54" s="105"/>
      <c r="M54" s="105"/>
      <c r="N54" s="105"/>
      <c r="O54" s="105"/>
      <c r="P54" s="105"/>
      <c r="Q54" s="105"/>
      <c r="R54" s="105"/>
      <c r="S54" s="105"/>
      <c r="T54" s="105"/>
      <c r="U54" s="105"/>
      <c r="V54" s="105"/>
      <c r="W54" s="105"/>
      <c r="X54" s="105"/>
      <c r="Y54" s="105"/>
      <c r="Z54" s="105"/>
      <c r="AA54" s="105"/>
      <c r="AB54" s="105"/>
      <c r="AC54" s="105"/>
      <c r="AD54" s="105"/>
      <c r="AE54" s="105"/>
    </row>
    <row r="55" spans="1:31">
      <c r="A55" s="105"/>
      <c r="B55" s="105"/>
      <c r="M55" s="105"/>
      <c r="N55" s="105"/>
      <c r="O55" s="105"/>
      <c r="P55" s="105"/>
      <c r="Q55" s="105"/>
      <c r="R55" s="105"/>
      <c r="S55" s="105"/>
      <c r="T55" s="105"/>
      <c r="U55" s="105"/>
      <c r="V55" s="105"/>
      <c r="W55" s="105"/>
      <c r="X55" s="105"/>
      <c r="Y55" s="105"/>
      <c r="Z55" s="105"/>
      <c r="AA55" s="105"/>
      <c r="AB55" s="105"/>
      <c r="AC55" s="105"/>
      <c r="AD55" s="105"/>
      <c r="AE55" s="105"/>
    </row>
    <row r="56" spans="1:31">
      <c r="A56" s="105"/>
      <c r="B56" s="105"/>
      <c r="M56" s="105"/>
      <c r="N56" s="105"/>
      <c r="O56" s="105"/>
      <c r="P56" s="105"/>
      <c r="Q56" s="105"/>
      <c r="R56" s="105"/>
      <c r="S56" s="105"/>
      <c r="T56" s="105"/>
      <c r="U56" s="105"/>
      <c r="V56" s="105"/>
      <c r="W56" s="105"/>
      <c r="X56" s="105"/>
      <c r="Y56" s="105"/>
      <c r="Z56" s="105"/>
      <c r="AA56" s="105"/>
      <c r="AB56" s="105"/>
      <c r="AC56" s="105"/>
      <c r="AD56" s="105"/>
      <c r="AE56" s="105"/>
    </row>
    <row r="57" spans="1:31">
      <c r="A57" s="105"/>
      <c r="B57" s="105"/>
      <c r="M57" s="105"/>
      <c r="N57" s="105"/>
      <c r="O57" s="105"/>
      <c r="P57" s="105"/>
      <c r="Q57" s="105"/>
      <c r="R57" s="105"/>
      <c r="S57" s="105"/>
      <c r="T57" s="105"/>
      <c r="U57" s="105"/>
      <c r="V57" s="105"/>
      <c r="W57" s="105"/>
      <c r="X57" s="105"/>
      <c r="Y57" s="105"/>
      <c r="Z57" s="105"/>
      <c r="AA57" s="105"/>
      <c r="AB57" s="105"/>
      <c r="AC57" s="105"/>
      <c r="AD57" s="105"/>
      <c r="AE57" s="105"/>
    </row>
    <row r="58" spans="1:31">
      <c r="A58" s="105"/>
      <c r="B58" s="105"/>
      <c r="M58" s="105"/>
      <c r="N58" s="105"/>
      <c r="O58" s="105"/>
      <c r="P58" s="105"/>
      <c r="Q58" s="105"/>
      <c r="R58" s="105"/>
      <c r="S58" s="105"/>
      <c r="T58" s="105"/>
      <c r="U58" s="105"/>
      <c r="V58" s="105"/>
      <c r="W58" s="105"/>
      <c r="X58" s="105"/>
      <c r="Y58" s="105"/>
      <c r="Z58" s="105"/>
      <c r="AA58" s="105"/>
      <c r="AB58" s="105"/>
      <c r="AC58" s="105"/>
      <c r="AD58" s="105"/>
      <c r="AE58" s="105"/>
    </row>
    <row r="59" spans="1:31">
      <c r="A59" s="105"/>
      <c r="B59" s="105"/>
      <c r="M59" s="105"/>
      <c r="N59" s="105"/>
      <c r="O59" s="105"/>
      <c r="P59" s="105"/>
      <c r="Q59" s="105"/>
      <c r="R59" s="105"/>
      <c r="S59" s="105"/>
      <c r="T59" s="105"/>
      <c r="U59" s="105"/>
      <c r="V59" s="105"/>
      <c r="W59" s="105"/>
      <c r="X59" s="105"/>
      <c r="Y59" s="105"/>
      <c r="Z59" s="105"/>
      <c r="AA59" s="105"/>
      <c r="AB59" s="105"/>
      <c r="AC59" s="105"/>
      <c r="AD59" s="105"/>
      <c r="AE59" s="105"/>
    </row>
    <row r="60" spans="1:31">
      <c r="A60" s="105"/>
      <c r="B60" s="105"/>
      <c r="M60" s="105"/>
      <c r="N60" s="105"/>
      <c r="O60" s="105"/>
      <c r="P60" s="105"/>
      <c r="Q60" s="105"/>
      <c r="R60" s="105"/>
      <c r="S60" s="105"/>
      <c r="T60" s="105"/>
      <c r="U60" s="105"/>
      <c r="V60" s="105"/>
      <c r="W60" s="105"/>
      <c r="X60" s="105"/>
      <c r="Y60" s="105"/>
      <c r="Z60" s="105"/>
      <c r="AA60" s="105"/>
      <c r="AB60" s="105"/>
      <c r="AC60" s="105"/>
      <c r="AD60" s="105"/>
      <c r="AE60" s="105"/>
    </row>
    <row r="61" spans="1:31">
      <c r="A61" s="105"/>
      <c r="B61" s="105"/>
      <c r="M61" s="105"/>
      <c r="N61" s="105"/>
      <c r="O61" s="105"/>
      <c r="P61" s="105"/>
      <c r="Q61" s="105"/>
      <c r="R61" s="105"/>
      <c r="S61" s="105"/>
      <c r="T61" s="105"/>
      <c r="U61" s="105"/>
      <c r="V61" s="105"/>
      <c r="W61" s="105"/>
      <c r="X61" s="105"/>
      <c r="Y61" s="105"/>
      <c r="Z61" s="105"/>
      <c r="AA61" s="105"/>
      <c r="AB61" s="105"/>
      <c r="AC61" s="105"/>
      <c r="AD61" s="105"/>
      <c r="AE61" s="105"/>
    </row>
    <row r="62" spans="1:31">
      <c r="A62" s="105"/>
      <c r="B62" s="105"/>
      <c r="M62" s="105"/>
      <c r="N62" s="105"/>
      <c r="O62" s="105"/>
      <c r="P62" s="105"/>
      <c r="Q62" s="105"/>
      <c r="R62" s="105"/>
      <c r="S62" s="105"/>
      <c r="T62" s="105"/>
      <c r="U62" s="105"/>
      <c r="V62" s="105"/>
      <c r="W62" s="105"/>
      <c r="X62" s="105"/>
      <c r="Y62" s="105"/>
      <c r="Z62" s="105"/>
      <c r="AA62" s="105"/>
      <c r="AB62" s="105"/>
      <c r="AC62" s="105"/>
      <c r="AD62" s="105"/>
      <c r="AE62" s="105"/>
    </row>
    <row r="63" spans="1:31">
      <c r="A63" s="105"/>
      <c r="B63" s="105"/>
      <c r="M63" s="105"/>
      <c r="N63" s="105"/>
      <c r="O63" s="105"/>
      <c r="P63" s="105"/>
      <c r="Q63" s="105"/>
      <c r="R63" s="105"/>
      <c r="S63" s="105"/>
      <c r="T63" s="105"/>
      <c r="U63" s="105"/>
      <c r="V63" s="105"/>
      <c r="W63" s="105"/>
      <c r="X63" s="105"/>
      <c r="Y63" s="105"/>
      <c r="Z63" s="105"/>
      <c r="AA63" s="105"/>
      <c r="AB63" s="105"/>
      <c r="AC63" s="105"/>
      <c r="AD63" s="105"/>
      <c r="AE63" s="105"/>
    </row>
    <row r="64" spans="1:31">
      <c r="A64" s="105"/>
      <c r="B64" s="105"/>
      <c r="M64" s="105"/>
      <c r="N64" s="105"/>
      <c r="O64" s="105"/>
      <c r="P64" s="105"/>
      <c r="Q64" s="105"/>
      <c r="R64" s="105"/>
      <c r="S64" s="105"/>
      <c r="T64" s="105"/>
      <c r="U64" s="105"/>
      <c r="V64" s="105"/>
      <c r="W64" s="105"/>
      <c r="X64" s="105"/>
      <c r="Y64" s="105"/>
      <c r="Z64" s="105"/>
      <c r="AA64" s="105"/>
      <c r="AB64" s="105"/>
      <c r="AC64" s="105"/>
      <c r="AD64" s="105"/>
      <c r="AE64" s="105"/>
    </row>
    <row r="65" spans="1:31">
      <c r="A65" s="105"/>
      <c r="B65" s="105"/>
      <c r="M65" s="105"/>
      <c r="N65" s="105"/>
      <c r="O65" s="105"/>
      <c r="P65" s="105"/>
      <c r="Q65" s="105"/>
      <c r="R65" s="105"/>
      <c r="S65" s="105"/>
      <c r="T65" s="105"/>
      <c r="U65" s="105"/>
      <c r="V65" s="105"/>
      <c r="W65" s="105"/>
      <c r="X65" s="105"/>
      <c r="Y65" s="105"/>
      <c r="Z65" s="105"/>
      <c r="AA65" s="105"/>
      <c r="AB65" s="105"/>
      <c r="AC65" s="105"/>
      <c r="AD65" s="105"/>
      <c r="AE65" s="105"/>
    </row>
    <row r="66" spans="1:31">
      <c r="A66" s="105"/>
      <c r="B66" s="105"/>
      <c r="M66" s="105"/>
      <c r="N66" s="105"/>
      <c r="O66" s="105"/>
      <c r="P66" s="105"/>
      <c r="Q66" s="105"/>
      <c r="R66" s="105"/>
      <c r="S66" s="105"/>
      <c r="T66" s="105"/>
      <c r="U66" s="105"/>
      <c r="V66" s="105"/>
      <c r="W66" s="105"/>
      <c r="X66" s="105"/>
      <c r="Y66" s="105"/>
      <c r="Z66" s="105"/>
      <c r="AA66" s="105"/>
      <c r="AB66" s="105"/>
      <c r="AC66" s="105"/>
      <c r="AD66" s="105"/>
      <c r="AE66" s="105"/>
    </row>
    <row r="67" spans="1:31">
      <c r="A67" s="105"/>
      <c r="B67" s="105"/>
      <c r="M67" s="105"/>
      <c r="N67" s="105"/>
      <c r="O67" s="105"/>
      <c r="P67" s="105"/>
      <c r="Q67" s="105"/>
      <c r="R67" s="105"/>
      <c r="S67" s="105"/>
      <c r="T67" s="105"/>
      <c r="U67" s="105"/>
      <c r="V67" s="105"/>
      <c r="W67" s="105"/>
      <c r="X67" s="105"/>
      <c r="Y67" s="105"/>
      <c r="Z67" s="105"/>
      <c r="AA67" s="105"/>
      <c r="AB67" s="105"/>
      <c r="AC67" s="105"/>
      <c r="AD67" s="105"/>
      <c r="AE67" s="105"/>
    </row>
    <row r="68" spans="1:31">
      <c r="A68" s="105"/>
      <c r="B68" s="105"/>
      <c r="M68" s="105"/>
      <c r="N68" s="105"/>
      <c r="O68" s="105"/>
      <c r="P68" s="105"/>
      <c r="Q68" s="105"/>
      <c r="R68" s="105"/>
      <c r="S68" s="105"/>
      <c r="T68" s="105"/>
      <c r="U68" s="105"/>
      <c r="V68" s="105"/>
      <c r="W68" s="105"/>
      <c r="X68" s="105"/>
      <c r="Y68" s="105"/>
      <c r="Z68" s="105"/>
      <c r="AA68" s="105"/>
      <c r="AB68" s="105"/>
      <c r="AC68" s="105"/>
      <c r="AD68" s="105"/>
      <c r="AE68" s="105"/>
    </row>
    <row r="69" spans="1:31">
      <c r="A69" s="105"/>
      <c r="B69" s="105"/>
      <c r="M69" s="105"/>
      <c r="N69" s="105"/>
      <c r="O69" s="105"/>
      <c r="P69" s="105"/>
      <c r="Q69" s="105"/>
      <c r="R69" s="105"/>
      <c r="S69" s="105"/>
      <c r="T69" s="105"/>
      <c r="U69" s="105"/>
      <c r="V69" s="105"/>
      <c r="W69" s="105"/>
      <c r="X69" s="105"/>
      <c r="Y69" s="105"/>
      <c r="Z69" s="105"/>
      <c r="AA69" s="105"/>
      <c r="AB69" s="105"/>
      <c r="AC69" s="105"/>
      <c r="AD69" s="105"/>
      <c r="AE69" s="105"/>
    </row>
    <row r="70" spans="1:31">
      <c r="A70" s="105"/>
      <c r="B70" s="105"/>
      <c r="M70" s="105"/>
      <c r="N70" s="105"/>
      <c r="O70" s="105"/>
      <c r="P70" s="105"/>
      <c r="Q70" s="105"/>
      <c r="R70" s="105"/>
      <c r="S70" s="105"/>
      <c r="T70" s="105"/>
      <c r="U70" s="105"/>
      <c r="V70" s="105"/>
      <c r="W70" s="105"/>
      <c r="X70" s="105"/>
      <c r="Y70" s="105"/>
      <c r="Z70" s="105"/>
      <c r="AA70" s="105"/>
      <c r="AB70" s="105"/>
      <c r="AC70" s="105"/>
      <c r="AD70" s="105"/>
      <c r="AE70" s="105"/>
    </row>
    <row r="71" spans="1:31">
      <c r="A71" s="105"/>
      <c r="B71" s="105"/>
      <c r="M71" s="105"/>
      <c r="N71" s="105"/>
      <c r="O71" s="105"/>
      <c r="P71" s="105"/>
      <c r="Q71" s="105"/>
      <c r="R71" s="105"/>
      <c r="S71" s="105"/>
      <c r="T71" s="105"/>
      <c r="U71" s="105"/>
      <c r="V71" s="105"/>
      <c r="W71" s="105"/>
      <c r="X71" s="105"/>
      <c r="Y71" s="105"/>
      <c r="Z71" s="105"/>
      <c r="AA71" s="105"/>
      <c r="AB71" s="105"/>
      <c r="AC71" s="105"/>
      <c r="AD71" s="105"/>
      <c r="AE71" s="105"/>
    </row>
    <row r="72" spans="1:31">
      <c r="A72" s="105"/>
      <c r="B72" s="105"/>
      <c r="M72" s="105"/>
      <c r="N72" s="105"/>
      <c r="O72" s="105"/>
      <c r="P72" s="105"/>
      <c r="Q72" s="105"/>
      <c r="R72" s="105"/>
      <c r="S72" s="105"/>
      <c r="T72" s="105"/>
      <c r="U72" s="105"/>
      <c r="V72" s="105"/>
      <c r="W72" s="105"/>
      <c r="X72" s="105"/>
      <c r="Y72" s="105"/>
      <c r="Z72" s="105"/>
      <c r="AA72" s="105"/>
      <c r="AB72" s="105"/>
      <c r="AC72" s="105"/>
      <c r="AD72" s="105"/>
      <c r="AE72" s="105"/>
    </row>
    <row r="73" spans="1:31">
      <c r="A73" s="105"/>
      <c r="B73" s="105"/>
      <c r="M73" s="105"/>
      <c r="N73" s="105"/>
      <c r="O73" s="105"/>
      <c r="P73" s="105"/>
      <c r="Q73" s="105"/>
      <c r="R73" s="105"/>
      <c r="S73" s="105"/>
      <c r="T73" s="105"/>
      <c r="U73" s="105"/>
      <c r="V73" s="105"/>
      <c r="W73" s="105"/>
      <c r="X73" s="105"/>
      <c r="Y73" s="105"/>
      <c r="Z73" s="105"/>
      <c r="AA73" s="105"/>
      <c r="AB73" s="105"/>
      <c r="AC73" s="105"/>
      <c r="AD73" s="105"/>
      <c r="AE73" s="105"/>
    </row>
    <row r="74" spans="1:31">
      <c r="A74" s="105"/>
      <c r="B74" s="105"/>
      <c r="M74" s="105"/>
      <c r="N74" s="105"/>
      <c r="O74" s="105"/>
      <c r="P74" s="105"/>
      <c r="Q74" s="105"/>
      <c r="R74" s="105"/>
      <c r="S74" s="105"/>
      <c r="T74" s="105"/>
      <c r="U74" s="105"/>
      <c r="V74" s="105"/>
      <c r="W74" s="105"/>
      <c r="X74" s="105"/>
      <c r="Y74" s="105"/>
      <c r="Z74" s="105"/>
      <c r="AA74" s="105"/>
      <c r="AB74" s="105"/>
      <c r="AC74" s="105"/>
      <c r="AD74" s="105"/>
      <c r="AE74" s="105"/>
    </row>
    <row r="75" spans="1:31">
      <c r="A75" s="105"/>
      <c r="B75" s="105"/>
      <c r="M75" s="105"/>
      <c r="N75" s="105"/>
      <c r="O75" s="105"/>
      <c r="P75" s="105"/>
      <c r="Q75" s="105"/>
      <c r="R75" s="105"/>
      <c r="S75" s="105"/>
      <c r="T75" s="105"/>
      <c r="U75" s="105"/>
      <c r="V75" s="105"/>
      <c r="W75" s="105"/>
      <c r="X75" s="105"/>
      <c r="Y75" s="105"/>
      <c r="Z75" s="105"/>
      <c r="AA75" s="105"/>
      <c r="AB75" s="105"/>
      <c r="AC75" s="105"/>
      <c r="AD75" s="105"/>
      <c r="AE75" s="105"/>
    </row>
    <row r="76" spans="1:31">
      <c r="A76" s="105"/>
      <c r="B76" s="105"/>
      <c r="M76" s="105"/>
      <c r="N76" s="105"/>
      <c r="O76" s="105"/>
      <c r="P76" s="105"/>
      <c r="Q76" s="105"/>
      <c r="R76" s="105"/>
      <c r="S76" s="105"/>
      <c r="T76" s="105"/>
      <c r="U76" s="105"/>
      <c r="V76" s="105"/>
      <c r="W76" s="105"/>
      <c r="X76" s="105"/>
      <c r="Y76" s="105"/>
      <c r="Z76" s="105"/>
      <c r="AA76" s="105"/>
      <c r="AB76" s="105"/>
      <c r="AC76" s="105"/>
      <c r="AD76" s="105"/>
      <c r="AE76" s="105"/>
    </row>
    <row r="77" spans="1:31">
      <c r="A77" s="105"/>
      <c r="B77" s="105"/>
      <c r="M77" s="105"/>
      <c r="N77" s="105"/>
      <c r="O77" s="105"/>
      <c r="P77" s="105"/>
      <c r="Q77" s="105"/>
      <c r="R77" s="105"/>
      <c r="S77" s="105"/>
      <c r="T77" s="105"/>
      <c r="U77" s="105"/>
      <c r="V77" s="105"/>
      <c r="W77" s="105"/>
      <c r="X77" s="105"/>
      <c r="Y77" s="105"/>
      <c r="Z77" s="105"/>
      <c r="AA77" s="105"/>
      <c r="AB77" s="105"/>
      <c r="AC77" s="105"/>
      <c r="AD77" s="105"/>
      <c r="AE77" s="105"/>
    </row>
    <row r="78" spans="1:31">
      <c r="A78" s="105"/>
      <c r="B78" s="105"/>
      <c r="M78" s="105"/>
      <c r="N78" s="105"/>
      <c r="O78" s="105"/>
      <c r="P78" s="105"/>
      <c r="Q78" s="105"/>
      <c r="R78" s="105"/>
      <c r="S78" s="105"/>
      <c r="T78" s="105"/>
      <c r="U78" s="105"/>
      <c r="V78" s="105"/>
      <c r="W78" s="105"/>
      <c r="X78" s="105"/>
      <c r="Y78" s="105"/>
      <c r="Z78" s="105"/>
      <c r="AA78" s="105"/>
      <c r="AB78" s="105"/>
      <c r="AC78" s="105"/>
      <c r="AD78" s="105"/>
      <c r="AE78" s="105"/>
    </row>
    <row r="79" spans="1:31">
      <c r="A79" s="105"/>
      <c r="B79" s="105"/>
      <c r="M79" s="105"/>
      <c r="N79" s="105"/>
      <c r="O79" s="105"/>
      <c r="P79" s="105"/>
      <c r="Q79" s="105"/>
      <c r="R79" s="105"/>
      <c r="S79" s="105"/>
      <c r="T79" s="105"/>
      <c r="U79" s="105"/>
      <c r="V79" s="105"/>
      <c r="W79" s="105"/>
      <c r="X79" s="105"/>
      <c r="Y79" s="105"/>
      <c r="Z79" s="105"/>
      <c r="AA79" s="105"/>
      <c r="AB79" s="105"/>
      <c r="AC79" s="105"/>
      <c r="AD79" s="105"/>
      <c r="AE79" s="105"/>
    </row>
    <row r="80" spans="1:31">
      <c r="A80" s="105"/>
      <c r="B80" s="105"/>
      <c r="M80" s="105"/>
      <c r="N80" s="105"/>
      <c r="O80" s="105"/>
      <c r="P80" s="105"/>
      <c r="Q80" s="105"/>
      <c r="R80" s="105"/>
      <c r="S80" s="105"/>
      <c r="T80" s="105"/>
      <c r="U80" s="105"/>
      <c r="V80" s="105"/>
      <c r="W80" s="105"/>
      <c r="X80" s="105"/>
      <c r="Y80" s="105"/>
      <c r="Z80" s="105"/>
      <c r="AA80" s="105"/>
      <c r="AB80" s="105"/>
      <c r="AC80" s="105"/>
      <c r="AD80" s="105"/>
      <c r="AE80" s="105"/>
    </row>
    <row r="81" spans="1:31">
      <c r="A81" s="105"/>
      <c r="B81" s="105"/>
      <c r="M81" s="105"/>
      <c r="N81" s="105"/>
      <c r="O81" s="105"/>
      <c r="P81" s="105"/>
      <c r="Q81" s="105"/>
      <c r="R81" s="105"/>
      <c r="S81" s="105"/>
      <c r="T81" s="105"/>
      <c r="U81" s="105"/>
      <c r="V81" s="105"/>
      <c r="W81" s="105"/>
      <c r="X81" s="105"/>
      <c r="Y81" s="105"/>
      <c r="Z81" s="105"/>
      <c r="AA81" s="105"/>
      <c r="AB81" s="105"/>
      <c r="AC81" s="105"/>
      <c r="AD81" s="105"/>
      <c r="AE81" s="105"/>
    </row>
    <row r="82" spans="1:31">
      <c r="A82" s="105"/>
      <c r="B82" s="105"/>
      <c r="M82" s="105"/>
      <c r="N82" s="105"/>
      <c r="O82" s="105"/>
      <c r="P82" s="105"/>
      <c r="Q82" s="105"/>
      <c r="R82" s="105"/>
      <c r="S82" s="105"/>
      <c r="T82" s="105"/>
      <c r="U82" s="105"/>
      <c r="V82" s="105"/>
      <c r="W82" s="105"/>
      <c r="X82" s="105"/>
      <c r="Y82" s="105"/>
      <c r="Z82" s="105"/>
      <c r="AA82" s="105"/>
      <c r="AB82" s="105"/>
      <c r="AC82" s="105"/>
      <c r="AD82" s="105"/>
      <c r="AE82" s="105"/>
    </row>
    <row r="83" spans="1:31">
      <c r="A83" s="105"/>
      <c r="B83" s="105"/>
      <c r="M83" s="105"/>
      <c r="N83" s="105"/>
      <c r="O83" s="105"/>
      <c r="P83" s="105"/>
      <c r="Q83" s="105"/>
      <c r="R83" s="105"/>
      <c r="S83" s="105"/>
      <c r="T83" s="105"/>
      <c r="U83" s="105"/>
      <c r="V83" s="105"/>
      <c r="W83" s="105"/>
      <c r="X83" s="105"/>
      <c r="Y83" s="105"/>
      <c r="Z83" s="105"/>
      <c r="AA83" s="105"/>
      <c r="AB83" s="105"/>
      <c r="AC83" s="105"/>
      <c r="AD83" s="105"/>
      <c r="AE83" s="105"/>
    </row>
    <row r="84" spans="1:31">
      <c r="A84" s="105"/>
      <c r="B84" s="105"/>
      <c r="M84" s="105"/>
      <c r="N84" s="105"/>
      <c r="O84" s="105"/>
      <c r="P84" s="105"/>
      <c r="Q84" s="105"/>
      <c r="R84" s="105"/>
      <c r="S84" s="105"/>
      <c r="T84" s="105"/>
      <c r="U84" s="105"/>
      <c r="V84" s="105"/>
      <c r="W84" s="105"/>
      <c r="X84" s="105"/>
      <c r="Y84" s="105"/>
      <c r="Z84" s="105"/>
      <c r="AA84" s="105"/>
      <c r="AB84" s="105"/>
      <c r="AC84" s="105"/>
      <c r="AD84" s="105"/>
      <c r="AE84" s="105"/>
    </row>
    <row r="85" spans="1:31">
      <c r="A85" s="105"/>
      <c r="B85" s="105"/>
      <c r="M85" s="105"/>
      <c r="N85" s="105"/>
      <c r="O85" s="105"/>
      <c r="P85" s="105"/>
      <c r="Q85" s="105"/>
      <c r="R85" s="105"/>
      <c r="S85" s="105"/>
      <c r="T85" s="105"/>
      <c r="U85" s="105"/>
      <c r="V85" s="105"/>
      <c r="W85" s="105"/>
      <c r="X85" s="105"/>
      <c r="Y85" s="105"/>
      <c r="Z85" s="105"/>
      <c r="AA85" s="105"/>
      <c r="AB85" s="105"/>
      <c r="AC85" s="105"/>
      <c r="AD85" s="105"/>
      <c r="AE85" s="105"/>
    </row>
    <row r="86" spans="1:31">
      <c r="A86" s="105"/>
      <c r="B86" s="105"/>
      <c r="M86" s="105"/>
      <c r="N86" s="105"/>
      <c r="O86" s="105"/>
      <c r="P86" s="105"/>
      <c r="Q86" s="105"/>
      <c r="R86" s="105"/>
      <c r="S86" s="105"/>
      <c r="T86" s="105"/>
      <c r="U86" s="105"/>
      <c r="V86" s="105"/>
      <c r="W86" s="105"/>
      <c r="X86" s="105"/>
      <c r="Y86" s="105"/>
      <c r="Z86" s="105"/>
      <c r="AA86" s="105"/>
      <c r="AB86" s="105"/>
      <c r="AC86" s="105"/>
      <c r="AD86" s="105"/>
      <c r="AE86" s="105"/>
    </row>
    <row r="87" spans="1:31">
      <c r="A87" s="105"/>
      <c r="B87" s="105"/>
      <c r="M87" s="105"/>
      <c r="N87" s="105"/>
      <c r="O87" s="105"/>
      <c r="P87" s="105"/>
      <c r="Q87" s="105"/>
      <c r="R87" s="105"/>
      <c r="S87" s="105"/>
      <c r="T87" s="105"/>
      <c r="U87" s="105"/>
      <c r="V87" s="105"/>
      <c r="W87" s="105"/>
      <c r="X87" s="105"/>
      <c r="Y87" s="105"/>
      <c r="Z87" s="105"/>
      <c r="AA87" s="105"/>
      <c r="AB87" s="105"/>
      <c r="AC87" s="105"/>
      <c r="AD87" s="105"/>
      <c r="AE87" s="105"/>
    </row>
    <row r="88" spans="1:31">
      <c r="A88" s="105"/>
      <c r="B88" s="105"/>
      <c r="M88" s="105"/>
      <c r="N88" s="105"/>
      <c r="O88" s="105"/>
      <c r="P88" s="105"/>
      <c r="Q88" s="105"/>
      <c r="R88" s="105"/>
      <c r="S88" s="105"/>
      <c r="T88" s="105"/>
      <c r="U88" s="105"/>
      <c r="V88" s="105"/>
      <c r="W88" s="105"/>
      <c r="X88" s="105"/>
      <c r="Y88" s="105"/>
      <c r="Z88" s="105"/>
      <c r="AA88" s="105"/>
      <c r="AB88" s="105"/>
      <c r="AC88" s="105"/>
      <c r="AD88" s="105"/>
      <c r="AE88" s="105"/>
    </row>
    <row r="89" spans="1:31">
      <c r="A89" s="105"/>
      <c r="B89" s="105"/>
      <c r="M89" s="105"/>
      <c r="N89" s="105"/>
      <c r="O89" s="105"/>
      <c r="P89" s="105"/>
      <c r="Q89" s="105"/>
      <c r="R89" s="105"/>
      <c r="S89" s="105"/>
      <c r="T89" s="105"/>
      <c r="U89" s="105"/>
      <c r="V89" s="105"/>
      <c r="W89" s="105"/>
      <c r="X89" s="105"/>
      <c r="Y89" s="105"/>
      <c r="Z89" s="105"/>
      <c r="AA89" s="105"/>
      <c r="AB89" s="105"/>
      <c r="AC89" s="105"/>
      <c r="AD89" s="105"/>
      <c r="AE89" s="105"/>
    </row>
    <row r="90" spans="1:31">
      <c r="A90" s="105"/>
      <c r="B90" s="105"/>
      <c r="M90" s="105"/>
      <c r="N90" s="105"/>
      <c r="O90" s="105"/>
      <c r="P90" s="105"/>
      <c r="Q90" s="105"/>
      <c r="R90" s="105"/>
      <c r="S90" s="105"/>
      <c r="T90" s="105"/>
      <c r="U90" s="105"/>
      <c r="V90" s="105"/>
      <c r="W90" s="105"/>
      <c r="X90" s="105"/>
      <c r="Y90" s="105"/>
      <c r="Z90" s="105"/>
      <c r="AA90" s="105"/>
      <c r="AB90" s="105"/>
      <c r="AC90" s="105"/>
      <c r="AD90" s="105"/>
      <c r="AE90" s="105"/>
    </row>
    <row r="91" spans="1:31">
      <c r="A91" s="105"/>
      <c r="B91" s="105"/>
      <c r="M91" s="105"/>
      <c r="N91" s="105"/>
      <c r="O91" s="105"/>
      <c r="P91" s="105"/>
      <c r="Q91" s="105"/>
      <c r="R91" s="105"/>
      <c r="S91" s="105"/>
      <c r="T91" s="105"/>
      <c r="U91" s="105"/>
      <c r="V91" s="105"/>
      <c r="W91" s="105"/>
      <c r="X91" s="105"/>
      <c r="Y91" s="105"/>
      <c r="Z91" s="105"/>
      <c r="AA91" s="105"/>
      <c r="AB91" s="105"/>
      <c r="AC91" s="105"/>
      <c r="AD91" s="105"/>
      <c r="AE91" s="105"/>
    </row>
    <row r="92" spans="1:31">
      <c r="A92" s="105"/>
      <c r="B92" s="105"/>
      <c r="M92" s="105"/>
      <c r="N92" s="105"/>
      <c r="O92" s="105"/>
      <c r="P92" s="105"/>
      <c r="Q92" s="105"/>
      <c r="R92" s="105"/>
      <c r="S92" s="105"/>
      <c r="T92" s="105"/>
      <c r="U92" s="105"/>
      <c r="V92" s="105"/>
      <c r="W92" s="105"/>
      <c r="X92" s="105"/>
      <c r="Y92" s="105"/>
      <c r="Z92" s="105"/>
      <c r="AA92" s="105"/>
      <c r="AB92" s="105"/>
      <c r="AC92" s="105"/>
      <c r="AD92" s="105"/>
      <c r="AE92" s="105"/>
    </row>
    <row r="93" spans="1:31">
      <c r="A93" s="105"/>
      <c r="B93" s="105"/>
      <c r="M93" s="105"/>
      <c r="N93" s="105"/>
      <c r="O93" s="105"/>
      <c r="P93" s="105"/>
      <c r="Q93" s="105"/>
      <c r="R93" s="105"/>
      <c r="S93" s="105"/>
      <c r="T93" s="105"/>
      <c r="U93" s="105"/>
      <c r="V93" s="105"/>
      <c r="W93" s="105"/>
      <c r="X93" s="105"/>
      <c r="Y93" s="105"/>
      <c r="Z93" s="105"/>
      <c r="AA93" s="105"/>
      <c r="AB93" s="105"/>
      <c r="AC93" s="105"/>
      <c r="AD93" s="105"/>
      <c r="AE93" s="105"/>
    </row>
    <row r="94" spans="1:31">
      <c r="A94" s="105"/>
      <c r="B94" s="105"/>
      <c r="M94" s="105"/>
      <c r="N94" s="105"/>
      <c r="O94" s="105"/>
      <c r="P94" s="105"/>
      <c r="Q94" s="105"/>
      <c r="R94" s="105"/>
      <c r="S94" s="105"/>
      <c r="T94" s="105"/>
      <c r="U94" s="105"/>
      <c r="V94" s="105"/>
      <c r="W94" s="105"/>
      <c r="X94" s="105"/>
      <c r="Y94" s="105"/>
      <c r="Z94" s="105"/>
      <c r="AA94" s="105"/>
      <c r="AB94" s="105"/>
      <c r="AC94" s="105"/>
      <c r="AD94" s="105"/>
      <c r="AE94" s="105"/>
    </row>
    <row r="95" spans="1:31">
      <c r="A95" s="105"/>
      <c r="B95" s="105"/>
      <c r="M95" s="105"/>
      <c r="N95" s="105"/>
      <c r="O95" s="105"/>
      <c r="P95" s="105"/>
      <c r="Q95" s="105"/>
      <c r="R95" s="105"/>
      <c r="S95" s="105"/>
      <c r="T95" s="105"/>
      <c r="U95" s="105"/>
      <c r="V95" s="105"/>
      <c r="W95" s="105"/>
      <c r="X95" s="105"/>
      <c r="Y95" s="105"/>
      <c r="Z95" s="105"/>
      <c r="AA95" s="105"/>
      <c r="AB95" s="105"/>
      <c r="AC95" s="105"/>
      <c r="AD95" s="105"/>
      <c r="AE95" s="105"/>
    </row>
    <row r="96" spans="1:31">
      <c r="A96" s="105"/>
      <c r="B96" s="105"/>
      <c r="M96" s="105"/>
      <c r="N96" s="105"/>
      <c r="O96" s="105"/>
      <c r="P96" s="105"/>
      <c r="Q96" s="105"/>
      <c r="R96" s="105"/>
      <c r="S96" s="105"/>
      <c r="T96" s="105"/>
      <c r="U96" s="105"/>
      <c r="V96" s="105"/>
      <c r="W96" s="105"/>
      <c r="X96" s="105"/>
      <c r="Y96" s="105"/>
      <c r="Z96" s="105"/>
      <c r="AA96" s="105"/>
      <c r="AB96" s="105"/>
      <c r="AC96" s="105"/>
      <c r="AD96" s="105"/>
      <c r="AE96" s="105"/>
    </row>
    <row r="97" spans="1:31">
      <c r="A97" s="105"/>
      <c r="B97" s="105"/>
      <c r="M97" s="105"/>
      <c r="N97" s="105"/>
      <c r="O97" s="105"/>
      <c r="P97" s="105"/>
      <c r="Q97" s="105"/>
      <c r="R97" s="105"/>
      <c r="S97" s="105"/>
      <c r="T97" s="105"/>
      <c r="U97" s="105"/>
      <c r="V97" s="105"/>
      <c r="W97" s="105"/>
      <c r="X97" s="105"/>
      <c r="Y97" s="105"/>
      <c r="Z97" s="105"/>
      <c r="AA97" s="105"/>
      <c r="AB97" s="105"/>
      <c r="AC97" s="105"/>
      <c r="AD97" s="105"/>
      <c r="AE97" s="105"/>
    </row>
    <row r="98" spans="1:31">
      <c r="A98" s="105"/>
      <c r="B98" s="105"/>
      <c r="M98" s="105"/>
      <c r="N98" s="105"/>
      <c r="O98" s="105"/>
      <c r="P98" s="105"/>
      <c r="Q98" s="105"/>
      <c r="R98" s="105"/>
      <c r="S98" s="105"/>
      <c r="T98" s="105"/>
      <c r="U98" s="105"/>
      <c r="V98" s="105"/>
      <c r="W98" s="105"/>
      <c r="X98" s="105"/>
      <c r="Y98" s="105"/>
      <c r="Z98" s="105"/>
      <c r="AA98" s="105"/>
      <c r="AB98" s="105"/>
      <c r="AC98" s="105"/>
      <c r="AD98" s="105"/>
      <c r="AE98" s="105"/>
    </row>
    <row r="99" spans="1:31">
      <c r="A99" s="105"/>
      <c r="B99" s="105"/>
    </row>
    <row r="100" spans="1:31">
      <c r="A100" s="105"/>
      <c r="B100" s="105"/>
    </row>
    <row r="101" spans="1:31">
      <c r="A101" s="105"/>
      <c r="B101" s="105"/>
    </row>
    <row r="102" spans="1:31">
      <c r="A102" s="105"/>
      <c r="B102" s="105"/>
    </row>
  </sheetData>
  <mergeCells count="21">
    <mergeCell ref="A25:D25"/>
    <mergeCell ref="A26:D26"/>
    <mergeCell ref="A28:D28"/>
    <mergeCell ref="A29:D29"/>
    <mergeCell ref="A30:D30"/>
    <mergeCell ref="A21:B21"/>
    <mergeCell ref="C21:D21"/>
    <mergeCell ref="A22:B22"/>
    <mergeCell ref="C22:D22"/>
    <mergeCell ref="A24:D24"/>
    <mergeCell ref="B8:D8"/>
    <mergeCell ref="B10:C10"/>
    <mergeCell ref="B11:C11"/>
    <mergeCell ref="A20:B20"/>
    <mergeCell ref="C20:D20"/>
    <mergeCell ref="A14:D14"/>
    <mergeCell ref="B1:C1"/>
    <mergeCell ref="A3:D4"/>
    <mergeCell ref="A5:D5"/>
    <mergeCell ref="A6:C6"/>
    <mergeCell ref="B7:D7"/>
  </mergeCells>
  <phoneticPr fontId="6" type="noConversion"/>
  <pageMargins left="1.19" right="0.75" top="1" bottom="1" header="0.5" footer="0.5"/>
  <pageSetup paperSize="9" scale="88"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E4CC99-0B61-47C8-869A-21DF4C42939F}">
  <sheetPr filterMode="1">
    <tabColor rgb="FF92D050"/>
  </sheetPr>
  <dimension ref="A1:AA111"/>
  <sheetViews>
    <sheetView view="pageBreakPreview" topLeftCell="A21" zoomScaleNormal="78" zoomScaleSheetLayoutView="100" workbookViewId="0">
      <selection activeCell="B2" sqref="B2"/>
    </sheetView>
  </sheetViews>
  <sheetFormatPr defaultColWidth="9" defaultRowHeight="14"/>
  <cols>
    <col min="1" max="1" width="7.453125" style="298" customWidth="1"/>
    <col min="2" max="2" width="27.26953125" style="299" customWidth="1"/>
    <col min="3" max="3" width="31.453125" style="299" customWidth="1"/>
    <col min="4" max="4" width="41.1796875" style="300" customWidth="1"/>
    <col min="5" max="5" width="2.81640625" style="285" customWidth="1"/>
    <col min="6" max="11" width="9" style="296" hidden="1" customWidth="1"/>
    <col min="12" max="16384" width="9" style="296"/>
  </cols>
  <sheetData>
    <row r="1" spans="1:11" ht="28.5" thickBot="1">
      <c r="A1" s="281">
        <v>1</v>
      </c>
      <c r="B1" s="282" t="s">
        <v>48</v>
      </c>
      <c r="C1" s="283" t="s">
        <v>49</v>
      </c>
      <c r="D1" s="284"/>
      <c r="K1" s="296" t="s">
        <v>50</v>
      </c>
    </row>
    <row r="2" spans="1:11">
      <c r="A2" s="286">
        <v>1.1000000000000001</v>
      </c>
      <c r="B2" s="287" t="s">
        <v>51</v>
      </c>
      <c r="C2" s="287" t="s">
        <v>52</v>
      </c>
      <c r="D2" s="288" t="s">
        <v>53</v>
      </c>
      <c r="K2" s="296" t="s">
        <v>50</v>
      </c>
    </row>
    <row r="3" spans="1:11" ht="28">
      <c r="A3" s="289" t="s">
        <v>54</v>
      </c>
      <c r="B3" s="290" t="s">
        <v>55</v>
      </c>
      <c r="C3" s="291" t="s">
        <v>56</v>
      </c>
      <c r="D3" s="292" t="s">
        <v>57</v>
      </c>
      <c r="K3" s="296" t="s">
        <v>50</v>
      </c>
    </row>
    <row r="4" spans="1:11" ht="58.5" customHeight="1">
      <c r="A4" s="289" t="s">
        <v>58</v>
      </c>
      <c r="B4" s="293" t="s">
        <v>59</v>
      </c>
      <c r="C4" s="294" t="s">
        <v>60</v>
      </c>
      <c r="D4" s="292"/>
      <c r="K4" s="296" t="s">
        <v>50</v>
      </c>
    </row>
    <row r="5" spans="1:11" s="51" customFormat="1" ht="79.5" hidden="1" customHeight="1">
      <c r="A5" s="126" t="s">
        <v>61</v>
      </c>
      <c r="B5" s="295" t="s">
        <v>62</v>
      </c>
      <c r="C5" s="53"/>
      <c r="D5" s="127" t="s">
        <v>63</v>
      </c>
      <c r="E5" s="140"/>
      <c r="K5" s="51" t="s">
        <v>64</v>
      </c>
    </row>
    <row r="6" spans="1:11" s="51" customFormat="1" ht="69.75" hidden="1" customHeight="1">
      <c r="A6" s="126" t="s">
        <v>65</v>
      </c>
      <c r="B6" s="295" t="s">
        <v>66</v>
      </c>
      <c r="C6" s="53"/>
      <c r="D6" s="127" t="s">
        <v>63</v>
      </c>
      <c r="E6" s="140"/>
      <c r="K6" s="51" t="s">
        <v>64</v>
      </c>
    </row>
    <row r="7" spans="1:11" ht="115.5" hidden="1" customHeight="1">
      <c r="A7" s="289" t="s">
        <v>67</v>
      </c>
      <c r="B7" s="335" t="s">
        <v>68</v>
      </c>
      <c r="C7" s="336"/>
      <c r="D7" s="337" t="s">
        <v>69</v>
      </c>
      <c r="K7" s="296" t="s">
        <v>70</v>
      </c>
    </row>
    <row r="8" spans="1:11" s="35" customFormat="1" ht="70" hidden="1">
      <c r="A8" s="224" t="s">
        <v>71</v>
      </c>
      <c r="B8" s="297" t="s">
        <v>72</v>
      </c>
      <c r="C8" s="53"/>
      <c r="D8" s="237" t="s">
        <v>73</v>
      </c>
      <c r="E8" s="140"/>
      <c r="K8" s="35" t="s">
        <v>64</v>
      </c>
    </row>
    <row r="9" spans="1:11">
      <c r="K9" s="296" t="s">
        <v>50</v>
      </c>
    </row>
    <row r="10" spans="1:11" ht="14.5" thickBot="1">
      <c r="A10" s="286">
        <v>1.2</v>
      </c>
      <c r="B10" s="301" t="s">
        <v>74</v>
      </c>
      <c r="C10" s="301"/>
      <c r="D10" s="302"/>
      <c r="K10" s="296" t="s">
        <v>50</v>
      </c>
    </row>
    <row r="11" spans="1:11" ht="28.5" thickBot="1">
      <c r="A11" s="303" t="s">
        <v>75</v>
      </c>
      <c r="B11" s="304" t="s">
        <v>76</v>
      </c>
      <c r="C11" s="294" t="s">
        <v>2</v>
      </c>
      <c r="D11" s="305"/>
      <c r="K11" s="296" t="s">
        <v>50</v>
      </c>
    </row>
    <row r="12" spans="1:11" ht="28.5" thickBot="1">
      <c r="A12" s="303" t="s">
        <v>77</v>
      </c>
      <c r="B12" s="304" t="s">
        <v>78</v>
      </c>
      <c r="C12" s="294" t="s">
        <v>2</v>
      </c>
      <c r="D12" s="305"/>
      <c r="K12" s="296" t="s">
        <v>50</v>
      </c>
    </row>
    <row r="13" spans="1:11" ht="14.5" thickBot="1">
      <c r="A13" s="303" t="s">
        <v>79</v>
      </c>
      <c r="B13" s="299" t="s">
        <v>80</v>
      </c>
      <c r="C13" s="294"/>
      <c r="D13" s="305"/>
      <c r="K13" s="296" t="s">
        <v>50</v>
      </c>
    </row>
    <row r="14" spans="1:11" ht="14.5" thickBot="1">
      <c r="A14" s="303" t="s">
        <v>81</v>
      </c>
      <c r="B14" s="304" t="s">
        <v>82</v>
      </c>
      <c r="C14" s="294" t="s">
        <v>83</v>
      </c>
      <c r="D14" s="305"/>
      <c r="K14" s="296" t="s">
        <v>50</v>
      </c>
    </row>
    <row r="15" spans="1:11" ht="56.5" thickBot="1">
      <c r="A15" s="303" t="s">
        <v>84</v>
      </c>
      <c r="B15" s="304" t="s">
        <v>85</v>
      </c>
      <c r="C15" s="294" t="s">
        <v>86</v>
      </c>
      <c r="D15" s="306" t="s">
        <v>87</v>
      </c>
      <c r="G15" s="296" t="s">
        <v>88</v>
      </c>
      <c r="K15" s="296" t="s">
        <v>50</v>
      </c>
    </row>
    <row r="16" spans="1:11" ht="14.5" thickBot="1">
      <c r="A16" s="303" t="s">
        <v>89</v>
      </c>
      <c r="B16" s="304" t="s">
        <v>90</v>
      </c>
      <c r="C16" s="294" t="s">
        <v>91</v>
      </c>
      <c r="D16" s="305"/>
      <c r="G16" s="296" t="s">
        <v>92</v>
      </c>
      <c r="K16" s="296" t="s">
        <v>50</v>
      </c>
    </row>
    <row r="17" spans="1:11" ht="14.5" thickBot="1">
      <c r="A17" s="303" t="s">
        <v>93</v>
      </c>
      <c r="B17" s="304" t="s">
        <v>94</v>
      </c>
      <c r="C17" s="294" t="s">
        <v>95</v>
      </c>
      <c r="D17" s="305"/>
      <c r="G17" s="296" t="s">
        <v>96</v>
      </c>
      <c r="K17" s="296" t="s">
        <v>50</v>
      </c>
    </row>
    <row r="18" spans="1:11" ht="14.5" thickBot="1">
      <c r="A18" s="303" t="s">
        <v>97</v>
      </c>
      <c r="B18" s="304" t="s">
        <v>98</v>
      </c>
      <c r="C18" s="294"/>
      <c r="D18" s="305"/>
      <c r="G18" s="296" t="s">
        <v>99</v>
      </c>
      <c r="K18" s="296" t="s">
        <v>50</v>
      </c>
    </row>
    <row r="19" spans="1:11" ht="28.5" thickBot="1">
      <c r="A19" s="303" t="s">
        <v>100</v>
      </c>
      <c r="B19" s="304" t="s">
        <v>101</v>
      </c>
      <c r="C19" s="294" t="s">
        <v>102</v>
      </c>
      <c r="D19" s="305"/>
      <c r="G19" s="296" t="s">
        <v>103</v>
      </c>
      <c r="K19" s="296" t="s">
        <v>50</v>
      </c>
    </row>
    <row r="20" spans="1:11" ht="14.5" thickBot="1">
      <c r="A20" s="303" t="s">
        <v>104</v>
      </c>
      <c r="B20" s="304" t="s">
        <v>105</v>
      </c>
      <c r="C20" s="294" t="s">
        <v>106</v>
      </c>
      <c r="D20" s="305"/>
      <c r="G20" s="296" t="s">
        <v>107</v>
      </c>
      <c r="K20" s="296" t="s">
        <v>50</v>
      </c>
    </row>
    <row r="21" spans="1:11" ht="40.5" customHeight="1">
      <c r="A21" s="303" t="s">
        <v>108</v>
      </c>
      <c r="B21" s="299" t="s">
        <v>109</v>
      </c>
      <c r="C21" s="294" t="s">
        <v>110</v>
      </c>
      <c r="D21" s="307" t="s">
        <v>111</v>
      </c>
      <c r="K21" s="296" t="s">
        <v>50</v>
      </c>
    </row>
    <row r="22" spans="1:11" ht="42">
      <c r="A22" s="303" t="s">
        <v>112</v>
      </c>
      <c r="B22" s="308" t="s">
        <v>113</v>
      </c>
      <c r="C22" s="294" t="s">
        <v>114</v>
      </c>
      <c r="D22" s="307"/>
      <c r="K22" s="296" t="s">
        <v>50</v>
      </c>
    </row>
    <row r="23" spans="1:11">
      <c r="A23" s="303"/>
      <c r="C23" s="294"/>
      <c r="D23" s="305"/>
      <c r="K23" s="296" t="s">
        <v>50</v>
      </c>
    </row>
    <row r="24" spans="1:11" ht="14.5" thickBot="1">
      <c r="A24" s="286">
        <v>1.3</v>
      </c>
      <c r="B24" s="309" t="s">
        <v>115</v>
      </c>
      <c r="C24" s="310"/>
      <c r="D24" s="302"/>
      <c r="K24" s="296" t="s">
        <v>50</v>
      </c>
    </row>
    <row r="25" spans="1:11" ht="26.25" customHeight="1" thickBot="1">
      <c r="A25" s="303" t="s">
        <v>116</v>
      </c>
      <c r="B25" s="304" t="s">
        <v>117</v>
      </c>
      <c r="C25" s="294" t="s">
        <v>118</v>
      </c>
      <c r="D25" s="306" t="s">
        <v>119</v>
      </c>
      <c r="G25" s="296" t="s">
        <v>120</v>
      </c>
      <c r="K25" s="296" t="s">
        <v>50</v>
      </c>
    </row>
    <row r="26" spans="1:11" ht="101.25" customHeight="1">
      <c r="A26" s="303" t="s">
        <v>121</v>
      </c>
      <c r="B26" s="299" t="s">
        <v>122</v>
      </c>
      <c r="C26" s="294" t="s">
        <v>107</v>
      </c>
      <c r="D26" s="307" t="s">
        <v>123</v>
      </c>
      <c r="G26" s="296" t="s">
        <v>118</v>
      </c>
      <c r="K26" s="296" t="s">
        <v>50</v>
      </c>
    </row>
    <row r="27" spans="1:11" ht="101.25" customHeight="1">
      <c r="A27" s="303" t="s">
        <v>124</v>
      </c>
      <c r="B27" s="299" t="s">
        <v>122</v>
      </c>
      <c r="C27" s="294" t="s">
        <v>107</v>
      </c>
      <c r="D27" s="307" t="s">
        <v>125</v>
      </c>
      <c r="K27" s="296" t="s">
        <v>64</v>
      </c>
    </row>
    <row r="28" spans="1:11" ht="42.5" thickBot="1">
      <c r="A28" s="303" t="s">
        <v>126</v>
      </c>
      <c r="B28" s="299" t="s">
        <v>127</v>
      </c>
      <c r="C28" s="294" t="s">
        <v>128</v>
      </c>
      <c r="D28" s="307" t="s">
        <v>129</v>
      </c>
      <c r="K28" s="296" t="s">
        <v>50</v>
      </c>
    </row>
    <row r="29" spans="1:11" ht="34.5" customHeight="1" thickBot="1">
      <c r="A29" s="303" t="s">
        <v>130</v>
      </c>
      <c r="B29" s="304" t="s">
        <v>131</v>
      </c>
      <c r="C29" s="294">
        <v>49</v>
      </c>
      <c r="D29" s="307" t="s">
        <v>132</v>
      </c>
      <c r="K29" s="296" t="s">
        <v>50</v>
      </c>
    </row>
    <row r="30" spans="1:11" ht="28">
      <c r="A30" s="303" t="s">
        <v>133</v>
      </c>
      <c r="B30" s="299" t="s">
        <v>134</v>
      </c>
      <c r="C30" s="294">
        <v>49</v>
      </c>
      <c r="D30" s="307" t="s">
        <v>135</v>
      </c>
      <c r="K30" s="296" t="s">
        <v>50</v>
      </c>
    </row>
    <row r="31" spans="1:11">
      <c r="A31" s="303" t="s">
        <v>136</v>
      </c>
      <c r="B31" s="299" t="s">
        <v>90</v>
      </c>
      <c r="C31" s="294" t="s">
        <v>5</v>
      </c>
      <c r="D31" s="307"/>
      <c r="K31" s="296" t="s">
        <v>50</v>
      </c>
    </row>
    <row r="32" spans="1:11">
      <c r="A32" s="303" t="s">
        <v>137</v>
      </c>
      <c r="B32" s="299" t="s">
        <v>138</v>
      </c>
      <c r="C32" s="294" t="s">
        <v>139</v>
      </c>
      <c r="D32" s="305"/>
      <c r="K32" s="296" t="s">
        <v>50</v>
      </c>
    </row>
    <row r="33" spans="1:11" ht="42">
      <c r="A33" s="303" t="s">
        <v>140</v>
      </c>
      <c r="B33" s="299" t="s">
        <v>141</v>
      </c>
      <c r="C33" s="294" t="s">
        <v>142</v>
      </c>
      <c r="D33" s="307" t="s">
        <v>143</v>
      </c>
      <c r="K33" s="296" t="s">
        <v>50</v>
      </c>
    </row>
    <row r="34" spans="1:11" ht="58.5" customHeight="1">
      <c r="A34" s="303" t="s">
        <v>144</v>
      </c>
      <c r="B34" s="299" t="s">
        <v>145</v>
      </c>
      <c r="C34" s="294" t="s">
        <v>142</v>
      </c>
      <c r="D34" s="307" t="s">
        <v>146</v>
      </c>
      <c r="G34" s="296" t="s">
        <v>147</v>
      </c>
      <c r="K34" s="296" t="s">
        <v>50</v>
      </c>
    </row>
    <row r="35" spans="1:11" ht="14.5" thickBot="1">
      <c r="A35" s="303" t="s">
        <v>148</v>
      </c>
      <c r="B35" s="299" t="s">
        <v>149</v>
      </c>
      <c r="C35" s="294" t="s">
        <v>147</v>
      </c>
      <c r="D35" s="307" t="s">
        <v>150</v>
      </c>
      <c r="G35" s="296" t="s">
        <v>151</v>
      </c>
      <c r="K35" s="296" t="s">
        <v>50</v>
      </c>
    </row>
    <row r="36" spans="1:11" ht="14.5" thickBot="1">
      <c r="A36" s="303" t="s">
        <v>152</v>
      </c>
      <c r="B36" s="304" t="s">
        <v>153</v>
      </c>
      <c r="C36" s="294" t="s">
        <v>154</v>
      </c>
      <c r="D36" s="307" t="s">
        <v>155</v>
      </c>
      <c r="G36" s="296" t="s">
        <v>156</v>
      </c>
      <c r="K36" s="299" t="s">
        <v>50</v>
      </c>
    </row>
    <row r="37" spans="1:11">
      <c r="A37" s="303"/>
      <c r="C37" s="294"/>
      <c r="D37" s="305"/>
      <c r="G37" s="296" t="s">
        <v>154</v>
      </c>
      <c r="K37" s="299" t="s">
        <v>50</v>
      </c>
    </row>
    <row r="38" spans="1:11" ht="16" hidden="1">
      <c r="A38" s="289" t="s">
        <v>157</v>
      </c>
      <c r="B38" s="338" t="s">
        <v>158</v>
      </c>
      <c r="C38" s="329">
        <v>85.3</v>
      </c>
      <c r="D38" s="329" t="s">
        <v>159</v>
      </c>
      <c r="G38" s="296" t="s">
        <v>160</v>
      </c>
      <c r="K38" s="296" t="s">
        <v>161</v>
      </c>
    </row>
    <row r="39" spans="1:11" ht="28" hidden="1">
      <c r="A39" s="303"/>
      <c r="B39" s="339" t="s">
        <v>162</v>
      </c>
      <c r="C39" s="340"/>
      <c r="D39" s="341"/>
      <c r="G39" s="296" t="s">
        <v>163</v>
      </c>
      <c r="K39" s="296" t="s">
        <v>161</v>
      </c>
    </row>
    <row r="40" spans="1:11" ht="28" hidden="1">
      <c r="A40" s="303"/>
      <c r="B40" s="339" t="s">
        <v>164</v>
      </c>
      <c r="C40" s="340"/>
      <c r="D40" s="341"/>
      <c r="K40" s="296" t="s">
        <v>161</v>
      </c>
    </row>
    <row r="41" spans="1:11" hidden="1">
      <c r="A41" s="303"/>
      <c r="B41" s="339" t="s">
        <v>165</v>
      </c>
      <c r="C41" s="340"/>
      <c r="D41" s="341"/>
      <c r="K41" s="296" t="s">
        <v>161</v>
      </c>
    </row>
    <row r="42" spans="1:11" hidden="1">
      <c r="A42" s="303"/>
      <c r="B42" s="339" t="s">
        <v>166</v>
      </c>
      <c r="C42" s="340"/>
      <c r="D42" s="341"/>
      <c r="K42" s="296" t="s">
        <v>161</v>
      </c>
    </row>
    <row r="43" spans="1:11" hidden="1">
      <c r="A43" s="303"/>
      <c r="B43" s="339" t="s">
        <v>167</v>
      </c>
      <c r="C43" s="340"/>
      <c r="D43" s="341"/>
      <c r="K43" s="296" t="s">
        <v>161</v>
      </c>
    </row>
    <row r="44" spans="1:11" hidden="1">
      <c r="A44" s="303"/>
      <c r="B44" s="339" t="s">
        <v>168</v>
      </c>
      <c r="C44" s="340"/>
      <c r="D44" s="341"/>
      <c r="K44" s="296" t="s">
        <v>161</v>
      </c>
    </row>
    <row r="45" spans="1:11" hidden="1">
      <c r="A45" s="303"/>
      <c r="B45" s="290"/>
      <c r="C45" s="342"/>
      <c r="D45" s="343"/>
      <c r="K45" s="296" t="s">
        <v>161</v>
      </c>
    </row>
    <row r="46" spans="1:11" s="35" customFormat="1">
      <c r="A46" s="125" t="s">
        <v>169</v>
      </c>
      <c r="B46" s="235" t="s">
        <v>170</v>
      </c>
      <c r="C46" s="959">
        <f>0.005*D92</f>
        <v>111.55110000000001</v>
      </c>
      <c r="D46" s="223"/>
      <c r="E46" s="140"/>
      <c r="G46" s="35" t="s">
        <v>154</v>
      </c>
      <c r="K46" s="35" t="s">
        <v>64</v>
      </c>
    </row>
    <row r="47" spans="1:11">
      <c r="A47" s="303"/>
      <c r="B47" s="290"/>
      <c r="C47" s="311"/>
      <c r="D47" s="312"/>
      <c r="K47" s="296" t="s">
        <v>50</v>
      </c>
    </row>
    <row r="48" spans="1:11">
      <c r="A48" s="286">
        <v>1.4</v>
      </c>
      <c r="B48" s="309" t="s">
        <v>171</v>
      </c>
      <c r="C48" s="310"/>
      <c r="D48" s="313" t="s">
        <v>172</v>
      </c>
      <c r="K48" s="296" t="s">
        <v>50</v>
      </c>
    </row>
    <row r="49" spans="1:11" ht="28.5" thickBot="1">
      <c r="A49" s="289" t="s">
        <v>173</v>
      </c>
      <c r="B49" s="290" t="s">
        <v>174</v>
      </c>
      <c r="C49" s="291" t="s">
        <v>175</v>
      </c>
      <c r="D49" s="292" t="s">
        <v>176</v>
      </c>
      <c r="K49" s="296" t="s">
        <v>50</v>
      </c>
    </row>
    <row r="50" spans="1:11" ht="31.5" customHeight="1">
      <c r="A50" s="289"/>
      <c r="B50" s="840" t="s">
        <v>177</v>
      </c>
      <c r="C50" s="294" t="s">
        <v>175</v>
      </c>
      <c r="D50" s="306" t="s">
        <v>178</v>
      </c>
      <c r="K50" s="296" t="s">
        <v>50</v>
      </c>
    </row>
    <row r="51" spans="1:11" ht="31.5" customHeight="1">
      <c r="A51" s="289"/>
      <c r="B51" s="841"/>
      <c r="C51" s="294"/>
      <c r="D51" s="307" t="s">
        <v>179</v>
      </c>
      <c r="K51" s="296" t="s">
        <v>50</v>
      </c>
    </row>
    <row r="52" spans="1:11" ht="14.5" thickBot="1">
      <c r="A52" s="289"/>
      <c r="B52" s="842"/>
      <c r="C52" s="294"/>
      <c r="D52" s="314" t="s">
        <v>180</v>
      </c>
      <c r="K52" s="296" t="s">
        <v>64</v>
      </c>
    </row>
    <row r="53" spans="1:11" ht="28">
      <c r="A53" s="289"/>
      <c r="B53" s="843" t="s">
        <v>181</v>
      </c>
      <c r="C53" s="294" t="s">
        <v>175</v>
      </c>
      <c r="D53" s="306" t="s">
        <v>182</v>
      </c>
      <c r="K53" s="296" t="s">
        <v>50</v>
      </c>
    </row>
    <row r="54" spans="1:11" ht="14.5" thickBot="1">
      <c r="A54" s="289"/>
      <c r="B54" s="844"/>
      <c r="C54" s="294"/>
      <c r="D54" s="307" t="s">
        <v>183</v>
      </c>
      <c r="K54" s="296" t="s">
        <v>50</v>
      </c>
    </row>
    <row r="55" spans="1:11" s="35" customFormat="1" ht="42">
      <c r="A55" s="125"/>
      <c r="B55" s="315" t="s">
        <v>184</v>
      </c>
      <c r="C55" s="53" t="s">
        <v>185</v>
      </c>
      <c r="D55" s="127" t="s">
        <v>186</v>
      </c>
      <c r="E55" s="140"/>
      <c r="K55" s="35" t="s">
        <v>64</v>
      </c>
    </row>
    <row r="56" spans="1:11">
      <c r="A56" s="289"/>
      <c r="B56" s="293"/>
      <c r="C56" s="294"/>
      <c r="D56" s="307"/>
    </row>
    <row r="57" spans="1:11" ht="14.5" thickBot="1">
      <c r="A57" s="289" t="s">
        <v>187</v>
      </c>
      <c r="B57" s="293" t="s">
        <v>188</v>
      </c>
      <c r="C57" s="316">
        <v>22310.22</v>
      </c>
      <c r="D57" s="317"/>
      <c r="K57" s="296" t="s">
        <v>50</v>
      </c>
    </row>
    <row r="58" spans="1:11" ht="28.5" hidden="1" thickBot="1">
      <c r="A58" s="289" t="s">
        <v>189</v>
      </c>
      <c r="B58" s="293" t="s">
        <v>190</v>
      </c>
      <c r="C58" s="316"/>
      <c r="D58" s="306" t="s">
        <v>191</v>
      </c>
      <c r="K58" s="296" t="s">
        <v>70</v>
      </c>
    </row>
    <row r="59" spans="1:11" ht="28.5" hidden="1" thickBot="1">
      <c r="A59" s="289" t="s">
        <v>192</v>
      </c>
      <c r="B59" s="293" t="s">
        <v>193</v>
      </c>
      <c r="C59" s="316"/>
      <c r="D59" s="306"/>
      <c r="K59" s="296" t="s">
        <v>70</v>
      </c>
    </row>
    <row r="60" spans="1:11" ht="70.5" hidden="1" thickBot="1">
      <c r="A60" s="289" t="s">
        <v>194</v>
      </c>
      <c r="B60" s="293" t="s">
        <v>195</v>
      </c>
      <c r="C60" s="316"/>
      <c r="D60" s="306"/>
      <c r="K60" s="296" t="s">
        <v>70</v>
      </c>
    </row>
    <row r="61" spans="1:11" ht="98.5" hidden="1" thickBot="1">
      <c r="A61" s="298" t="s">
        <v>196</v>
      </c>
      <c r="B61" s="293" t="s">
        <v>197</v>
      </c>
      <c r="C61" s="316"/>
      <c r="D61" s="306"/>
      <c r="K61" s="296" t="s">
        <v>70</v>
      </c>
    </row>
    <row r="62" spans="1:11" ht="28.5" thickBot="1">
      <c r="A62" s="289" t="s">
        <v>198</v>
      </c>
      <c r="B62" s="318" t="s">
        <v>199</v>
      </c>
      <c r="C62" s="294" t="s">
        <v>200</v>
      </c>
      <c r="D62" s="307" t="s">
        <v>201</v>
      </c>
      <c r="G62" s="296" t="s">
        <v>202</v>
      </c>
      <c r="K62" s="296" t="s">
        <v>50</v>
      </c>
    </row>
    <row r="63" spans="1:11" ht="28">
      <c r="A63" s="289" t="s">
        <v>203</v>
      </c>
      <c r="B63" s="293" t="s">
        <v>204</v>
      </c>
      <c r="C63" s="294" t="s">
        <v>168</v>
      </c>
      <c r="D63" s="306" t="s">
        <v>205</v>
      </c>
      <c r="G63" s="296" t="s">
        <v>168</v>
      </c>
      <c r="K63" s="296" t="s">
        <v>50</v>
      </c>
    </row>
    <row r="64" spans="1:11" ht="105" hidden="1" customHeight="1">
      <c r="A64" s="289" t="s">
        <v>206</v>
      </c>
      <c r="B64" s="293" t="s">
        <v>207</v>
      </c>
      <c r="C64" s="344" t="s">
        <v>208</v>
      </c>
      <c r="D64" s="345" t="s">
        <v>209</v>
      </c>
      <c r="G64" s="296" t="s">
        <v>200</v>
      </c>
      <c r="K64" s="296" t="s">
        <v>70</v>
      </c>
    </row>
    <row r="65" spans="1:11" ht="49.5" hidden="1" customHeight="1">
      <c r="A65" s="289"/>
      <c r="B65" s="293" t="s">
        <v>210</v>
      </c>
      <c r="C65" s="316" t="s">
        <v>211</v>
      </c>
      <c r="D65" s="345"/>
      <c r="K65" s="296" t="s">
        <v>70</v>
      </c>
    </row>
    <row r="66" spans="1:11" ht="49.5" customHeight="1">
      <c r="A66" s="289"/>
      <c r="B66" s="315" t="s">
        <v>212</v>
      </c>
      <c r="C66" s="316" t="s">
        <v>213</v>
      </c>
      <c r="D66" s="238" t="s">
        <v>214</v>
      </c>
      <c r="K66" s="296" t="s">
        <v>64</v>
      </c>
    </row>
    <row r="67" spans="1:11" ht="28" hidden="1">
      <c r="A67" s="289" t="s">
        <v>215</v>
      </c>
      <c r="B67" s="323" t="s">
        <v>216</v>
      </c>
      <c r="C67" s="294"/>
      <c r="D67" s="345" t="s">
        <v>217</v>
      </c>
      <c r="K67" s="296" t="s">
        <v>70</v>
      </c>
    </row>
    <row r="68" spans="1:11" ht="28.5" hidden="1" customHeight="1">
      <c r="A68" s="346" t="s">
        <v>218</v>
      </c>
      <c r="B68" s="323" t="s">
        <v>219</v>
      </c>
      <c r="C68" s="294"/>
      <c r="D68" s="345" t="s">
        <v>217</v>
      </c>
      <c r="K68" s="296" t="s">
        <v>70</v>
      </c>
    </row>
    <row r="69" spans="1:11" ht="56" hidden="1">
      <c r="A69" s="347" t="s">
        <v>220</v>
      </c>
      <c r="B69" s="293" t="s">
        <v>221</v>
      </c>
      <c r="C69" s="294"/>
      <c r="D69" s="306" t="s">
        <v>222</v>
      </c>
      <c r="K69" s="296" t="s">
        <v>70</v>
      </c>
    </row>
    <row r="70" spans="1:11" ht="70" hidden="1">
      <c r="A70" s="347" t="s">
        <v>223</v>
      </c>
      <c r="B70" s="293" t="s">
        <v>224</v>
      </c>
      <c r="C70" s="294"/>
      <c r="D70" s="317"/>
      <c r="K70" s="296" t="s">
        <v>70</v>
      </c>
    </row>
    <row r="71" spans="1:11" hidden="1">
      <c r="A71" s="347" t="s">
        <v>225</v>
      </c>
      <c r="B71" s="293" t="s">
        <v>226</v>
      </c>
      <c r="C71" s="294"/>
      <c r="D71" s="307" t="s">
        <v>227</v>
      </c>
      <c r="K71" s="296" t="s">
        <v>70</v>
      </c>
    </row>
    <row r="72" spans="1:11" ht="28">
      <c r="A72" s="289" t="s">
        <v>228</v>
      </c>
      <c r="B72" s="293" t="s">
        <v>229</v>
      </c>
      <c r="C72" s="294" t="s">
        <v>211</v>
      </c>
      <c r="D72" s="307" t="s">
        <v>230</v>
      </c>
      <c r="K72" s="296" t="s">
        <v>50</v>
      </c>
    </row>
    <row r="73" spans="1:11">
      <c r="A73" s="289" t="s">
        <v>231</v>
      </c>
      <c r="B73" s="293" t="s">
        <v>232</v>
      </c>
      <c r="C73" s="294" t="s">
        <v>213</v>
      </c>
      <c r="D73" s="307" t="s">
        <v>233</v>
      </c>
      <c r="K73" s="296" t="s">
        <v>50</v>
      </c>
    </row>
    <row r="74" spans="1:11" ht="28">
      <c r="A74" s="289" t="s">
        <v>234</v>
      </c>
      <c r="B74" s="293" t="s">
        <v>235</v>
      </c>
      <c r="C74" s="795">
        <v>466399.9</v>
      </c>
      <c r="D74" s="317"/>
      <c r="K74" s="296" t="s">
        <v>50</v>
      </c>
    </row>
    <row r="75" spans="1:11">
      <c r="A75" s="289"/>
      <c r="B75" s="293" t="s">
        <v>236</v>
      </c>
      <c r="C75" s="796">
        <v>10761</v>
      </c>
      <c r="D75" s="317"/>
      <c r="K75" s="296" t="s">
        <v>50</v>
      </c>
    </row>
    <row r="76" spans="1:11" ht="70" hidden="1">
      <c r="A76" s="289" t="s">
        <v>237</v>
      </c>
      <c r="B76" s="293" t="s">
        <v>238</v>
      </c>
      <c r="C76" s="294"/>
      <c r="D76" s="317"/>
      <c r="K76" s="296" t="s">
        <v>70</v>
      </c>
    </row>
    <row r="77" spans="1:11" ht="42">
      <c r="A77" s="289" t="s">
        <v>239</v>
      </c>
      <c r="B77" s="293" t="s">
        <v>240</v>
      </c>
      <c r="C77" s="294"/>
      <c r="D77" s="307" t="s">
        <v>241</v>
      </c>
      <c r="K77" s="296" t="s">
        <v>50</v>
      </c>
    </row>
    <row r="78" spans="1:11" ht="14.5" thickBot="1">
      <c r="A78" s="289" t="s">
        <v>242</v>
      </c>
      <c r="B78" s="293" t="s">
        <v>243</v>
      </c>
      <c r="C78" s="294" t="s">
        <v>244</v>
      </c>
      <c r="D78" s="307" t="s">
        <v>245</v>
      </c>
      <c r="K78" s="296" t="s">
        <v>50</v>
      </c>
    </row>
    <row r="79" spans="1:11" ht="28.5" thickBot="1">
      <c r="A79" s="289" t="s">
        <v>246</v>
      </c>
      <c r="B79" s="318" t="s">
        <v>247</v>
      </c>
      <c r="C79" s="294" t="s">
        <v>248</v>
      </c>
      <c r="D79" s="319" t="s">
        <v>249</v>
      </c>
      <c r="K79" s="296" t="s">
        <v>50</v>
      </c>
    </row>
    <row r="80" spans="1:11">
      <c r="A80" s="289"/>
      <c r="B80" s="320" t="s">
        <v>250</v>
      </c>
      <c r="C80" s="321"/>
      <c r="D80" s="322"/>
      <c r="K80" s="296" t="s">
        <v>50</v>
      </c>
    </row>
    <row r="81" spans="1:11" ht="28">
      <c r="A81" s="289" t="s">
        <v>251</v>
      </c>
      <c r="B81" s="323" t="s">
        <v>252</v>
      </c>
      <c r="C81" s="321" t="s">
        <v>253</v>
      </c>
      <c r="D81" s="322" t="s">
        <v>249</v>
      </c>
      <c r="K81" s="296" t="s">
        <v>50</v>
      </c>
    </row>
    <row r="82" spans="1:11">
      <c r="A82" s="289"/>
      <c r="B82" s="320" t="s">
        <v>250</v>
      </c>
      <c r="C82" s="321"/>
      <c r="D82" s="322"/>
      <c r="K82" s="296" t="s">
        <v>50</v>
      </c>
    </row>
    <row r="83" spans="1:11">
      <c r="A83" s="289" t="s">
        <v>254</v>
      </c>
      <c r="B83" s="293" t="s">
        <v>255</v>
      </c>
      <c r="C83" s="294" t="s">
        <v>256</v>
      </c>
      <c r="D83" s="307" t="s">
        <v>227</v>
      </c>
      <c r="K83" s="296" t="s">
        <v>50</v>
      </c>
    </row>
    <row r="84" spans="1:11" ht="14.5" hidden="1" thickBot="1">
      <c r="A84" s="289" t="s">
        <v>257</v>
      </c>
      <c r="B84" s="318" t="s">
        <v>258</v>
      </c>
      <c r="C84" s="294"/>
      <c r="D84" s="307" t="s">
        <v>227</v>
      </c>
      <c r="K84" s="296" t="s">
        <v>70</v>
      </c>
    </row>
    <row r="85" spans="1:11" ht="14.5" hidden="1" thickBot="1">
      <c r="A85" s="289" t="s">
        <v>259</v>
      </c>
      <c r="B85" s="318" t="s">
        <v>260</v>
      </c>
      <c r="C85" s="294"/>
      <c r="D85" s="307" t="s">
        <v>227</v>
      </c>
      <c r="K85" s="296" t="s">
        <v>70</v>
      </c>
    </row>
    <row r="86" spans="1:11">
      <c r="A86" s="289"/>
      <c r="B86" s="324"/>
      <c r="C86" s="325"/>
      <c r="D86" s="326"/>
      <c r="K86" s="296" t="s">
        <v>50</v>
      </c>
    </row>
    <row r="87" spans="1:11">
      <c r="A87" s="327" t="s">
        <v>261</v>
      </c>
      <c r="B87" s="328" t="s">
        <v>262</v>
      </c>
      <c r="C87" s="329" t="s">
        <v>263</v>
      </c>
      <c r="D87" s="329" t="s">
        <v>264</v>
      </c>
      <c r="E87" s="330"/>
      <c r="K87" s="296" t="s">
        <v>50</v>
      </c>
    </row>
    <row r="88" spans="1:11">
      <c r="A88" s="303"/>
      <c r="B88" s="331" t="s">
        <v>265</v>
      </c>
      <c r="C88" s="332">
        <v>34</v>
      </c>
      <c r="D88" s="332">
        <v>591.5</v>
      </c>
      <c r="K88" s="296" t="s">
        <v>50</v>
      </c>
    </row>
    <row r="89" spans="1:11">
      <c r="A89" s="303"/>
      <c r="B89" s="331" t="s">
        <v>266</v>
      </c>
      <c r="C89" s="332">
        <v>9</v>
      </c>
      <c r="D89" s="794">
        <v>12109.3</v>
      </c>
      <c r="K89" s="296" t="s">
        <v>50</v>
      </c>
    </row>
    <row r="90" spans="1:11">
      <c r="A90" s="303"/>
      <c r="B90" s="331" t="s">
        <v>267</v>
      </c>
      <c r="C90" s="332">
        <v>5</v>
      </c>
      <c r="D90" s="794">
        <v>9609.42</v>
      </c>
      <c r="K90" s="296" t="s">
        <v>50</v>
      </c>
    </row>
    <row r="91" spans="1:11">
      <c r="A91" s="303"/>
      <c r="B91" s="331" t="s">
        <v>268</v>
      </c>
      <c r="C91" s="332">
        <v>0</v>
      </c>
      <c r="D91" s="332">
        <v>0</v>
      </c>
      <c r="K91" s="296" t="s">
        <v>50</v>
      </c>
    </row>
    <row r="92" spans="1:11">
      <c r="A92" s="303"/>
      <c r="B92" s="331" t="s">
        <v>269</v>
      </c>
      <c r="C92" s="332">
        <v>48</v>
      </c>
      <c r="D92" s="332">
        <f>SUM(D88:D91)</f>
        <v>22310.22</v>
      </c>
      <c r="K92" s="296" t="s">
        <v>50</v>
      </c>
    </row>
    <row r="93" spans="1:11">
      <c r="A93" s="333"/>
      <c r="D93" s="305"/>
      <c r="K93" s="296" t="s">
        <v>50</v>
      </c>
    </row>
    <row r="94" spans="1:11" ht="33.75" hidden="1" customHeight="1">
      <c r="A94" s="327" t="s">
        <v>270</v>
      </c>
      <c r="B94" s="845" t="s">
        <v>271</v>
      </c>
      <c r="C94" s="846"/>
      <c r="D94" s="847"/>
      <c r="E94" s="330"/>
      <c r="K94" s="296" t="s">
        <v>70</v>
      </c>
    </row>
    <row r="95" spans="1:11" ht="90" hidden="1" customHeight="1">
      <c r="A95" s="348"/>
      <c r="B95" s="349" t="s">
        <v>272</v>
      </c>
      <c r="C95" s="350" t="s">
        <v>264</v>
      </c>
      <c r="D95" s="350" t="s">
        <v>273</v>
      </c>
      <c r="E95" s="330"/>
      <c r="K95" s="296" t="s">
        <v>70</v>
      </c>
    </row>
    <row r="96" spans="1:11" ht="42" hidden="1">
      <c r="A96" s="303"/>
      <c r="B96" s="351" t="s">
        <v>274</v>
      </c>
      <c r="C96" s="352" t="s">
        <v>275</v>
      </c>
      <c r="D96" s="352" t="s">
        <v>276</v>
      </c>
      <c r="K96" s="296" t="s">
        <v>70</v>
      </c>
    </row>
    <row r="97" spans="1:27" ht="42" hidden="1">
      <c r="A97" s="303"/>
      <c r="B97" s="351" t="s">
        <v>277</v>
      </c>
      <c r="C97" s="352" t="s">
        <v>275</v>
      </c>
      <c r="D97" s="352" t="s">
        <v>278</v>
      </c>
      <c r="K97" s="296" t="s">
        <v>70</v>
      </c>
    </row>
    <row r="98" spans="1:27" hidden="1">
      <c r="A98" s="303"/>
      <c r="B98" s="353"/>
      <c r="C98" s="340"/>
      <c r="D98" s="341"/>
      <c r="K98" s="296" t="s">
        <v>70</v>
      </c>
    </row>
    <row r="99" spans="1:27" hidden="1">
      <c r="A99" s="303"/>
      <c r="B99" s="353"/>
      <c r="C99" s="340"/>
      <c r="D99" s="341"/>
      <c r="K99" s="296" t="s">
        <v>70</v>
      </c>
    </row>
    <row r="100" spans="1:27" hidden="1">
      <c r="A100" s="303"/>
      <c r="B100" s="353"/>
      <c r="C100" s="340"/>
      <c r="D100" s="341"/>
      <c r="K100" s="296" t="s">
        <v>70</v>
      </c>
    </row>
    <row r="101" spans="1:27">
      <c r="B101" s="294"/>
      <c r="C101" s="294"/>
      <c r="D101" s="334"/>
    </row>
    <row r="110" spans="1:27">
      <c r="AA110" s="296" t="s">
        <v>279</v>
      </c>
    </row>
    <row r="111" spans="1:27">
      <c r="AA111" s="296" t="s">
        <v>256</v>
      </c>
    </row>
  </sheetData>
  <sheetProtection formatCells="0" formatColumns="0" formatRows="0" insertColumns="0" insertRows="0" insertHyperlinks="0" sort="0" autoFilter="0" pivotTables="0"/>
  <autoFilter ref="K1:K111" xr:uid="{6D10EE90-B52F-4EAB-B3C3-CF3415E91BDA}">
    <filterColumn colId="0">
      <filters blank="1">
        <filter val="both"/>
        <filter val="PEFC"/>
      </filters>
    </filterColumn>
  </autoFilter>
  <mergeCells count="3">
    <mergeCell ref="B50:B52"/>
    <mergeCell ref="B53:B54"/>
    <mergeCell ref="B94:D94"/>
  </mergeCells>
  <dataValidations disablePrompts="1" count="6">
    <dataValidation type="list" allowBlank="1" showInputMessage="1" showErrorMessage="1" sqref="C67:C68 C71 C83:C85" xr:uid="{052C79CF-D45B-4E1E-B85F-739A6668A791}">
      <formula1>$AA$110:$AA$111</formula1>
    </dataValidation>
    <dataValidation type="list" allowBlank="1" showInputMessage="1" showErrorMessage="1" sqref="C25" xr:uid="{AE70B8C3-1AF1-4E20-A6A0-516C626690D8}">
      <formula1>$G$25:$G$30</formula1>
    </dataValidation>
    <dataValidation type="list" allowBlank="1" showInputMessage="1" showErrorMessage="1" sqref="C36" xr:uid="{C0D21182-3167-4B9B-A111-D3B427F40756}">
      <formula1>$G$36:$G$39</formula1>
    </dataValidation>
    <dataValidation type="list" allowBlank="1" showInputMessage="1" showErrorMessage="1" sqref="C26:C27" xr:uid="{761EA6DA-7BCB-41C6-864E-12369AD0CBA1}">
      <formula1>$G$15:$G$20</formula1>
    </dataValidation>
    <dataValidation type="list" allowBlank="1" showInputMessage="1" showErrorMessage="1" sqref="C35" xr:uid="{3F029A7D-92EB-412C-B452-E5D21BE090EF}">
      <formula1>$G$34:$G$35</formula1>
    </dataValidation>
    <dataValidation type="list" allowBlank="1" showInputMessage="1" showErrorMessage="1" sqref="C62" xr:uid="{252EB4FE-9AD5-4FC0-8ADE-DDA7C7F22843}">
      <formula1>$G$62:$G$64</formula1>
    </dataValidation>
  </dataValidations>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2FE8B-74CA-410F-AEC6-88845B4A6345}">
  <dimension ref="A1:L600"/>
  <sheetViews>
    <sheetView zoomScaleNormal="100" workbookViewId="0">
      <selection activeCell="B1" sqref="B1"/>
    </sheetView>
  </sheetViews>
  <sheetFormatPr defaultColWidth="11.453125" defaultRowHeight="15.5"/>
  <cols>
    <col min="1" max="1" width="4.1796875" style="3" customWidth="1"/>
    <col min="2" max="4" width="11.453125" style="4" customWidth="1"/>
    <col min="5" max="5" width="9.1796875" style="4" customWidth="1"/>
    <col min="6" max="6" width="3.1796875" style="4" customWidth="1"/>
    <col min="7" max="7" width="7.26953125" style="4" customWidth="1"/>
    <col min="8" max="8" width="10.453125" style="4" customWidth="1"/>
    <col min="9" max="9" width="11.453125" style="4" customWidth="1"/>
    <col min="10" max="10" width="10.453125" style="4" customWidth="1"/>
    <col min="11" max="11" width="9.7265625" style="4" customWidth="1"/>
    <col min="12" max="16384" width="11.453125" style="4"/>
  </cols>
  <sheetData>
    <row r="1" spans="1:12">
      <c r="A1" s="33" t="s">
        <v>2877</v>
      </c>
    </row>
    <row r="2" spans="1:12" ht="16.5" customHeight="1" thickBot="1">
      <c r="A2" s="809"/>
      <c r="B2" s="933" t="s">
        <v>2878</v>
      </c>
      <c r="C2" s="934"/>
      <c r="D2" s="934"/>
      <c r="E2" s="934"/>
      <c r="F2" s="12"/>
      <c r="G2" s="935" t="s">
        <v>2879</v>
      </c>
      <c r="H2" s="935"/>
      <c r="I2" s="935"/>
      <c r="J2" s="935"/>
      <c r="K2" s="935"/>
      <c r="L2" s="936"/>
    </row>
    <row r="3" spans="1:12" ht="92.25" customHeight="1" thickTop="1" thickBot="1">
      <c r="A3" s="809"/>
      <c r="B3" s="11"/>
      <c r="C3" s="11"/>
      <c r="D3" s="11"/>
      <c r="E3" s="11"/>
      <c r="F3" s="12"/>
      <c r="G3" s="13"/>
      <c r="H3" s="13"/>
      <c r="I3" s="13"/>
      <c r="J3" s="13"/>
      <c r="K3" s="13"/>
      <c r="L3" s="14"/>
    </row>
    <row r="4" spans="1:12" ht="40.5" customHeight="1" thickTop="1" thickBot="1">
      <c r="A4" s="5"/>
      <c r="B4" s="15" t="s">
        <v>2880</v>
      </c>
      <c r="C4" s="937" t="s">
        <v>240</v>
      </c>
      <c r="D4" s="938"/>
      <c r="E4" s="939"/>
      <c r="F4" s="12"/>
      <c r="G4" s="16">
        <v>1</v>
      </c>
      <c r="H4" s="16" t="s">
        <v>2881</v>
      </c>
      <c r="I4" s="940" t="s">
        <v>2882</v>
      </c>
      <c r="J4" s="941"/>
      <c r="K4" s="941"/>
      <c r="L4" s="942"/>
    </row>
    <row r="5" spans="1:12" ht="36.75" customHeight="1" thickTop="1" thickBot="1">
      <c r="A5" s="6"/>
      <c r="B5" s="17">
        <v>1000</v>
      </c>
      <c r="C5" s="17" t="s">
        <v>2869</v>
      </c>
      <c r="D5" s="17"/>
      <c r="E5" s="18"/>
      <c r="F5" s="12"/>
      <c r="G5" s="16">
        <v>2</v>
      </c>
      <c r="H5" s="16" t="s">
        <v>2883</v>
      </c>
      <c r="I5" s="943" t="s">
        <v>2884</v>
      </c>
      <c r="J5" s="944"/>
      <c r="K5" s="944"/>
      <c r="L5" s="19" t="s">
        <v>2885</v>
      </c>
    </row>
    <row r="6" spans="1:12" ht="37" thickTop="1" thickBot="1">
      <c r="A6" s="6"/>
      <c r="B6" s="16">
        <v>1010</v>
      </c>
      <c r="C6" s="16"/>
      <c r="D6" s="16" t="s">
        <v>2886</v>
      </c>
      <c r="E6" s="20"/>
      <c r="F6" s="12"/>
      <c r="G6" s="16">
        <v>3</v>
      </c>
      <c r="H6" s="21" t="s">
        <v>2887</v>
      </c>
      <c r="I6" s="943"/>
      <c r="J6" s="944"/>
      <c r="K6" s="944"/>
      <c r="L6" s="22" t="s">
        <v>2888</v>
      </c>
    </row>
    <row r="7" spans="1:12" ht="16" thickBot="1">
      <c r="A7" s="6"/>
      <c r="B7" s="16">
        <v>1020</v>
      </c>
      <c r="C7" s="16"/>
      <c r="D7" s="16" t="s">
        <v>2889</v>
      </c>
      <c r="E7" s="20"/>
      <c r="F7" s="12"/>
      <c r="G7" s="23">
        <v>4</v>
      </c>
      <c r="H7" s="945" t="s">
        <v>2890</v>
      </c>
      <c r="I7" s="946"/>
      <c r="J7" s="946"/>
      <c r="K7" s="946"/>
      <c r="L7" s="947"/>
    </row>
    <row r="8" spans="1:12" ht="18.5" thickBot="1">
      <c r="A8" s="6"/>
      <c r="B8" s="16">
        <v>1030</v>
      </c>
      <c r="C8" s="16"/>
      <c r="D8" s="16" t="s">
        <v>2891</v>
      </c>
      <c r="E8" s="20"/>
    </row>
    <row r="9" spans="1:12" s="7" customFormat="1" ht="16" thickBot="1">
      <c r="A9" s="6"/>
      <c r="B9" s="16">
        <v>1040</v>
      </c>
      <c r="C9" s="16"/>
      <c r="D9" s="16" t="s">
        <v>2892</v>
      </c>
      <c r="E9" s="20"/>
    </row>
    <row r="10" spans="1:12" s="7" customFormat="1" ht="20.25" customHeight="1" thickBot="1">
      <c r="A10" s="6"/>
      <c r="B10" s="23">
        <v>1050</v>
      </c>
      <c r="C10" s="23"/>
      <c r="D10" s="23" t="s">
        <v>2893</v>
      </c>
      <c r="E10" s="24"/>
    </row>
    <row r="11" spans="1:12" ht="19" thickTop="1" thickBot="1">
      <c r="A11" s="6"/>
      <c r="B11" s="17">
        <v>2000</v>
      </c>
      <c r="C11" s="17" t="s">
        <v>2894</v>
      </c>
      <c r="D11" s="17"/>
      <c r="E11" s="18"/>
    </row>
    <row r="12" spans="1:12" ht="37" thickTop="1" thickBot="1">
      <c r="A12" s="6"/>
      <c r="B12" s="16">
        <v>2010</v>
      </c>
      <c r="C12" s="16"/>
      <c r="D12" s="16" t="s">
        <v>2895</v>
      </c>
      <c r="E12" s="20"/>
    </row>
    <row r="13" spans="1:12" ht="16" thickBot="1">
      <c r="A13" s="6"/>
      <c r="B13" s="23">
        <v>2020</v>
      </c>
      <c r="C13" s="23"/>
      <c r="D13" s="23" t="s">
        <v>2896</v>
      </c>
      <c r="E13" s="24"/>
    </row>
    <row r="14" spans="1:12" ht="19" thickTop="1" thickBot="1">
      <c r="A14" s="6"/>
      <c r="B14" s="17">
        <v>3000</v>
      </c>
      <c r="C14" s="17" t="s">
        <v>2897</v>
      </c>
      <c r="D14" s="17"/>
      <c r="E14" s="18"/>
    </row>
    <row r="15" spans="1:12" ht="31.5" customHeight="1" thickTop="1" thickBot="1">
      <c r="A15" s="6"/>
      <c r="B15" s="25">
        <v>3010</v>
      </c>
      <c r="C15" s="25"/>
      <c r="D15" s="25" t="s">
        <v>2898</v>
      </c>
      <c r="E15" s="26"/>
    </row>
    <row r="16" spans="1:12" ht="16" thickBot="1">
      <c r="A16" s="6"/>
      <c r="B16" s="27">
        <v>3020</v>
      </c>
      <c r="C16" s="27"/>
      <c r="D16" s="27" t="s">
        <v>2899</v>
      </c>
      <c r="E16" s="27"/>
    </row>
    <row r="17" spans="1:5" ht="19" thickTop="1" thickBot="1">
      <c r="A17" s="6"/>
      <c r="B17" s="17">
        <v>4000</v>
      </c>
      <c r="C17" s="17" t="s">
        <v>2900</v>
      </c>
      <c r="D17" s="17"/>
      <c r="E17" s="18"/>
    </row>
    <row r="18" spans="1:5" ht="19" thickTop="1" thickBot="1">
      <c r="A18" s="6"/>
      <c r="B18" s="16">
        <v>4010</v>
      </c>
      <c r="C18" s="16"/>
      <c r="D18" s="16" t="s">
        <v>2901</v>
      </c>
      <c r="E18" s="20"/>
    </row>
    <row r="19" spans="1:5" ht="18.5" thickBot="1">
      <c r="A19" s="6"/>
      <c r="B19" s="16">
        <v>4020</v>
      </c>
      <c r="C19" s="16"/>
      <c r="D19" s="16" t="s">
        <v>2902</v>
      </c>
      <c r="E19" s="20"/>
    </row>
    <row r="20" spans="1:5" ht="18.5" thickBot="1">
      <c r="A20" s="6"/>
      <c r="B20" s="16">
        <v>4030</v>
      </c>
      <c r="C20" s="16"/>
      <c r="D20" s="16" t="s">
        <v>2903</v>
      </c>
      <c r="E20" s="20"/>
    </row>
    <row r="21" spans="1:5" ht="18.5" thickBot="1">
      <c r="A21" s="6"/>
      <c r="B21" s="16">
        <v>4040</v>
      </c>
      <c r="C21" s="16"/>
      <c r="D21" s="16" t="s">
        <v>2904</v>
      </c>
      <c r="E21" s="20"/>
    </row>
    <row r="22" spans="1:5" ht="27.75" customHeight="1" thickBot="1">
      <c r="A22" s="6"/>
      <c r="B22" s="16">
        <v>4050</v>
      </c>
      <c r="C22" s="16"/>
      <c r="D22" s="16" t="s">
        <v>2905</v>
      </c>
      <c r="E22" s="20"/>
    </row>
    <row r="23" spans="1:5" ht="16" thickBot="1">
      <c r="A23" s="6"/>
      <c r="B23" s="16">
        <v>4060</v>
      </c>
      <c r="C23" s="16"/>
      <c r="D23" s="16" t="s">
        <v>2906</v>
      </c>
      <c r="E23" s="20"/>
    </row>
    <row r="24" spans="1:5" ht="27.5" thickBot="1">
      <c r="A24" s="6"/>
      <c r="B24" s="16">
        <v>4070</v>
      </c>
      <c r="C24" s="16"/>
      <c r="D24" s="16" t="s">
        <v>2907</v>
      </c>
      <c r="E24" s="20"/>
    </row>
    <row r="25" spans="1:5" ht="16" thickBot="1">
      <c r="A25" s="6"/>
      <c r="B25" s="23">
        <v>4080</v>
      </c>
      <c r="C25" s="23"/>
      <c r="D25" s="23" t="s">
        <v>2908</v>
      </c>
      <c r="E25" s="24"/>
    </row>
    <row r="26" spans="1:5" ht="19" thickTop="1" thickBot="1">
      <c r="A26" s="6"/>
      <c r="B26" s="17">
        <v>5000</v>
      </c>
      <c r="C26" s="17" t="s">
        <v>2909</v>
      </c>
      <c r="D26" s="17"/>
      <c r="E26" s="18"/>
    </row>
    <row r="27" spans="1:5" ht="16.5" thickTop="1" thickBot="1">
      <c r="A27" s="6"/>
      <c r="B27" s="16">
        <v>5010</v>
      </c>
      <c r="C27" s="16"/>
      <c r="D27" s="16" t="s">
        <v>2910</v>
      </c>
      <c r="E27" s="20"/>
    </row>
    <row r="28" spans="1:5" ht="16" thickBot="1">
      <c r="A28" s="6"/>
      <c r="B28" s="16">
        <v>5020</v>
      </c>
      <c r="C28" s="16"/>
      <c r="D28" s="16" t="s">
        <v>2911</v>
      </c>
      <c r="E28" s="20"/>
    </row>
    <row r="29" spans="1:5" ht="16" thickBot="1">
      <c r="A29" s="6"/>
      <c r="B29" s="16">
        <v>5030</v>
      </c>
      <c r="C29" s="16"/>
      <c r="D29" s="16" t="s">
        <v>2912</v>
      </c>
      <c r="E29" s="20"/>
    </row>
    <row r="30" spans="1:5" ht="16" thickBot="1">
      <c r="A30" s="6"/>
      <c r="B30" s="16">
        <v>5031</v>
      </c>
      <c r="C30" s="16"/>
      <c r="D30" s="16"/>
      <c r="E30" s="20" t="s">
        <v>2913</v>
      </c>
    </row>
    <row r="31" spans="1:5" ht="18.5" thickBot="1">
      <c r="A31" s="6"/>
      <c r="B31" s="16">
        <v>5032</v>
      </c>
      <c r="C31" s="16"/>
      <c r="D31" s="16"/>
      <c r="E31" s="20" t="s">
        <v>2914</v>
      </c>
    </row>
    <row r="32" spans="1:5" ht="16" thickBot="1">
      <c r="A32" s="6"/>
      <c r="B32" s="16">
        <v>5040</v>
      </c>
      <c r="C32" s="16"/>
      <c r="D32" s="16" t="s">
        <v>2915</v>
      </c>
      <c r="E32" s="20"/>
    </row>
    <row r="33" spans="1:5" ht="16" thickBot="1">
      <c r="A33" s="6"/>
      <c r="B33" s="16">
        <v>5041</v>
      </c>
      <c r="C33" s="16"/>
      <c r="D33" s="16"/>
      <c r="E33" s="20" t="s">
        <v>2916</v>
      </c>
    </row>
    <row r="34" spans="1:5" ht="16" thickBot="1">
      <c r="A34" s="6"/>
      <c r="B34" s="16">
        <v>5042</v>
      </c>
      <c r="C34" s="16"/>
      <c r="D34" s="16"/>
      <c r="E34" s="20" t="s">
        <v>2917</v>
      </c>
    </row>
    <row r="35" spans="1:5" ht="16" thickBot="1">
      <c r="A35" s="6"/>
      <c r="B35" s="16">
        <v>5043</v>
      </c>
      <c r="C35" s="16"/>
      <c r="D35" s="16"/>
      <c r="E35" s="20" t="s">
        <v>2918</v>
      </c>
    </row>
    <row r="36" spans="1:5" ht="60.75" customHeight="1" thickBot="1">
      <c r="A36" s="6"/>
      <c r="B36" s="16">
        <v>5043</v>
      </c>
      <c r="C36" s="16"/>
      <c r="D36" s="16"/>
      <c r="E36" s="20" t="s">
        <v>2919</v>
      </c>
    </row>
    <row r="37" spans="1:5" ht="20.25" customHeight="1" thickBot="1">
      <c r="A37" s="6"/>
      <c r="B37" s="23">
        <v>5044</v>
      </c>
      <c r="C37" s="23"/>
      <c r="D37" s="23"/>
      <c r="E37" s="24" t="s">
        <v>2920</v>
      </c>
    </row>
    <row r="38" spans="1:5" ht="15.75" customHeight="1" thickTop="1" thickBot="1">
      <c r="A38" s="6"/>
      <c r="B38" s="17">
        <v>6000</v>
      </c>
      <c r="C38" s="17" t="s">
        <v>2921</v>
      </c>
      <c r="D38" s="17"/>
      <c r="E38" s="18"/>
    </row>
    <row r="39" spans="1:5" ht="16.5" customHeight="1" thickTop="1" thickBot="1">
      <c r="A39" s="6"/>
      <c r="B39" s="16">
        <v>6010</v>
      </c>
      <c r="C39" s="16"/>
      <c r="D39" s="16" t="s">
        <v>2922</v>
      </c>
      <c r="E39" s="20"/>
    </row>
    <row r="40" spans="1:5" ht="16" thickBot="1">
      <c r="A40" s="6"/>
      <c r="B40" s="16">
        <v>6020</v>
      </c>
      <c r="C40" s="16"/>
      <c r="D40" s="16" t="s">
        <v>2923</v>
      </c>
      <c r="E40" s="20"/>
    </row>
    <row r="41" spans="1:5" ht="16" thickBot="1">
      <c r="A41" s="6"/>
      <c r="B41" s="16">
        <v>6030</v>
      </c>
      <c r="C41" s="16"/>
      <c r="D41" s="16" t="s">
        <v>2924</v>
      </c>
      <c r="E41" s="20"/>
    </row>
    <row r="42" spans="1:5" ht="16" thickBot="1">
      <c r="A42" s="6"/>
      <c r="B42" s="16">
        <v>6040</v>
      </c>
      <c r="C42" s="16"/>
      <c r="D42" s="16" t="s">
        <v>2925</v>
      </c>
      <c r="E42" s="20"/>
    </row>
    <row r="43" spans="1:5" ht="18.5" thickBot="1">
      <c r="A43" s="6"/>
      <c r="B43" s="16">
        <v>6041</v>
      </c>
      <c r="C43" s="16"/>
      <c r="D43" s="16"/>
      <c r="E43" s="20" t="s">
        <v>2926</v>
      </c>
    </row>
    <row r="44" spans="1:5" ht="18.5" thickBot="1">
      <c r="A44" s="6"/>
      <c r="B44" s="16">
        <v>6042</v>
      </c>
      <c r="C44" s="16"/>
      <c r="D44" s="16"/>
      <c r="E44" s="20" t="s">
        <v>2927</v>
      </c>
    </row>
    <row r="45" spans="1:5" ht="27.5" thickBot="1">
      <c r="A45" s="6"/>
      <c r="B45" s="16">
        <v>6043</v>
      </c>
      <c r="C45" s="16"/>
      <c r="D45" s="16"/>
      <c r="E45" s="20" t="s">
        <v>2928</v>
      </c>
    </row>
    <row r="46" spans="1:5" ht="51" customHeight="1" thickBot="1">
      <c r="A46" s="6"/>
      <c r="B46" s="16">
        <v>6044</v>
      </c>
      <c r="C46" s="16"/>
      <c r="D46" s="16"/>
      <c r="E46" s="20" t="s">
        <v>2929</v>
      </c>
    </row>
    <row r="47" spans="1:5" ht="16" thickBot="1">
      <c r="A47" s="6"/>
      <c r="B47" s="23">
        <v>6050</v>
      </c>
      <c r="C47" s="23"/>
      <c r="D47" s="23" t="s">
        <v>2930</v>
      </c>
      <c r="E47" s="24"/>
    </row>
    <row r="48" spans="1:5" ht="19" thickTop="1" thickBot="1">
      <c r="A48" s="6"/>
      <c r="B48" s="17">
        <v>7000</v>
      </c>
      <c r="C48" s="17" t="s">
        <v>2931</v>
      </c>
      <c r="D48" s="17"/>
      <c r="E48" s="18"/>
    </row>
    <row r="49" spans="1:5" ht="19.5" customHeight="1" thickTop="1" thickBot="1">
      <c r="A49" s="6"/>
      <c r="B49" s="16">
        <v>7010</v>
      </c>
      <c r="C49" s="16"/>
      <c r="D49" s="16" t="s">
        <v>2932</v>
      </c>
      <c r="E49" s="20"/>
    </row>
    <row r="50" spans="1:5" ht="26.25" customHeight="1" thickBot="1">
      <c r="A50" s="6"/>
      <c r="B50" s="16">
        <v>7011</v>
      </c>
      <c r="C50" s="16"/>
      <c r="D50" s="16"/>
      <c r="E50" s="20" t="s">
        <v>2933</v>
      </c>
    </row>
    <row r="51" spans="1:5" ht="21.75" customHeight="1" thickBot="1">
      <c r="A51" s="6"/>
      <c r="B51" s="16">
        <v>7012</v>
      </c>
      <c r="C51" s="16"/>
      <c r="D51" s="16"/>
      <c r="E51" s="20" t="s">
        <v>2934</v>
      </c>
    </row>
    <row r="52" spans="1:5" ht="18.5" thickBot="1">
      <c r="A52" s="6"/>
      <c r="B52" s="16">
        <v>7013</v>
      </c>
      <c r="C52" s="16"/>
      <c r="D52" s="16"/>
      <c r="E52" s="20" t="s">
        <v>2935</v>
      </c>
    </row>
    <row r="53" spans="1:5" ht="21" customHeight="1" thickBot="1">
      <c r="A53" s="6"/>
      <c r="B53" s="16">
        <v>7014</v>
      </c>
      <c r="C53" s="16"/>
      <c r="D53" s="16"/>
      <c r="E53" s="20" t="s">
        <v>2936</v>
      </c>
    </row>
    <row r="54" spans="1:5" ht="18.5" thickBot="1">
      <c r="A54" s="6"/>
      <c r="B54" s="16">
        <v>7020</v>
      </c>
      <c r="C54" s="16"/>
      <c r="D54" s="16" t="s">
        <v>2937</v>
      </c>
      <c r="E54" s="20"/>
    </row>
    <row r="55" spans="1:5" ht="18.5" thickBot="1">
      <c r="A55" s="6"/>
      <c r="B55" s="16">
        <v>7030</v>
      </c>
      <c r="C55" s="16"/>
      <c r="D55" s="16" t="s">
        <v>2938</v>
      </c>
      <c r="E55" s="20"/>
    </row>
    <row r="56" spans="1:5" ht="46.5" customHeight="1" thickBot="1">
      <c r="A56" s="6"/>
      <c r="B56" s="16">
        <v>7031</v>
      </c>
      <c r="C56" s="16"/>
      <c r="D56" s="16"/>
      <c r="E56" s="20" t="s">
        <v>2939</v>
      </c>
    </row>
    <row r="57" spans="1:5" ht="18.5" thickBot="1">
      <c r="A57" s="6"/>
      <c r="B57" s="16">
        <v>7032</v>
      </c>
      <c r="C57" s="16"/>
      <c r="D57" s="16"/>
      <c r="E57" s="20" t="s">
        <v>2940</v>
      </c>
    </row>
    <row r="58" spans="1:5" ht="18.5" thickBot="1">
      <c r="A58" s="6"/>
      <c r="B58" s="16">
        <v>7033</v>
      </c>
      <c r="C58" s="16"/>
      <c r="D58" s="16"/>
      <c r="E58" s="20" t="s">
        <v>2941</v>
      </c>
    </row>
    <row r="59" spans="1:5" ht="27.5" thickBot="1">
      <c r="A59" s="6"/>
      <c r="B59" s="16">
        <v>7034</v>
      </c>
      <c r="C59" s="16"/>
      <c r="D59" s="16"/>
      <c r="E59" s="20" t="s">
        <v>2942</v>
      </c>
    </row>
    <row r="60" spans="1:5" ht="18.5" thickBot="1">
      <c r="A60" s="6"/>
      <c r="B60" s="16">
        <v>7040</v>
      </c>
      <c r="C60" s="16"/>
      <c r="D60" s="16" t="s">
        <v>2943</v>
      </c>
      <c r="E60" s="20"/>
    </row>
    <row r="61" spans="1:5" ht="18.5" thickBot="1">
      <c r="A61" s="6"/>
      <c r="B61" s="16">
        <v>7050</v>
      </c>
      <c r="C61" s="16"/>
      <c r="D61" s="16" t="s">
        <v>2944</v>
      </c>
      <c r="E61" s="20"/>
    </row>
    <row r="62" spans="1:5" ht="16" thickBot="1">
      <c r="A62" s="6"/>
      <c r="B62" s="23">
        <v>7060</v>
      </c>
      <c r="C62" s="23"/>
      <c r="D62" s="23" t="s">
        <v>2945</v>
      </c>
      <c r="E62" s="24"/>
    </row>
    <row r="63" spans="1:5" ht="19" thickTop="1" thickBot="1">
      <c r="A63" s="6"/>
      <c r="B63" s="17">
        <v>8000</v>
      </c>
      <c r="C63" s="17" t="s">
        <v>2946</v>
      </c>
      <c r="D63" s="17"/>
      <c r="E63" s="18"/>
    </row>
    <row r="64" spans="1:5" ht="19" thickTop="1" thickBot="1">
      <c r="A64" s="6"/>
      <c r="B64" s="16">
        <v>8010</v>
      </c>
      <c r="C64" s="16"/>
      <c r="D64" s="16" t="s">
        <v>2947</v>
      </c>
      <c r="E64" s="20"/>
    </row>
    <row r="65" spans="1:5" ht="18.5" thickBot="1">
      <c r="A65" s="6"/>
      <c r="B65" s="16">
        <v>8011</v>
      </c>
      <c r="C65" s="16"/>
      <c r="D65" s="16"/>
      <c r="E65" s="20" t="s">
        <v>2948</v>
      </c>
    </row>
    <row r="66" spans="1:5" ht="15.75" customHeight="1" thickBot="1">
      <c r="A66" s="6"/>
      <c r="B66" s="16">
        <v>8012</v>
      </c>
      <c r="C66" s="16"/>
      <c r="D66" s="16"/>
      <c r="E66" s="20" t="s">
        <v>2949</v>
      </c>
    </row>
    <row r="67" spans="1:5" ht="16" thickBot="1">
      <c r="A67" s="6"/>
      <c r="B67" s="16">
        <v>8013</v>
      </c>
      <c r="C67" s="16"/>
      <c r="D67" s="16"/>
      <c r="E67" s="20" t="s">
        <v>2950</v>
      </c>
    </row>
    <row r="68" spans="1:5" ht="16" thickBot="1">
      <c r="A68" s="6"/>
      <c r="B68" s="16">
        <v>8020</v>
      </c>
      <c r="C68" s="16"/>
      <c r="D68" s="16" t="s">
        <v>2951</v>
      </c>
      <c r="E68" s="20"/>
    </row>
    <row r="69" spans="1:5" ht="16" thickBot="1">
      <c r="A69" s="6"/>
      <c r="B69" s="16">
        <v>8030</v>
      </c>
      <c r="C69" s="16"/>
      <c r="D69" s="16" t="s">
        <v>2952</v>
      </c>
      <c r="E69" s="20"/>
    </row>
    <row r="70" spans="1:5" ht="31.5" customHeight="1" thickBot="1">
      <c r="A70" s="6"/>
      <c r="B70" s="16">
        <v>8031</v>
      </c>
      <c r="C70" s="16"/>
      <c r="D70" s="16"/>
      <c r="E70" s="20" t="s">
        <v>2953</v>
      </c>
    </row>
    <row r="71" spans="1:5" ht="15.75" customHeight="1" thickBot="1">
      <c r="A71" s="6"/>
      <c r="B71" s="16">
        <v>8032</v>
      </c>
      <c r="C71" s="16"/>
      <c r="D71" s="16"/>
      <c r="E71" s="20" t="s">
        <v>2954</v>
      </c>
    </row>
    <row r="72" spans="1:5" ht="18.5" thickBot="1">
      <c r="A72" s="6"/>
      <c r="B72" s="16">
        <v>8033</v>
      </c>
      <c r="C72" s="16"/>
      <c r="D72" s="16"/>
      <c r="E72" s="20" t="s">
        <v>2955</v>
      </c>
    </row>
    <row r="73" spans="1:5" ht="16" thickBot="1">
      <c r="A73" s="6"/>
      <c r="B73" s="16">
        <v>8034</v>
      </c>
      <c r="C73" s="16"/>
      <c r="D73" s="16"/>
      <c r="E73" s="20" t="s">
        <v>2956</v>
      </c>
    </row>
    <row r="74" spans="1:5" ht="15.75" customHeight="1" thickBot="1">
      <c r="A74" s="6"/>
      <c r="B74" s="16">
        <v>8035</v>
      </c>
      <c r="C74" s="16"/>
      <c r="D74" s="16"/>
      <c r="E74" s="20" t="s">
        <v>2957</v>
      </c>
    </row>
    <row r="75" spans="1:5" ht="16" thickBot="1">
      <c r="A75" s="6"/>
      <c r="B75" s="16">
        <v>8040</v>
      </c>
      <c r="C75" s="16"/>
      <c r="D75" s="16" t="s">
        <v>2958</v>
      </c>
      <c r="E75" s="20"/>
    </row>
    <row r="76" spans="1:5" ht="18.5" thickBot="1">
      <c r="A76" s="6"/>
      <c r="B76" s="16">
        <v>8050</v>
      </c>
      <c r="C76" s="16"/>
      <c r="D76" s="16" t="s">
        <v>2959</v>
      </c>
      <c r="E76" s="20"/>
    </row>
    <row r="77" spans="1:5" ht="16" thickBot="1">
      <c r="A77" s="6"/>
      <c r="B77" s="16">
        <v>8051</v>
      </c>
      <c r="C77" s="16"/>
      <c r="D77" s="16"/>
      <c r="E77" s="20" t="s">
        <v>2960</v>
      </c>
    </row>
    <row r="78" spans="1:5" ht="16" thickBot="1">
      <c r="A78" s="6"/>
      <c r="B78" s="16">
        <v>8052</v>
      </c>
      <c r="C78" s="16"/>
      <c r="D78" s="16"/>
      <c r="E78" s="20" t="s">
        <v>2961</v>
      </c>
    </row>
    <row r="79" spans="1:5" ht="16" thickBot="1">
      <c r="A79" s="6"/>
      <c r="B79" s="16">
        <v>8053</v>
      </c>
      <c r="C79" s="16"/>
      <c r="D79" s="16"/>
      <c r="E79" s="20" t="s">
        <v>2962</v>
      </c>
    </row>
    <row r="80" spans="1:5" ht="48" customHeight="1" thickBot="1">
      <c r="A80" s="6"/>
      <c r="B80" s="16">
        <v>8054</v>
      </c>
      <c r="C80" s="16"/>
      <c r="D80" s="16"/>
      <c r="E80" s="20" t="s">
        <v>2963</v>
      </c>
    </row>
    <row r="81" spans="1:5" ht="16" thickBot="1">
      <c r="A81" s="6"/>
      <c r="B81" s="16">
        <v>8055</v>
      </c>
      <c r="C81" s="16"/>
      <c r="D81" s="16"/>
      <c r="E81" s="20" t="s">
        <v>2908</v>
      </c>
    </row>
    <row r="82" spans="1:5" ht="16" thickBot="1">
      <c r="A82" s="6"/>
      <c r="B82" s="23">
        <v>8060</v>
      </c>
      <c r="C82" s="23"/>
      <c r="D82" s="23" t="s">
        <v>2908</v>
      </c>
      <c r="E82" s="24"/>
    </row>
    <row r="83" spans="1:5" ht="19" thickTop="1" thickBot="1">
      <c r="A83" s="6"/>
      <c r="B83" s="17">
        <v>9000</v>
      </c>
      <c r="C83" s="17" t="s">
        <v>2964</v>
      </c>
      <c r="D83" s="17"/>
      <c r="E83" s="18"/>
    </row>
    <row r="84" spans="1:5" ht="20.25" customHeight="1" thickTop="1" thickBot="1">
      <c r="A84" s="6"/>
      <c r="B84" s="16">
        <v>9010</v>
      </c>
      <c r="C84" s="16"/>
      <c r="D84" s="16" t="s">
        <v>2965</v>
      </c>
      <c r="E84" s="20"/>
    </row>
    <row r="85" spans="1:5" ht="27.5" thickBot="1">
      <c r="A85" s="6"/>
      <c r="B85" s="16">
        <v>9020</v>
      </c>
      <c r="C85" s="16"/>
      <c r="D85" s="16" t="s">
        <v>2966</v>
      </c>
      <c r="E85" s="20"/>
    </row>
    <row r="86" spans="1:5" ht="31.5" customHeight="1" thickBot="1">
      <c r="A86" s="6"/>
      <c r="B86" s="16">
        <v>9021</v>
      </c>
      <c r="C86" s="16"/>
      <c r="D86" s="16"/>
      <c r="E86" s="20" t="s">
        <v>2967</v>
      </c>
    </row>
    <row r="87" spans="1:5" ht="78.25" customHeight="1" thickBot="1">
      <c r="A87" s="6"/>
      <c r="B87" s="16">
        <v>9022</v>
      </c>
      <c r="C87" s="16"/>
      <c r="D87" s="16"/>
      <c r="E87" s="20" t="s">
        <v>2968</v>
      </c>
    </row>
    <row r="88" spans="1:5" ht="16" thickBot="1">
      <c r="A88" s="6"/>
      <c r="B88" s="16">
        <v>9023</v>
      </c>
      <c r="C88" s="16"/>
      <c r="D88" s="16"/>
      <c r="E88" s="20" t="s">
        <v>2969</v>
      </c>
    </row>
    <row r="89" spans="1:5" ht="16" thickBot="1">
      <c r="A89" s="6"/>
      <c r="B89" s="23">
        <v>9030</v>
      </c>
      <c r="C89" s="23"/>
      <c r="D89" s="23" t="s">
        <v>2908</v>
      </c>
      <c r="E89" s="24"/>
    </row>
    <row r="90" spans="1:5" ht="16.5" thickTop="1" thickBot="1">
      <c r="A90" s="6"/>
      <c r="B90" s="17">
        <v>11000</v>
      </c>
      <c r="C90" s="931" t="s">
        <v>2970</v>
      </c>
      <c r="D90" s="932"/>
      <c r="E90" s="18"/>
    </row>
    <row r="91" spans="1:5" ht="19" thickTop="1" thickBot="1">
      <c r="A91" s="6"/>
      <c r="B91" s="16">
        <v>11010</v>
      </c>
      <c r="C91" s="16"/>
      <c r="D91" s="16" t="s">
        <v>2971</v>
      </c>
      <c r="E91" s="20"/>
    </row>
    <row r="92" spans="1:5" ht="18.5" thickBot="1">
      <c r="A92" s="6"/>
      <c r="B92" s="16">
        <v>11020</v>
      </c>
      <c r="C92" s="16"/>
      <c r="D92" s="16" t="s">
        <v>2972</v>
      </c>
      <c r="E92" s="20"/>
    </row>
    <row r="93" spans="1:5" ht="16" thickBot="1">
      <c r="A93" s="6"/>
      <c r="B93" s="17">
        <v>12000</v>
      </c>
      <c r="C93" s="17" t="s">
        <v>2973</v>
      </c>
      <c r="D93" s="17"/>
      <c r="E93" s="18"/>
    </row>
    <row r="94" spans="1:5" ht="25.5" customHeight="1" thickTop="1" thickBot="1">
      <c r="A94" s="6"/>
      <c r="B94" s="17">
        <v>13000</v>
      </c>
      <c r="C94" s="17" t="s">
        <v>2974</v>
      </c>
      <c r="D94" s="17"/>
      <c r="E94" s="18"/>
    </row>
    <row r="95" spans="1:5" ht="16" thickTop="1">
      <c r="A95" s="8"/>
      <c r="B95" s="28">
        <v>14000</v>
      </c>
      <c r="C95" s="28" t="s">
        <v>2908</v>
      </c>
      <c r="D95" s="28"/>
      <c r="E95" s="29"/>
    </row>
    <row r="96" spans="1:5">
      <c r="A96" s="8"/>
    </row>
    <row r="97" spans="1:7">
      <c r="A97" s="8"/>
      <c r="C97" s="30"/>
      <c r="D97" s="30"/>
      <c r="E97" s="30"/>
      <c r="F97" s="30"/>
      <c r="G97" s="30"/>
    </row>
    <row r="98" spans="1:7" ht="45" customHeight="1">
      <c r="A98" s="8"/>
      <c r="C98" s="31"/>
      <c r="D98" s="32"/>
      <c r="E98" s="32"/>
      <c r="F98" s="32"/>
      <c r="G98" s="32"/>
    </row>
    <row r="99" spans="1:7" ht="42" customHeight="1">
      <c r="A99" s="8"/>
      <c r="C99" s="31"/>
      <c r="D99" s="32"/>
      <c r="E99" s="32"/>
      <c r="F99" s="32"/>
      <c r="G99" s="32"/>
    </row>
    <row r="100" spans="1:7" ht="50.25" customHeight="1">
      <c r="A100" s="8"/>
      <c r="C100" s="31"/>
      <c r="D100" s="32"/>
      <c r="E100" s="32"/>
      <c r="F100" s="32"/>
      <c r="G100" s="32"/>
    </row>
    <row r="101" spans="1:7">
      <c r="A101" s="6"/>
      <c r="C101" s="31"/>
      <c r="D101" s="31"/>
      <c r="E101" s="31"/>
      <c r="F101" s="31"/>
      <c r="G101" s="31"/>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6D7B5-9A78-4933-8B6A-8020EAA4E340}">
  <dimension ref="A1:N24"/>
  <sheetViews>
    <sheetView zoomScaleNormal="100" workbookViewId="0"/>
  </sheetViews>
  <sheetFormatPr defaultColWidth="8.81640625" defaultRowHeight="14"/>
  <sheetData>
    <row r="1" spans="1:14" ht="14.5">
      <c r="A1" s="241" t="s">
        <v>2975</v>
      </c>
      <c r="B1" s="241"/>
      <c r="C1" s="241"/>
      <c r="D1" s="241"/>
      <c r="E1" s="241"/>
      <c r="F1" s="241"/>
      <c r="G1" s="241"/>
      <c r="H1" s="241"/>
      <c r="I1" s="242"/>
      <c r="J1" s="242"/>
      <c r="K1" s="242"/>
      <c r="L1" s="242"/>
      <c r="M1" s="242"/>
      <c r="N1" s="242"/>
    </row>
    <row r="2" spans="1:14" ht="14.5">
      <c r="A2" s="243">
        <v>1</v>
      </c>
      <c r="B2" s="242"/>
      <c r="C2" s="242" t="s">
        <v>2976</v>
      </c>
      <c r="D2" s="242"/>
      <c r="E2" s="242"/>
      <c r="F2" s="242"/>
      <c r="G2" s="242"/>
      <c r="H2" s="242"/>
      <c r="I2" s="242"/>
      <c r="J2" s="242"/>
      <c r="K2" s="242"/>
      <c r="L2" s="242"/>
      <c r="M2" s="242"/>
      <c r="N2" s="242"/>
    </row>
    <row r="3" spans="1:14" ht="14.5">
      <c r="A3" s="243">
        <v>2</v>
      </c>
      <c r="B3" s="242"/>
      <c r="C3" s="242" t="s">
        <v>2977</v>
      </c>
      <c r="D3" s="242"/>
      <c r="E3" s="242"/>
      <c r="F3" s="242"/>
      <c r="G3" s="242"/>
      <c r="H3" s="242"/>
      <c r="I3" s="242"/>
      <c r="J3" s="242"/>
      <c r="K3" s="242"/>
      <c r="L3" s="242"/>
      <c r="M3" s="242"/>
      <c r="N3" s="242"/>
    </row>
    <row r="4" spans="1:14" ht="14.5">
      <c r="A4" s="243">
        <v>3</v>
      </c>
      <c r="B4" s="242"/>
      <c r="C4" s="242" t="s">
        <v>2978</v>
      </c>
      <c r="D4" s="242"/>
      <c r="E4" s="242"/>
      <c r="F4" s="242"/>
      <c r="G4" s="242"/>
      <c r="H4" s="242"/>
      <c r="I4" s="242"/>
      <c r="J4" s="242"/>
      <c r="K4" s="242"/>
      <c r="L4" s="242"/>
      <c r="M4" s="242"/>
      <c r="N4" s="242"/>
    </row>
    <row r="5" spans="1:14" ht="14.5">
      <c r="A5" s="243">
        <v>4</v>
      </c>
      <c r="B5" s="242"/>
      <c r="C5" s="242" t="s">
        <v>2979</v>
      </c>
      <c r="D5" s="242"/>
      <c r="E5" s="242"/>
      <c r="F5" s="242"/>
      <c r="G5" s="242"/>
      <c r="H5" s="242"/>
      <c r="I5" s="242"/>
      <c r="J5" s="242"/>
      <c r="K5" s="242"/>
      <c r="L5" s="242"/>
      <c r="M5" s="242"/>
      <c r="N5" s="242"/>
    </row>
    <row r="6" spans="1:14" ht="14.5">
      <c r="A6" s="243">
        <v>5</v>
      </c>
      <c r="B6" s="242"/>
      <c r="C6" s="242" t="s">
        <v>2980</v>
      </c>
      <c r="D6" s="242"/>
      <c r="E6" s="242"/>
      <c r="F6" s="242"/>
      <c r="G6" s="242"/>
      <c r="H6" s="242"/>
      <c r="I6" s="242"/>
      <c r="J6" s="242"/>
      <c r="K6" s="242"/>
      <c r="L6" s="242"/>
      <c r="M6" s="242"/>
      <c r="N6" s="242"/>
    </row>
    <row r="7" spans="1:14" ht="14.5">
      <c r="A7" s="243">
        <v>6</v>
      </c>
      <c r="B7" s="242"/>
      <c r="C7" s="242" t="s">
        <v>2981</v>
      </c>
      <c r="D7" s="242"/>
      <c r="E7" s="242"/>
      <c r="F7" s="242"/>
      <c r="G7" s="242"/>
      <c r="H7" s="242"/>
      <c r="I7" s="242"/>
      <c r="J7" s="242"/>
      <c r="K7" s="242"/>
      <c r="L7" s="242"/>
      <c r="M7" s="242"/>
      <c r="N7" s="242"/>
    </row>
    <row r="8" spans="1:14" ht="14.5">
      <c r="A8" s="243">
        <v>7</v>
      </c>
      <c r="B8" s="242"/>
      <c r="C8" s="242" t="s">
        <v>2982</v>
      </c>
      <c r="D8" s="242"/>
      <c r="E8" s="242"/>
      <c r="F8" s="242"/>
      <c r="G8" s="242"/>
      <c r="H8" s="242"/>
      <c r="I8" s="242"/>
      <c r="J8" s="242"/>
      <c r="K8" s="242"/>
      <c r="L8" s="242"/>
      <c r="M8" s="242"/>
      <c r="N8" s="242"/>
    </row>
    <row r="9" spans="1:14" ht="14.5">
      <c r="A9" s="243">
        <v>8</v>
      </c>
      <c r="B9" s="242"/>
      <c r="C9" s="242" t="s">
        <v>2983</v>
      </c>
      <c r="D9" s="242"/>
      <c r="E9" s="242"/>
      <c r="F9" s="242"/>
      <c r="G9" s="242"/>
      <c r="H9" s="242"/>
      <c r="I9" s="242"/>
      <c r="J9" s="242"/>
      <c r="K9" s="242"/>
      <c r="L9" s="242"/>
      <c r="M9" s="242"/>
      <c r="N9" s="242"/>
    </row>
    <row r="10" spans="1:14" ht="14.5">
      <c r="A10" s="243">
        <v>9</v>
      </c>
      <c r="B10" s="242"/>
      <c r="C10" s="242" t="s">
        <v>2984</v>
      </c>
      <c r="D10" s="242"/>
      <c r="E10" s="242"/>
      <c r="F10" s="242"/>
      <c r="G10" s="242"/>
      <c r="H10" s="242"/>
      <c r="I10" s="242"/>
      <c r="J10" s="242"/>
      <c r="K10" s="242"/>
      <c r="L10" s="242"/>
      <c r="M10" s="242"/>
      <c r="N10" s="242"/>
    </row>
    <row r="11" spans="1:14" ht="14.5">
      <c r="A11" s="243">
        <v>10</v>
      </c>
      <c r="B11" s="242"/>
      <c r="C11" s="242" t="s">
        <v>2985</v>
      </c>
      <c r="D11" s="242"/>
      <c r="E11" s="242"/>
      <c r="F11" s="242"/>
      <c r="G11" s="242"/>
      <c r="H11" s="242"/>
      <c r="I11" s="242"/>
      <c r="J11" s="242"/>
      <c r="K11" s="242"/>
      <c r="L11" s="242"/>
      <c r="M11" s="242"/>
      <c r="N11" s="242"/>
    </row>
    <row r="12" spans="1:14" ht="14.5">
      <c r="A12" s="243">
        <v>11</v>
      </c>
      <c r="B12" s="242"/>
      <c r="C12" s="242" t="s">
        <v>2986</v>
      </c>
      <c r="D12" s="242"/>
      <c r="E12" s="242"/>
      <c r="F12" s="242"/>
      <c r="G12" s="242"/>
      <c r="H12" s="242"/>
      <c r="I12" s="242"/>
      <c r="J12" s="242"/>
      <c r="K12" s="242"/>
      <c r="L12" s="242"/>
      <c r="M12" s="242"/>
      <c r="N12" s="242"/>
    </row>
    <row r="13" spans="1:14" ht="14.5">
      <c r="A13" s="243">
        <v>12</v>
      </c>
      <c r="B13" s="242"/>
      <c r="C13" s="242" t="s">
        <v>2987</v>
      </c>
      <c r="D13" s="242"/>
      <c r="E13" s="242"/>
      <c r="F13" s="242"/>
      <c r="G13" s="242"/>
      <c r="H13" s="242"/>
      <c r="I13" s="242"/>
      <c r="J13" s="242"/>
      <c r="K13" s="242"/>
      <c r="L13" s="242"/>
      <c r="M13" s="242"/>
      <c r="N13" s="242"/>
    </row>
    <row r="14" spans="1:14" ht="14.5">
      <c r="A14" s="243">
        <v>13</v>
      </c>
      <c r="B14" s="242"/>
      <c r="C14" s="242" t="s">
        <v>2988</v>
      </c>
      <c r="D14" s="242"/>
      <c r="E14" s="242"/>
      <c r="F14" s="242"/>
      <c r="G14" s="242"/>
      <c r="H14" s="242"/>
      <c r="I14" s="242"/>
      <c r="J14" s="242"/>
      <c r="K14" s="242"/>
      <c r="L14" s="242"/>
      <c r="M14" s="242"/>
      <c r="N14" s="242"/>
    </row>
    <row r="15" spans="1:14" ht="14.5">
      <c r="A15" s="243">
        <v>14</v>
      </c>
      <c r="B15" s="242"/>
      <c r="C15" s="242" t="s">
        <v>2989</v>
      </c>
      <c r="D15" s="242"/>
      <c r="E15" s="242"/>
      <c r="F15" s="242"/>
      <c r="G15" s="242"/>
      <c r="H15" s="242"/>
      <c r="I15" s="242"/>
      <c r="J15" s="242"/>
      <c r="K15" s="242"/>
      <c r="L15" s="242"/>
      <c r="M15" s="242"/>
      <c r="N15" s="242"/>
    </row>
    <row r="16" spans="1:14" ht="14.5">
      <c r="A16" s="243">
        <v>15</v>
      </c>
      <c r="B16" s="242"/>
      <c r="C16" s="242" t="s">
        <v>2990</v>
      </c>
      <c r="D16" s="242"/>
      <c r="E16" s="242"/>
      <c r="F16" s="242"/>
      <c r="G16" s="242"/>
      <c r="H16" s="242"/>
      <c r="I16" s="242"/>
      <c r="J16" s="242"/>
      <c r="K16" s="242"/>
      <c r="L16" s="242"/>
      <c r="M16" s="242"/>
      <c r="N16" s="242"/>
    </row>
    <row r="17" spans="1:14" ht="14.5">
      <c r="A17" s="243"/>
      <c r="B17" s="242"/>
      <c r="C17" s="242"/>
      <c r="D17" s="242"/>
      <c r="E17" s="242"/>
      <c r="F17" s="242"/>
      <c r="G17" s="242"/>
      <c r="H17" s="242"/>
      <c r="I17" s="242"/>
      <c r="J17" s="242"/>
      <c r="K17" s="242"/>
      <c r="L17" s="242"/>
      <c r="M17" s="242"/>
      <c r="N17" s="242"/>
    </row>
    <row r="18" spans="1:14" ht="14.5">
      <c r="A18" s="241" t="s">
        <v>2991</v>
      </c>
      <c r="B18" s="241"/>
      <c r="C18" s="241"/>
      <c r="D18" s="241"/>
      <c r="E18" s="241"/>
      <c r="F18" s="241"/>
      <c r="G18" s="241"/>
      <c r="H18" s="241"/>
      <c r="I18" s="242"/>
      <c r="J18" s="242"/>
      <c r="K18" s="242"/>
      <c r="L18" s="242"/>
      <c r="M18" s="242"/>
      <c r="N18" s="242"/>
    </row>
    <row r="19" spans="1:14" ht="14.5">
      <c r="A19" s="243">
        <v>1</v>
      </c>
      <c r="B19" s="242"/>
      <c r="C19" s="242" t="s">
        <v>2992</v>
      </c>
      <c r="D19" s="242"/>
      <c r="E19" s="242"/>
      <c r="F19" s="242"/>
      <c r="G19" s="242"/>
      <c r="H19" s="242"/>
      <c r="I19" s="242"/>
      <c r="J19" s="242"/>
      <c r="K19" s="242"/>
      <c r="L19" s="242"/>
      <c r="M19" s="242"/>
      <c r="N19" s="242"/>
    </row>
    <row r="20" spans="1:14" ht="14.5">
      <c r="A20" s="243">
        <v>2</v>
      </c>
      <c r="B20" s="242"/>
      <c r="C20" s="242" t="s">
        <v>2993</v>
      </c>
      <c r="D20" s="242"/>
      <c r="E20" s="242"/>
      <c r="F20" s="242"/>
      <c r="G20" s="242"/>
      <c r="H20" s="242"/>
      <c r="I20" s="242"/>
      <c r="J20" s="242"/>
      <c r="K20" s="242"/>
      <c r="L20" s="242"/>
      <c r="M20" s="242"/>
      <c r="N20" s="242"/>
    </row>
    <row r="21" spans="1:14" ht="14.5">
      <c r="A21" s="243">
        <v>3</v>
      </c>
      <c r="B21" s="242"/>
      <c r="C21" s="242" t="s">
        <v>2994</v>
      </c>
      <c r="D21" s="242"/>
      <c r="E21" s="242"/>
      <c r="F21" s="242"/>
      <c r="G21" s="242"/>
      <c r="H21" s="242"/>
      <c r="I21" s="242"/>
      <c r="J21" s="242"/>
      <c r="K21" s="242"/>
      <c r="L21" s="242"/>
      <c r="M21" s="242"/>
      <c r="N21" s="242"/>
    </row>
    <row r="22" spans="1:14" ht="14.5">
      <c r="A22" s="243">
        <v>4</v>
      </c>
      <c r="B22" s="242"/>
      <c r="C22" s="242" t="s">
        <v>2995</v>
      </c>
      <c r="D22" s="242"/>
      <c r="E22" s="242"/>
      <c r="F22" s="242"/>
      <c r="G22" s="242"/>
      <c r="H22" s="242"/>
      <c r="I22" s="242"/>
      <c r="J22" s="242"/>
      <c r="K22" s="242"/>
      <c r="L22" s="242"/>
      <c r="M22" s="242"/>
      <c r="N22" s="242"/>
    </row>
    <row r="23" spans="1:14" ht="14.5">
      <c r="A23" s="243">
        <v>5</v>
      </c>
      <c r="B23" s="242"/>
      <c r="C23" s="242" t="s">
        <v>2996</v>
      </c>
      <c r="D23" s="242"/>
      <c r="E23" s="242"/>
      <c r="F23" s="242"/>
      <c r="G23" s="242"/>
      <c r="H23" s="242"/>
      <c r="I23" s="242"/>
      <c r="J23" s="242"/>
      <c r="K23" s="242"/>
      <c r="L23" s="242"/>
      <c r="M23" s="242"/>
      <c r="N23" s="242"/>
    </row>
    <row r="24" spans="1:14" ht="14.5">
      <c r="A24" s="243">
        <v>6</v>
      </c>
      <c r="B24" s="242"/>
      <c r="C24" s="242" t="s">
        <v>2989</v>
      </c>
      <c r="D24" s="242"/>
      <c r="E24" s="242"/>
      <c r="F24" s="242"/>
      <c r="G24" s="242"/>
      <c r="H24" s="242"/>
      <c r="I24" s="242"/>
      <c r="J24" s="242"/>
      <c r="K24" s="242"/>
      <c r="L24" s="242"/>
      <c r="M24" s="242"/>
      <c r="N24" s="24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1A424-FBBB-434E-8E3A-2E40F493D171}">
  <sheetPr>
    <tabColor rgb="FF92D050"/>
  </sheetPr>
  <dimension ref="A1:N365"/>
  <sheetViews>
    <sheetView view="pageBreakPreview" zoomScale="90" zoomScaleNormal="100" zoomScaleSheetLayoutView="90" workbookViewId="0">
      <pane ySplit="5" topLeftCell="A6" activePane="bottomLeft" state="frozen"/>
      <selection activeCell="C25" sqref="C25"/>
      <selection pane="bottomLeft" activeCell="A4" sqref="A4"/>
    </sheetView>
  </sheetViews>
  <sheetFormatPr defaultColWidth="9" defaultRowHeight="14"/>
  <cols>
    <col min="1" max="1" width="11.453125" style="53" customWidth="1"/>
    <col min="2" max="2" width="7.1796875" style="53" customWidth="1"/>
    <col min="3" max="3" width="72.81640625" style="53" customWidth="1"/>
    <col min="4" max="4" width="12.26953125" style="56" customWidth="1"/>
    <col min="5" max="6" width="49.453125" style="53" customWidth="1"/>
    <col min="7" max="7" width="37.453125" style="53" customWidth="1"/>
    <col min="8" max="8" width="25.453125" style="53" customWidth="1"/>
    <col min="9" max="9" width="49.453125" style="53" customWidth="1"/>
    <col min="10" max="10" width="7.1796875" style="53" customWidth="1"/>
    <col min="11" max="11" width="14.1796875" style="53" customWidth="1"/>
    <col min="12" max="12" width="3" style="53" customWidth="1"/>
    <col min="13" max="13" width="9" style="35"/>
    <col min="14" max="14" width="9" style="35" customWidth="1"/>
    <col min="15" max="16384" width="9" style="35"/>
  </cols>
  <sheetData>
    <row r="1" spans="1:14" s="77" customFormat="1" ht="21" hidden="1" customHeight="1">
      <c r="A1" s="851" t="s">
        <v>280</v>
      </c>
      <c r="B1" s="851"/>
      <c r="C1" s="851"/>
      <c r="D1" s="217"/>
      <c r="E1" s="140"/>
      <c r="F1" s="140"/>
      <c r="G1" s="140"/>
      <c r="H1" s="140"/>
      <c r="I1" s="140"/>
      <c r="J1" s="140"/>
      <c r="K1" s="140"/>
      <c r="L1" s="140"/>
      <c r="N1" s="77" t="s">
        <v>281</v>
      </c>
    </row>
    <row r="2" spans="1:14" s="77" customFormat="1" ht="13.5" hidden="1" customHeight="1">
      <c r="A2" s="140"/>
      <c r="B2" s="140"/>
      <c r="C2" s="140"/>
      <c r="D2" s="217"/>
      <c r="E2" s="140"/>
      <c r="F2" s="140"/>
      <c r="G2" s="140"/>
      <c r="H2" s="140"/>
      <c r="I2" s="140"/>
      <c r="J2" s="140"/>
      <c r="K2" s="140"/>
      <c r="L2" s="140"/>
      <c r="N2" s="77" t="s">
        <v>282</v>
      </c>
    </row>
    <row r="3" spans="1:14" s="77" customFormat="1" hidden="1">
      <c r="A3" s="140"/>
      <c r="B3" s="140"/>
      <c r="C3" s="140"/>
      <c r="D3" s="217"/>
      <c r="E3" s="140"/>
      <c r="F3" s="140"/>
      <c r="G3" s="140"/>
      <c r="H3" s="140"/>
      <c r="I3" s="140"/>
      <c r="J3" s="140"/>
      <c r="K3" s="140"/>
      <c r="L3" s="140"/>
      <c r="N3" s="77" t="s">
        <v>283</v>
      </c>
    </row>
    <row r="4" spans="1:14" s="132" customFormat="1" ht="24" customHeight="1">
      <c r="A4" s="128">
        <v>2</v>
      </c>
      <c r="B4" s="129" t="s">
        <v>284</v>
      </c>
      <c r="C4" s="130"/>
      <c r="D4" s="852" t="e">
        <f>#REF!</f>
        <v>#REF!</v>
      </c>
      <c r="E4" s="852"/>
      <c r="F4" s="852"/>
      <c r="G4" s="852"/>
      <c r="H4" s="852"/>
      <c r="I4" s="130" t="str">
        <f>[1]Cover!D8</f>
        <v>SA-PEFC-FM -007176</v>
      </c>
      <c r="J4" s="130"/>
      <c r="K4" s="213"/>
      <c r="L4" s="131"/>
    </row>
    <row r="5" spans="1:14" ht="49.5" customHeight="1">
      <c r="A5" s="214" t="s">
        <v>285</v>
      </c>
      <c r="B5" s="214" t="s">
        <v>286</v>
      </c>
      <c r="C5" s="214" t="s">
        <v>287</v>
      </c>
      <c r="D5" s="212" t="s">
        <v>288</v>
      </c>
      <c r="E5" s="214" t="s">
        <v>289</v>
      </c>
      <c r="F5" s="239" t="s">
        <v>290</v>
      </c>
      <c r="G5" s="239" t="s">
        <v>291</v>
      </c>
      <c r="H5" s="214" t="s">
        <v>292</v>
      </c>
      <c r="I5" s="214" t="s">
        <v>293</v>
      </c>
      <c r="J5" s="214" t="s">
        <v>294</v>
      </c>
      <c r="K5" s="213" t="s">
        <v>295</v>
      </c>
      <c r="L5" s="58"/>
    </row>
    <row r="6" spans="1:14" s="51" customFormat="1" ht="15" customHeight="1">
      <c r="A6" s="848" t="s">
        <v>296</v>
      </c>
      <c r="B6" s="849"/>
      <c r="C6" s="849"/>
      <c r="D6" s="849"/>
      <c r="E6" s="849"/>
      <c r="F6" s="849"/>
      <c r="G6" s="849"/>
      <c r="H6" s="849"/>
      <c r="I6" s="849"/>
      <c r="J6" s="849"/>
      <c r="K6" s="850"/>
      <c r="L6" s="61"/>
    </row>
    <row r="7" spans="1:14" s="51" customFormat="1" ht="111.75" customHeight="1">
      <c r="A7" s="57" t="s">
        <v>297</v>
      </c>
      <c r="B7" s="59" t="s">
        <v>282</v>
      </c>
      <c r="C7" s="57" t="s">
        <v>298</v>
      </c>
      <c r="D7" s="124" t="s">
        <v>299</v>
      </c>
      <c r="E7" s="57" t="s">
        <v>300</v>
      </c>
      <c r="F7" s="57" t="s">
        <v>301</v>
      </c>
      <c r="G7" s="57" t="s">
        <v>302</v>
      </c>
      <c r="H7" s="57" t="s">
        <v>303</v>
      </c>
      <c r="I7" s="366" t="s">
        <v>304</v>
      </c>
      <c r="J7" s="57" t="s">
        <v>305</v>
      </c>
      <c r="K7" s="367">
        <v>44497</v>
      </c>
      <c r="L7" s="61"/>
    </row>
    <row r="8" spans="1:14" s="51" customFormat="1" ht="123.75" customHeight="1">
      <c r="A8" s="57" t="s">
        <v>306</v>
      </c>
      <c r="B8" s="59" t="s">
        <v>282</v>
      </c>
      <c r="C8" s="57" t="s">
        <v>307</v>
      </c>
      <c r="D8" s="124" t="s">
        <v>308</v>
      </c>
      <c r="E8" s="57" t="s">
        <v>309</v>
      </c>
      <c r="F8" s="57" t="s">
        <v>310</v>
      </c>
      <c r="G8" s="57" t="s">
        <v>311</v>
      </c>
      <c r="H8" s="57" t="s">
        <v>303</v>
      </c>
      <c r="I8" s="366" t="s">
        <v>312</v>
      </c>
      <c r="J8" s="57" t="s">
        <v>305</v>
      </c>
      <c r="K8" s="367">
        <v>44497</v>
      </c>
      <c r="L8" s="53"/>
    </row>
    <row r="9" spans="1:14" s="51" customFormat="1" ht="82.5" customHeight="1">
      <c r="A9" s="57" t="s">
        <v>313</v>
      </c>
      <c r="B9" s="59" t="s">
        <v>314</v>
      </c>
      <c r="C9" s="57" t="s">
        <v>315</v>
      </c>
      <c r="D9" s="124" t="s">
        <v>316</v>
      </c>
      <c r="E9" s="57" t="s">
        <v>317</v>
      </c>
      <c r="F9" s="57" t="s">
        <v>318</v>
      </c>
      <c r="G9" s="57" t="s">
        <v>319</v>
      </c>
      <c r="H9" s="57" t="s">
        <v>303</v>
      </c>
      <c r="I9" s="366" t="s">
        <v>320</v>
      </c>
      <c r="J9" s="57" t="s">
        <v>305</v>
      </c>
      <c r="K9" s="367">
        <v>44489</v>
      </c>
      <c r="L9" s="53"/>
    </row>
    <row r="10" spans="1:14" s="51" customFormat="1" ht="231.75" customHeight="1">
      <c r="A10" s="57" t="s">
        <v>321</v>
      </c>
      <c r="B10" s="59" t="s">
        <v>282</v>
      </c>
      <c r="C10" s="57" t="s">
        <v>322</v>
      </c>
      <c r="D10" s="124" t="s">
        <v>323</v>
      </c>
      <c r="E10" s="57" t="s">
        <v>324</v>
      </c>
      <c r="F10" s="57" t="s">
        <v>325</v>
      </c>
      <c r="G10" s="57" t="s">
        <v>326</v>
      </c>
      <c r="H10" s="57" t="s">
        <v>303</v>
      </c>
      <c r="I10" s="366" t="s">
        <v>327</v>
      </c>
      <c r="J10" s="366" t="s">
        <v>305</v>
      </c>
      <c r="K10" s="368">
        <v>44489</v>
      </c>
      <c r="L10" s="53"/>
    </row>
    <row r="11" spans="1:14" s="53" customFormat="1" ht="90" customHeight="1">
      <c r="A11" s="57" t="s">
        <v>328</v>
      </c>
      <c r="B11" s="59" t="s">
        <v>329</v>
      </c>
      <c r="C11" s="57" t="s">
        <v>330</v>
      </c>
      <c r="D11" s="124" t="s">
        <v>331</v>
      </c>
      <c r="E11" s="57" t="s">
        <v>332</v>
      </c>
      <c r="F11" s="57" t="s">
        <v>333</v>
      </c>
      <c r="G11" s="57" t="s">
        <v>333</v>
      </c>
      <c r="H11" s="57" t="s">
        <v>333</v>
      </c>
      <c r="I11" s="366" t="s">
        <v>334</v>
      </c>
      <c r="J11" s="57" t="s">
        <v>305</v>
      </c>
      <c r="K11" s="367">
        <v>44487</v>
      </c>
      <c r="M11" s="51"/>
      <c r="N11" s="51"/>
    </row>
    <row r="12" spans="1:14" s="51" customFormat="1" ht="15" customHeight="1">
      <c r="A12" s="848" t="s">
        <v>335</v>
      </c>
      <c r="B12" s="849"/>
      <c r="C12" s="849"/>
      <c r="D12" s="849"/>
      <c r="E12" s="849"/>
      <c r="F12" s="849"/>
      <c r="G12" s="849"/>
      <c r="H12" s="849"/>
      <c r="I12" s="849"/>
      <c r="J12" s="849"/>
      <c r="K12" s="850"/>
      <c r="L12" s="61"/>
    </row>
    <row r="13" spans="1:14" s="51" customFormat="1" ht="15" customHeight="1">
      <c r="A13" s="369"/>
      <c r="B13" s="369"/>
      <c r="C13" s="369" t="s">
        <v>336</v>
      </c>
      <c r="D13" s="369"/>
      <c r="E13" s="369"/>
      <c r="F13" s="369"/>
      <c r="G13" s="369"/>
      <c r="H13" s="369"/>
      <c r="I13" s="369"/>
      <c r="J13" s="369"/>
      <c r="K13" s="369"/>
      <c r="L13" s="61"/>
    </row>
    <row r="14" spans="1:14" s="51" customFormat="1" ht="137.25" customHeight="1">
      <c r="A14" s="57">
        <v>2021.3</v>
      </c>
      <c r="B14" s="57" t="s">
        <v>281</v>
      </c>
      <c r="C14" s="57" t="s">
        <v>337</v>
      </c>
      <c r="D14" s="57" t="s">
        <v>338</v>
      </c>
      <c r="E14" s="57"/>
      <c r="F14" s="370"/>
      <c r="G14" s="370"/>
      <c r="H14" s="370"/>
      <c r="I14" s="53" t="s">
        <v>339</v>
      </c>
      <c r="J14" s="53" t="s">
        <v>340</v>
      </c>
      <c r="K14" s="371"/>
      <c r="L14" s="372"/>
    </row>
    <row r="15" spans="1:14" s="51" customFormat="1" ht="114.75" customHeight="1">
      <c r="A15" s="61">
        <v>2021.4</v>
      </c>
      <c r="B15" s="61" t="s">
        <v>283</v>
      </c>
      <c r="C15" s="373" t="s">
        <v>341</v>
      </c>
      <c r="D15" s="61" t="s">
        <v>342</v>
      </c>
      <c r="E15" s="374" t="s">
        <v>343</v>
      </c>
      <c r="F15" s="375" t="s">
        <v>344</v>
      </c>
      <c r="G15" s="375" t="s">
        <v>345</v>
      </c>
      <c r="H15" s="376" t="s">
        <v>346</v>
      </c>
      <c r="I15" s="376" t="s">
        <v>347</v>
      </c>
      <c r="J15" s="376" t="s">
        <v>305</v>
      </c>
      <c r="K15" s="377">
        <v>44832</v>
      </c>
      <c r="L15" s="61"/>
    </row>
    <row r="16" spans="1:14" s="51" customFormat="1" ht="174.75" customHeight="1">
      <c r="A16" s="366">
        <v>2021.5</v>
      </c>
      <c r="B16" s="366" t="s">
        <v>282</v>
      </c>
      <c r="C16" s="366" t="s">
        <v>348</v>
      </c>
      <c r="D16" s="366" t="s">
        <v>349</v>
      </c>
      <c r="E16" s="366" t="s">
        <v>350</v>
      </c>
      <c r="F16" s="378" t="s">
        <v>351</v>
      </c>
      <c r="G16" s="378" t="s">
        <v>352</v>
      </c>
      <c r="H16" s="366" t="s">
        <v>353</v>
      </c>
      <c r="I16" s="366" t="s">
        <v>354</v>
      </c>
      <c r="J16" s="379" t="s">
        <v>305</v>
      </c>
      <c r="K16" s="380">
        <v>44832</v>
      </c>
      <c r="L16" s="61"/>
    </row>
    <row r="17" spans="1:14" s="51" customFormat="1" ht="123" customHeight="1">
      <c r="A17" s="366">
        <v>2021.6</v>
      </c>
      <c r="B17" s="366" t="s">
        <v>282</v>
      </c>
      <c r="C17" s="366" t="s">
        <v>355</v>
      </c>
      <c r="D17" s="366" t="s">
        <v>356</v>
      </c>
      <c r="E17" s="381" t="s">
        <v>357</v>
      </c>
      <c r="F17" s="378" t="s">
        <v>358</v>
      </c>
      <c r="G17" s="378" t="s">
        <v>359</v>
      </c>
      <c r="H17" s="366" t="s">
        <v>353</v>
      </c>
      <c r="I17" s="366" t="s">
        <v>360</v>
      </c>
      <c r="J17" s="379" t="s">
        <v>305</v>
      </c>
      <c r="K17" s="380">
        <v>44832</v>
      </c>
      <c r="L17" s="61"/>
    </row>
    <row r="18" spans="1:14" s="51" customFormat="1" ht="252">
      <c r="A18" s="366">
        <v>2021.7</v>
      </c>
      <c r="B18" s="366" t="s">
        <v>282</v>
      </c>
      <c r="C18" s="366" t="s">
        <v>361</v>
      </c>
      <c r="D18" s="366" t="s">
        <v>362</v>
      </c>
      <c r="E18" s="366" t="s">
        <v>363</v>
      </c>
      <c r="F18" s="378" t="s">
        <v>364</v>
      </c>
      <c r="G18" s="378" t="s">
        <v>365</v>
      </c>
      <c r="H18" s="366" t="s">
        <v>353</v>
      </c>
      <c r="I18" s="366" t="s">
        <v>366</v>
      </c>
      <c r="J18" s="366" t="s">
        <v>305</v>
      </c>
      <c r="K18" s="368">
        <v>44832</v>
      </c>
      <c r="L18" s="61"/>
    </row>
    <row r="19" spans="1:14" s="51" customFormat="1" ht="21.75" customHeight="1">
      <c r="A19" s="57"/>
      <c r="B19" s="57"/>
      <c r="C19" s="57" t="s">
        <v>367</v>
      </c>
      <c r="D19" s="57"/>
      <c r="E19" s="57"/>
      <c r="F19" s="370"/>
      <c r="G19" s="370"/>
      <c r="H19" s="57"/>
      <c r="I19" s="370"/>
      <c r="J19" s="370"/>
      <c r="K19" s="370"/>
      <c r="L19" s="61"/>
    </row>
    <row r="20" spans="1:14" s="51" customFormat="1" ht="84" customHeight="1">
      <c r="A20" s="382">
        <v>2021.9</v>
      </c>
      <c r="B20" s="382" t="s">
        <v>282</v>
      </c>
      <c r="C20" s="382" t="s">
        <v>368</v>
      </c>
      <c r="D20" s="382" t="s">
        <v>369</v>
      </c>
      <c r="E20" s="382" t="s">
        <v>370</v>
      </c>
      <c r="F20" s="383" t="s">
        <v>371</v>
      </c>
      <c r="G20" s="383" t="s">
        <v>372</v>
      </c>
      <c r="H20" s="366" t="s">
        <v>353</v>
      </c>
      <c r="I20" s="382" t="s">
        <v>373</v>
      </c>
      <c r="J20" s="379" t="s">
        <v>305</v>
      </c>
      <c r="K20" s="380">
        <v>44832</v>
      </c>
      <c r="L20" s="61"/>
    </row>
    <row r="21" spans="1:14" s="51" customFormat="1" ht="166" customHeight="1">
      <c r="A21" s="384">
        <v>2021.1</v>
      </c>
      <c r="B21" s="366" t="s">
        <v>282</v>
      </c>
      <c r="C21" s="366" t="s">
        <v>374</v>
      </c>
      <c r="D21" s="366" t="s">
        <v>375</v>
      </c>
      <c r="E21" s="366" t="s">
        <v>376</v>
      </c>
      <c r="F21" s="378" t="s">
        <v>377</v>
      </c>
      <c r="G21" s="378" t="s">
        <v>378</v>
      </c>
      <c r="H21" s="366" t="s">
        <v>353</v>
      </c>
      <c r="I21" s="366" t="s">
        <v>379</v>
      </c>
      <c r="J21" s="379" t="s">
        <v>305</v>
      </c>
      <c r="K21" s="380">
        <v>44826</v>
      </c>
      <c r="L21" s="61"/>
    </row>
    <row r="22" spans="1:14" s="51" customFormat="1" ht="138" customHeight="1">
      <c r="A22" s="382">
        <v>2021.11</v>
      </c>
      <c r="B22" s="382" t="s">
        <v>281</v>
      </c>
      <c r="C22" s="385" t="s">
        <v>380</v>
      </c>
      <c r="D22" s="382" t="s">
        <v>381</v>
      </c>
      <c r="E22" s="382"/>
      <c r="F22" s="386"/>
      <c r="G22" s="386"/>
      <c r="H22" s="386"/>
      <c r="I22" s="379" t="s">
        <v>382</v>
      </c>
      <c r="J22" s="379" t="s">
        <v>305</v>
      </c>
      <c r="K22" s="380">
        <v>44832</v>
      </c>
      <c r="L22" s="61"/>
    </row>
    <row r="23" spans="1:14" s="51" customFormat="1" ht="148" customHeight="1">
      <c r="A23" s="366">
        <v>2021.12</v>
      </c>
      <c r="B23" s="366" t="s">
        <v>282</v>
      </c>
      <c r="C23" s="366" t="s">
        <v>383</v>
      </c>
      <c r="D23" s="387" t="s">
        <v>384</v>
      </c>
      <c r="E23" s="387" t="s">
        <v>385</v>
      </c>
      <c r="F23" s="378" t="s">
        <v>386</v>
      </c>
      <c r="G23" s="378" t="s">
        <v>378</v>
      </c>
      <c r="H23" s="366" t="s">
        <v>353</v>
      </c>
      <c r="I23" s="366" t="s">
        <v>387</v>
      </c>
      <c r="J23" s="366" t="s">
        <v>305</v>
      </c>
      <c r="K23" s="368">
        <v>44824</v>
      </c>
      <c r="L23" s="61"/>
    </row>
    <row r="24" spans="1:14" s="51" customFormat="1" ht="122.25" customHeight="1">
      <c r="A24" s="388">
        <v>2021.13</v>
      </c>
      <c r="B24" s="388" t="s">
        <v>283</v>
      </c>
      <c r="C24" s="381" t="s">
        <v>388</v>
      </c>
      <c r="D24" s="387" t="s">
        <v>389</v>
      </c>
      <c r="E24" s="381" t="s">
        <v>390</v>
      </c>
      <c r="F24" s="378" t="s">
        <v>391</v>
      </c>
      <c r="G24" s="378" t="s">
        <v>392</v>
      </c>
      <c r="H24" s="366" t="s">
        <v>346</v>
      </c>
      <c r="I24" s="57" t="s">
        <v>393</v>
      </c>
      <c r="J24" s="366" t="s">
        <v>305</v>
      </c>
      <c r="K24" s="389">
        <v>44979</v>
      </c>
      <c r="L24" s="61"/>
    </row>
    <row r="25" spans="1:14" s="51" customFormat="1" ht="125.25" customHeight="1">
      <c r="A25" s="366">
        <v>2021.14</v>
      </c>
      <c r="B25" s="366" t="s">
        <v>282</v>
      </c>
      <c r="C25" s="366" t="s">
        <v>394</v>
      </c>
      <c r="D25" s="366" t="s">
        <v>395</v>
      </c>
      <c r="E25" s="366" t="s">
        <v>396</v>
      </c>
      <c r="F25" s="378" t="s">
        <v>397</v>
      </c>
      <c r="G25" s="378" t="s">
        <v>398</v>
      </c>
      <c r="H25" s="366" t="s">
        <v>353</v>
      </c>
      <c r="I25" s="366" t="s">
        <v>399</v>
      </c>
      <c r="J25" s="366" t="s">
        <v>305</v>
      </c>
      <c r="K25" s="368">
        <v>44832</v>
      </c>
      <c r="L25" s="61"/>
    </row>
    <row r="26" spans="1:14" s="53" customFormat="1" ht="249.75" customHeight="1">
      <c r="A26" s="366">
        <v>2021.15</v>
      </c>
      <c r="B26" s="366" t="s">
        <v>281</v>
      </c>
      <c r="C26" s="366" t="s">
        <v>400</v>
      </c>
      <c r="D26" s="366" t="s">
        <v>401</v>
      </c>
      <c r="E26" s="366"/>
      <c r="F26" s="366"/>
      <c r="G26" s="366"/>
      <c r="H26" s="366"/>
      <c r="I26" s="366" t="s">
        <v>402</v>
      </c>
      <c r="J26" s="366" t="s">
        <v>305</v>
      </c>
      <c r="K26" s="368">
        <v>44825</v>
      </c>
      <c r="M26" s="51"/>
      <c r="N26" s="51"/>
    </row>
    <row r="27" spans="1:14" s="53" customFormat="1" ht="138.75" customHeight="1">
      <c r="A27" s="70">
        <v>2021.16</v>
      </c>
      <c r="B27" s="70" t="s">
        <v>281</v>
      </c>
      <c r="C27" s="70" t="s">
        <v>403</v>
      </c>
      <c r="D27" s="70" t="s">
        <v>404</v>
      </c>
      <c r="E27" s="70"/>
      <c r="F27" s="70"/>
      <c r="G27" s="70"/>
      <c r="H27" s="70"/>
      <c r="I27" s="390" t="s">
        <v>405</v>
      </c>
      <c r="J27" s="366" t="s">
        <v>305</v>
      </c>
      <c r="K27" s="368">
        <v>45236</v>
      </c>
      <c r="M27" s="51"/>
      <c r="N27" s="51"/>
    </row>
    <row r="28" spans="1:14" s="53" customFormat="1">
      <c r="A28" s="391" t="s">
        <v>406</v>
      </c>
      <c r="B28" s="392"/>
      <c r="C28" s="392"/>
      <c r="D28" s="392"/>
      <c r="E28" s="392"/>
      <c r="F28" s="392"/>
      <c r="G28" s="392"/>
      <c r="H28" s="392"/>
      <c r="I28" s="392"/>
      <c r="J28" s="393"/>
      <c r="K28" s="57"/>
      <c r="M28" s="35"/>
      <c r="N28" s="35"/>
    </row>
    <row r="29" spans="1:14" s="53" customFormat="1" ht="140">
      <c r="A29" s="366">
        <v>2022.1</v>
      </c>
      <c r="B29" s="366" t="s">
        <v>282</v>
      </c>
      <c r="C29" s="366" t="s">
        <v>407</v>
      </c>
      <c r="D29" s="366" t="s">
        <v>408</v>
      </c>
      <c r="E29" s="366" t="s">
        <v>409</v>
      </c>
      <c r="F29" s="366" t="s">
        <v>410</v>
      </c>
      <c r="G29" s="366" t="s">
        <v>411</v>
      </c>
      <c r="H29" s="366" t="s">
        <v>353</v>
      </c>
      <c r="I29" s="366" t="s">
        <v>412</v>
      </c>
      <c r="J29" s="366" t="s">
        <v>305</v>
      </c>
      <c r="K29" s="368" t="s">
        <v>413</v>
      </c>
      <c r="M29" s="35"/>
      <c r="N29" s="35"/>
    </row>
    <row r="30" spans="1:14" s="53" customFormat="1" ht="182">
      <c r="A30" s="57">
        <v>2022.2</v>
      </c>
      <c r="B30" s="57" t="s">
        <v>281</v>
      </c>
      <c r="C30" s="57" t="s">
        <v>414</v>
      </c>
      <c r="D30" s="57" t="s">
        <v>362</v>
      </c>
      <c r="E30" s="57"/>
      <c r="F30" s="57"/>
      <c r="G30" s="57"/>
      <c r="I30" s="69" t="s">
        <v>415</v>
      </c>
      <c r="J30" s="57" t="s">
        <v>340</v>
      </c>
      <c r="K30" s="57"/>
      <c r="M30" s="35"/>
      <c r="N30" s="35"/>
    </row>
    <row r="31" spans="1:14" s="53" customFormat="1" ht="224">
      <c r="A31" s="366">
        <v>2022.3</v>
      </c>
      <c r="B31" s="366" t="s">
        <v>281</v>
      </c>
      <c r="C31" s="366" t="s">
        <v>416</v>
      </c>
      <c r="D31" s="366" t="s">
        <v>417</v>
      </c>
      <c r="E31" s="366"/>
      <c r="F31" s="57"/>
      <c r="G31" s="57"/>
      <c r="H31" s="57"/>
      <c r="I31" s="366" t="s">
        <v>418</v>
      </c>
      <c r="J31" s="366" t="s">
        <v>305</v>
      </c>
      <c r="K31" s="368">
        <v>45224</v>
      </c>
      <c r="M31" s="35"/>
      <c r="N31" s="35"/>
    </row>
    <row r="32" spans="1:14" s="53" customFormat="1" ht="56">
      <c r="A32" s="366">
        <v>2022.4</v>
      </c>
      <c r="B32" s="366" t="s">
        <v>282</v>
      </c>
      <c r="C32" s="366" t="s">
        <v>419</v>
      </c>
      <c r="D32" s="366" t="s">
        <v>420</v>
      </c>
      <c r="E32" s="366" t="s">
        <v>421</v>
      </c>
      <c r="F32" s="57" t="s">
        <v>422</v>
      </c>
      <c r="G32" s="57" t="s">
        <v>423</v>
      </c>
      <c r="H32" s="366" t="s">
        <v>353</v>
      </c>
      <c r="I32" s="366" t="s">
        <v>424</v>
      </c>
      <c r="J32" s="366" t="s">
        <v>305</v>
      </c>
      <c r="K32" s="368">
        <v>45224</v>
      </c>
      <c r="M32" s="35"/>
      <c r="N32" s="35"/>
    </row>
    <row r="33" spans="1:14" s="53" customFormat="1" ht="84">
      <c r="A33" s="366">
        <v>2022.5</v>
      </c>
      <c r="B33" s="366" t="s">
        <v>282</v>
      </c>
      <c r="C33" s="366" t="s">
        <v>425</v>
      </c>
      <c r="D33" s="366" t="s">
        <v>426</v>
      </c>
      <c r="E33" s="366" t="s">
        <v>427</v>
      </c>
      <c r="F33" s="57" t="s">
        <v>428</v>
      </c>
      <c r="G33" s="57" t="s">
        <v>429</v>
      </c>
      <c r="H33" s="366" t="s">
        <v>353</v>
      </c>
      <c r="I33" s="368" t="s">
        <v>430</v>
      </c>
      <c r="J33" s="366" t="s">
        <v>305</v>
      </c>
      <c r="K33" s="368">
        <v>45224</v>
      </c>
      <c r="M33" s="35"/>
      <c r="N33" s="35"/>
    </row>
    <row r="34" spans="1:14" s="53" customFormat="1">
      <c r="A34" s="61"/>
      <c r="B34" s="61"/>
      <c r="C34" s="372"/>
      <c r="D34" s="61"/>
      <c r="E34" s="372"/>
      <c r="F34" s="372"/>
      <c r="G34" s="372"/>
      <c r="H34" s="372"/>
      <c r="I34" s="372"/>
      <c r="J34" s="372"/>
      <c r="K34" s="372"/>
      <c r="M34" s="35"/>
      <c r="N34" s="35"/>
    </row>
    <row r="35" spans="1:14" s="53" customFormat="1" ht="56">
      <c r="A35" s="366">
        <v>2022.7</v>
      </c>
      <c r="B35" s="366" t="s">
        <v>282</v>
      </c>
      <c r="C35" s="394" t="s">
        <v>431</v>
      </c>
      <c r="D35" s="366" t="s">
        <v>432</v>
      </c>
      <c r="E35" s="366" t="s">
        <v>433</v>
      </c>
      <c r="F35" s="57" t="s">
        <v>434</v>
      </c>
      <c r="G35" s="57" t="s">
        <v>435</v>
      </c>
      <c r="H35" s="366" t="s">
        <v>353</v>
      </c>
      <c r="I35" s="57" t="s">
        <v>436</v>
      </c>
      <c r="J35" s="57" t="s">
        <v>305</v>
      </c>
      <c r="K35" s="367">
        <v>45155</v>
      </c>
      <c r="M35" s="35"/>
      <c r="N35" s="35"/>
    </row>
    <row r="36" spans="1:14" s="53" customFormat="1" ht="126">
      <c r="A36" s="395">
        <v>2022.8</v>
      </c>
      <c r="B36" s="395" t="s">
        <v>282</v>
      </c>
      <c r="C36" s="395" t="s">
        <v>437</v>
      </c>
      <c r="D36" s="395" t="s">
        <v>438</v>
      </c>
      <c r="E36" s="395" t="s">
        <v>439</v>
      </c>
      <c r="F36" s="57" t="s">
        <v>440</v>
      </c>
      <c r="G36" s="57" t="s">
        <v>441</v>
      </c>
      <c r="H36" s="366" t="s">
        <v>353</v>
      </c>
      <c r="I36" s="366" t="s">
        <v>442</v>
      </c>
      <c r="J36" s="366" t="s">
        <v>305</v>
      </c>
      <c r="K36" s="368">
        <v>45224</v>
      </c>
      <c r="M36" s="35"/>
      <c r="N36" s="35"/>
    </row>
    <row r="37" spans="1:14" s="53" customFormat="1" ht="182">
      <c r="A37" s="395">
        <v>2022.9</v>
      </c>
      <c r="B37" s="395" t="s">
        <v>282</v>
      </c>
      <c r="C37" s="395" t="s">
        <v>443</v>
      </c>
      <c r="D37" s="395" t="s">
        <v>444</v>
      </c>
      <c r="E37" s="395" t="s">
        <v>445</v>
      </c>
      <c r="F37" s="57" t="s">
        <v>446</v>
      </c>
      <c r="G37" s="57" t="s">
        <v>447</v>
      </c>
      <c r="H37" s="366" t="s">
        <v>353</v>
      </c>
      <c r="I37" s="390" t="s">
        <v>448</v>
      </c>
      <c r="J37" s="366" t="s">
        <v>305</v>
      </c>
      <c r="K37" s="368">
        <v>45236</v>
      </c>
      <c r="M37" s="35"/>
      <c r="N37" s="35"/>
    </row>
    <row r="38" spans="1:14" s="53" customFormat="1" ht="168">
      <c r="A38" s="396">
        <v>2022.1</v>
      </c>
      <c r="B38" s="57" t="s">
        <v>281</v>
      </c>
      <c r="C38" s="57" t="s">
        <v>449</v>
      </c>
      <c r="D38" s="57" t="s">
        <v>450</v>
      </c>
      <c r="E38" s="57" t="s">
        <v>333</v>
      </c>
      <c r="F38" s="57" t="s">
        <v>333</v>
      </c>
      <c r="G38" s="57" t="s">
        <v>333</v>
      </c>
      <c r="H38" s="57" t="s">
        <v>333</v>
      </c>
      <c r="I38" s="366" t="s">
        <v>451</v>
      </c>
      <c r="J38" s="366" t="s">
        <v>305</v>
      </c>
      <c r="K38" s="368">
        <v>45236</v>
      </c>
      <c r="M38" s="35"/>
      <c r="N38" s="35"/>
    </row>
    <row r="39" spans="1:14" s="53" customFormat="1" ht="98">
      <c r="A39" s="57">
        <v>2022.11</v>
      </c>
      <c r="B39" s="57" t="s">
        <v>281</v>
      </c>
      <c r="C39" s="57" t="s">
        <v>452</v>
      </c>
      <c r="D39" s="57" t="s">
        <v>453</v>
      </c>
      <c r="E39" s="57" t="s">
        <v>333</v>
      </c>
      <c r="F39" s="57" t="s">
        <v>333</v>
      </c>
      <c r="G39" s="57" t="s">
        <v>333</v>
      </c>
      <c r="H39" s="57" t="s">
        <v>333</v>
      </c>
      <c r="I39" s="366" t="s">
        <v>454</v>
      </c>
      <c r="J39" s="366" t="s">
        <v>305</v>
      </c>
      <c r="K39" s="368">
        <v>45236</v>
      </c>
      <c r="M39" s="35"/>
      <c r="N39" s="35"/>
    </row>
    <row r="40" spans="1:14" s="53" customFormat="1">
      <c r="A40" s="391" t="s">
        <v>455</v>
      </c>
      <c r="B40" s="392"/>
      <c r="C40" s="392"/>
      <c r="D40" s="392"/>
      <c r="E40" s="392"/>
      <c r="F40" s="392"/>
      <c r="G40" s="392"/>
      <c r="H40" s="392"/>
      <c r="I40" s="392"/>
      <c r="J40" s="393"/>
      <c r="K40" s="57"/>
      <c r="M40" s="35"/>
      <c r="N40" s="35"/>
    </row>
    <row r="41" spans="1:14" s="53" customFormat="1" ht="409.5">
      <c r="A41" s="379">
        <v>2022.06</v>
      </c>
      <c r="B41" s="376" t="s">
        <v>283</v>
      </c>
      <c r="C41" s="379" t="s">
        <v>456</v>
      </c>
      <c r="D41" s="376" t="s">
        <v>457</v>
      </c>
      <c r="E41" s="53" t="s">
        <v>458</v>
      </c>
      <c r="F41" s="372" t="s">
        <v>459</v>
      </c>
      <c r="G41" s="372" t="s">
        <v>460</v>
      </c>
      <c r="H41" s="372" t="s">
        <v>461</v>
      </c>
      <c r="I41" s="372" t="s">
        <v>462</v>
      </c>
      <c r="J41" s="372" t="s">
        <v>463</v>
      </c>
      <c r="K41" s="397">
        <v>45411</v>
      </c>
      <c r="M41" s="35"/>
      <c r="N41" s="35"/>
    </row>
    <row r="42" spans="1:14" s="53" customFormat="1" ht="210">
      <c r="A42" s="376">
        <v>2023.1</v>
      </c>
      <c r="B42" s="376" t="s">
        <v>283</v>
      </c>
      <c r="C42" s="398" t="s">
        <v>464</v>
      </c>
      <c r="D42" s="398" t="s">
        <v>349</v>
      </c>
      <c r="E42" s="398" t="s">
        <v>350</v>
      </c>
      <c r="F42" s="379" t="s">
        <v>465</v>
      </c>
      <c r="G42" s="53" t="s">
        <v>466</v>
      </c>
      <c r="H42" s="53" t="s">
        <v>467</v>
      </c>
      <c r="I42" s="53" t="s">
        <v>468</v>
      </c>
      <c r="J42" s="53" t="s">
        <v>463</v>
      </c>
      <c r="K42" s="371">
        <v>45411</v>
      </c>
      <c r="M42" s="35"/>
      <c r="N42" s="35"/>
    </row>
    <row r="43" spans="1:14" s="53" customFormat="1" ht="99.75" customHeight="1">
      <c r="A43" s="53">
        <v>2023.2</v>
      </c>
      <c r="B43" s="55" t="s">
        <v>283</v>
      </c>
      <c r="C43" s="53" t="s">
        <v>469</v>
      </c>
      <c r="D43" s="56" t="s">
        <v>432</v>
      </c>
      <c r="E43" s="53" t="s">
        <v>470</v>
      </c>
      <c r="F43" s="53" t="s">
        <v>471</v>
      </c>
      <c r="G43" s="53" t="s">
        <v>472</v>
      </c>
      <c r="H43" s="53" t="s">
        <v>467</v>
      </c>
      <c r="I43" s="53" t="s">
        <v>473</v>
      </c>
      <c r="J43" s="53" t="s">
        <v>463</v>
      </c>
      <c r="K43" s="371">
        <v>45411</v>
      </c>
      <c r="M43" s="35"/>
      <c r="N43" s="35"/>
    </row>
    <row r="44" spans="1:14" s="53" customFormat="1" ht="266">
      <c r="A44" s="53">
        <v>2023.3</v>
      </c>
      <c r="B44" s="55" t="s">
        <v>282</v>
      </c>
      <c r="C44" s="53" t="s">
        <v>474</v>
      </c>
      <c r="D44" s="56" t="s">
        <v>475</v>
      </c>
      <c r="E44" s="53" t="s">
        <v>476</v>
      </c>
      <c r="F44" s="53" t="s">
        <v>477</v>
      </c>
      <c r="G44" s="53" t="s">
        <v>478</v>
      </c>
      <c r="H44" s="53" t="s">
        <v>479</v>
      </c>
      <c r="I44" s="53" t="s">
        <v>480</v>
      </c>
      <c r="J44" s="53" t="s">
        <v>305</v>
      </c>
      <c r="K44" s="371">
        <v>45601</v>
      </c>
      <c r="M44" s="35"/>
      <c r="N44" s="35"/>
    </row>
    <row r="45" spans="1:14" s="53" customFormat="1" ht="139" customHeight="1">
      <c r="A45" s="53">
        <v>2023.4</v>
      </c>
      <c r="B45" s="55" t="s">
        <v>282</v>
      </c>
      <c r="C45" s="53" t="s">
        <v>481</v>
      </c>
      <c r="D45" s="56" t="s">
        <v>482</v>
      </c>
      <c r="E45" s="53" t="s">
        <v>483</v>
      </c>
      <c r="F45" s="53" t="s">
        <v>484</v>
      </c>
      <c r="G45" s="53" t="s">
        <v>485</v>
      </c>
      <c r="H45" s="53" t="s">
        <v>479</v>
      </c>
      <c r="I45" s="53" t="s">
        <v>486</v>
      </c>
      <c r="J45" s="53" t="s">
        <v>305</v>
      </c>
      <c r="K45" s="371">
        <v>45601</v>
      </c>
      <c r="M45" s="35"/>
      <c r="N45" s="35"/>
    </row>
    <row r="46" spans="1:14" s="53" customFormat="1" ht="152.15" customHeight="1">
      <c r="A46" s="53">
        <v>2023.5</v>
      </c>
      <c r="B46" s="55" t="s">
        <v>281</v>
      </c>
      <c r="C46" s="53" t="s">
        <v>487</v>
      </c>
      <c r="D46" s="56" t="s">
        <v>432</v>
      </c>
      <c r="E46" s="53" t="s">
        <v>488</v>
      </c>
      <c r="J46" s="53" t="s">
        <v>340</v>
      </c>
      <c r="M46" s="35"/>
      <c r="N46" s="35"/>
    </row>
    <row r="47" spans="1:14" s="53" customFormat="1" ht="144" customHeight="1">
      <c r="A47" s="53">
        <v>2023.6</v>
      </c>
      <c r="B47" s="55" t="s">
        <v>282</v>
      </c>
      <c r="C47" s="53" t="s">
        <v>489</v>
      </c>
      <c r="D47" s="56" t="s">
        <v>438</v>
      </c>
      <c r="E47" s="53" t="s">
        <v>490</v>
      </c>
      <c r="F47" s="53" t="s">
        <v>471</v>
      </c>
      <c r="G47" s="53" t="s">
        <v>472</v>
      </c>
      <c r="H47" s="53" t="s">
        <v>479</v>
      </c>
      <c r="I47" s="53" t="s">
        <v>491</v>
      </c>
      <c r="J47" s="53" t="s">
        <v>305</v>
      </c>
      <c r="K47" s="371">
        <v>45238</v>
      </c>
      <c r="M47" s="35"/>
      <c r="N47" s="35"/>
    </row>
    <row r="48" spans="1:14" s="53" customFormat="1" ht="252">
      <c r="A48" s="53">
        <v>2023.7</v>
      </c>
      <c r="B48" s="55" t="s">
        <v>282</v>
      </c>
      <c r="C48" s="53" t="s">
        <v>492</v>
      </c>
      <c r="D48" s="56" t="s">
        <v>438</v>
      </c>
      <c r="E48" s="53" t="s">
        <v>490</v>
      </c>
      <c r="F48" s="53" t="s">
        <v>493</v>
      </c>
      <c r="G48" s="53" t="s">
        <v>494</v>
      </c>
      <c r="H48" s="53" t="s">
        <v>479</v>
      </c>
      <c r="I48" s="53" t="s">
        <v>495</v>
      </c>
      <c r="J48" s="53" t="s">
        <v>305</v>
      </c>
      <c r="K48" s="371">
        <v>45235</v>
      </c>
      <c r="M48" s="35"/>
      <c r="N48" s="35"/>
    </row>
    <row r="49" spans="1:14" s="53" customFormat="1" ht="140">
      <c r="A49" s="53">
        <v>2023.8</v>
      </c>
      <c r="B49" s="55" t="s">
        <v>281</v>
      </c>
      <c r="C49" s="53" t="s">
        <v>496</v>
      </c>
      <c r="D49" s="56" t="s">
        <v>497</v>
      </c>
      <c r="E49" s="53" t="s">
        <v>498</v>
      </c>
      <c r="I49" s="53" t="s">
        <v>499</v>
      </c>
      <c r="J49" s="53" t="s">
        <v>305</v>
      </c>
      <c r="K49" s="53" t="s">
        <v>500</v>
      </c>
      <c r="M49" s="35"/>
      <c r="N49" s="35"/>
    </row>
    <row r="50" spans="1:14" s="53" customFormat="1" ht="68.5" customHeight="1">
      <c r="A50" s="53">
        <v>2023.9</v>
      </c>
      <c r="B50" s="55" t="s">
        <v>282</v>
      </c>
      <c r="C50" s="53" t="s">
        <v>501</v>
      </c>
      <c r="D50" s="56" t="s">
        <v>502</v>
      </c>
      <c r="E50" s="53" t="s">
        <v>503</v>
      </c>
      <c r="F50" s="53" t="s">
        <v>504</v>
      </c>
      <c r="G50" s="53" t="s">
        <v>505</v>
      </c>
      <c r="I50" s="53" t="s">
        <v>506</v>
      </c>
      <c r="J50" s="53" t="s">
        <v>340</v>
      </c>
      <c r="K50" s="371">
        <v>45601</v>
      </c>
      <c r="M50" s="35"/>
      <c r="N50" s="35"/>
    </row>
    <row r="51" spans="1:14" s="53" customFormat="1" ht="70">
      <c r="A51" s="399">
        <v>2023.1</v>
      </c>
      <c r="B51" s="55" t="s">
        <v>281</v>
      </c>
      <c r="C51" s="53" t="s">
        <v>507</v>
      </c>
      <c r="D51" s="56" t="s">
        <v>508</v>
      </c>
      <c r="E51" s="53" t="s">
        <v>509</v>
      </c>
      <c r="I51" s="793" t="s">
        <v>510</v>
      </c>
      <c r="J51" s="53" t="s">
        <v>305</v>
      </c>
      <c r="K51" s="371">
        <v>45620</v>
      </c>
      <c r="M51" s="35"/>
      <c r="N51" s="35"/>
    </row>
    <row r="52" spans="1:14" s="53" customFormat="1" ht="140">
      <c r="A52" s="53">
        <v>2024.2</v>
      </c>
      <c r="B52" s="55" t="s">
        <v>282</v>
      </c>
      <c r="C52" s="793" t="s">
        <v>511</v>
      </c>
      <c r="D52" s="56" t="s">
        <v>338</v>
      </c>
      <c r="E52" s="793" t="s">
        <v>490</v>
      </c>
      <c r="F52" s="53" t="s">
        <v>512</v>
      </c>
      <c r="G52" s="53" t="s">
        <v>513</v>
      </c>
      <c r="H52" s="53" t="s">
        <v>479</v>
      </c>
      <c r="I52" s="53" t="s">
        <v>514</v>
      </c>
      <c r="J52" s="53" t="s">
        <v>305</v>
      </c>
      <c r="K52" s="371">
        <v>45423</v>
      </c>
      <c r="M52" s="35"/>
      <c r="N52" s="35"/>
    </row>
    <row r="53" spans="1:14" s="53" customFormat="1" ht="56">
      <c r="A53" s="53">
        <v>2024.3</v>
      </c>
      <c r="B53" s="55" t="s">
        <v>281</v>
      </c>
      <c r="C53" s="793" t="s">
        <v>515</v>
      </c>
      <c r="D53" s="56" t="s">
        <v>338</v>
      </c>
      <c r="E53" s="793" t="s">
        <v>516</v>
      </c>
      <c r="M53" s="35"/>
      <c r="N53" s="35"/>
    </row>
    <row r="54" spans="1:14" s="53" customFormat="1" ht="112">
      <c r="A54" s="53">
        <v>2024.4</v>
      </c>
      <c r="B54" s="55" t="s">
        <v>282</v>
      </c>
      <c r="C54" s="793" t="s">
        <v>517</v>
      </c>
      <c r="D54" s="56" t="s">
        <v>518</v>
      </c>
      <c r="E54" s="793" t="s">
        <v>519</v>
      </c>
      <c r="F54" s="53" t="s">
        <v>520</v>
      </c>
      <c r="G54" s="53" t="s">
        <v>521</v>
      </c>
      <c r="H54" s="53" t="s">
        <v>479</v>
      </c>
      <c r="I54" s="53" t="s">
        <v>522</v>
      </c>
      <c r="J54" s="53" t="s">
        <v>305</v>
      </c>
      <c r="K54" s="53" t="s">
        <v>523</v>
      </c>
      <c r="M54" s="35"/>
      <c r="N54" s="35"/>
    </row>
    <row r="55" spans="1:14" s="53" customFormat="1" ht="182">
      <c r="A55" s="53">
        <v>2024.5</v>
      </c>
      <c r="B55" s="55" t="s">
        <v>282</v>
      </c>
      <c r="C55" s="793" t="s">
        <v>524</v>
      </c>
      <c r="D55" s="56" t="s">
        <v>518</v>
      </c>
      <c r="E55" s="793" t="s">
        <v>519</v>
      </c>
      <c r="F55" s="53" t="s">
        <v>520</v>
      </c>
      <c r="G55" s="53" t="s">
        <v>525</v>
      </c>
      <c r="H55" s="53" t="s">
        <v>479</v>
      </c>
      <c r="J55" s="53" t="s">
        <v>340</v>
      </c>
      <c r="M55" s="35"/>
      <c r="N55" s="35"/>
    </row>
    <row r="56" spans="1:14" s="53" customFormat="1" ht="84">
      <c r="A56" s="53">
        <v>2024.6</v>
      </c>
      <c r="B56" s="55" t="s">
        <v>282</v>
      </c>
      <c r="C56" s="793" t="s">
        <v>526</v>
      </c>
      <c r="D56" s="56" t="s">
        <v>338</v>
      </c>
      <c r="E56" s="793" t="s">
        <v>527</v>
      </c>
      <c r="F56" s="53" t="s">
        <v>528</v>
      </c>
      <c r="G56" s="53" t="s">
        <v>529</v>
      </c>
      <c r="H56" s="53" t="s">
        <v>479</v>
      </c>
      <c r="I56" s="53" t="s">
        <v>530</v>
      </c>
      <c r="J56" s="53" t="s">
        <v>305</v>
      </c>
      <c r="K56" s="53" t="s">
        <v>531</v>
      </c>
      <c r="M56" s="35"/>
      <c r="N56" s="35"/>
    </row>
    <row r="57" spans="1:14" s="53" customFormat="1" ht="84">
      <c r="A57" s="53">
        <v>2024.7</v>
      </c>
      <c r="B57" s="55" t="s">
        <v>282</v>
      </c>
      <c r="C57" s="793" t="s">
        <v>532</v>
      </c>
      <c r="D57" s="56" t="s">
        <v>533</v>
      </c>
      <c r="E57" s="793" t="s">
        <v>534</v>
      </c>
      <c r="F57" s="53" t="s">
        <v>528</v>
      </c>
      <c r="G57" s="53" t="s">
        <v>529</v>
      </c>
      <c r="H57" s="53" t="s">
        <v>479</v>
      </c>
      <c r="J57" s="53" t="s">
        <v>340</v>
      </c>
      <c r="M57" s="35"/>
      <c r="N57" s="35"/>
    </row>
    <row r="58" spans="1:14" s="53" customFormat="1" ht="84">
      <c r="A58" s="53">
        <v>2024.8</v>
      </c>
      <c r="B58" s="55" t="s">
        <v>282</v>
      </c>
      <c r="C58" s="793" t="s">
        <v>535</v>
      </c>
      <c r="D58" s="56" t="s">
        <v>518</v>
      </c>
      <c r="E58" s="793" t="s">
        <v>536</v>
      </c>
      <c r="F58" s="53" t="s">
        <v>528</v>
      </c>
      <c r="G58" s="53" t="s">
        <v>529</v>
      </c>
      <c r="H58" s="53" t="s">
        <v>479</v>
      </c>
      <c r="J58" s="53" t="s">
        <v>340</v>
      </c>
      <c r="M58" s="35"/>
      <c r="N58" s="35"/>
    </row>
    <row r="59" spans="1:14" s="53" customFormat="1" ht="140">
      <c r="A59" s="53">
        <v>2024.9</v>
      </c>
      <c r="B59" s="55" t="s">
        <v>283</v>
      </c>
      <c r="C59" s="793" t="s">
        <v>537</v>
      </c>
      <c r="D59" s="56" t="s">
        <v>538</v>
      </c>
      <c r="E59" s="793" t="s">
        <v>539</v>
      </c>
      <c r="F59" s="53" t="s">
        <v>540</v>
      </c>
      <c r="G59" s="53" t="s">
        <v>541</v>
      </c>
      <c r="H59" s="53" t="s">
        <v>467</v>
      </c>
      <c r="J59" s="53" t="s">
        <v>340</v>
      </c>
      <c r="M59" s="35"/>
      <c r="N59" s="35"/>
    </row>
    <row r="60" spans="1:14" s="53" customFormat="1" ht="84">
      <c r="A60" s="53" t="s">
        <v>542</v>
      </c>
      <c r="B60" s="55" t="s">
        <v>281</v>
      </c>
      <c r="C60" s="53" t="s">
        <v>543</v>
      </c>
      <c r="D60" s="56" t="s">
        <v>544</v>
      </c>
      <c r="E60" s="53" t="s">
        <v>545</v>
      </c>
      <c r="F60" s="53" t="s">
        <v>546</v>
      </c>
      <c r="G60" s="53" t="s">
        <v>547</v>
      </c>
      <c r="M60" s="35"/>
      <c r="N60" s="35"/>
    </row>
    <row r="61" spans="1:14" s="53" customFormat="1">
      <c r="B61" s="55"/>
      <c r="D61" s="56"/>
      <c r="M61" s="35"/>
      <c r="N61" s="35"/>
    </row>
    <row r="62" spans="1:14" s="53" customFormat="1">
      <c r="B62" s="55"/>
      <c r="D62" s="56"/>
      <c r="M62" s="35"/>
      <c r="N62" s="35"/>
    </row>
    <row r="63" spans="1:14">
      <c r="B63" s="55"/>
    </row>
    <row r="64" spans="1:14">
      <c r="B64" s="55"/>
    </row>
    <row r="65" spans="2:2">
      <c r="B65" s="55"/>
    </row>
    <row r="66" spans="2:2">
      <c r="B66" s="55"/>
    </row>
    <row r="67" spans="2:2">
      <c r="B67" s="55"/>
    </row>
    <row r="68" spans="2:2">
      <c r="B68" s="55"/>
    </row>
    <row r="69" spans="2:2">
      <c r="B69" s="55"/>
    </row>
    <row r="70" spans="2:2">
      <c r="B70" s="55"/>
    </row>
    <row r="71" spans="2:2">
      <c r="B71" s="55"/>
    </row>
    <row r="72" spans="2:2">
      <c r="B72" s="55"/>
    </row>
    <row r="73" spans="2:2">
      <c r="B73" s="55"/>
    </row>
    <row r="74" spans="2:2">
      <c r="B74" s="55"/>
    </row>
    <row r="75" spans="2:2">
      <c r="B75" s="55"/>
    </row>
    <row r="76" spans="2:2">
      <c r="B76" s="55"/>
    </row>
    <row r="77" spans="2:2">
      <c r="B77" s="55"/>
    </row>
    <row r="78" spans="2:2">
      <c r="B78" s="55"/>
    </row>
    <row r="79" spans="2:2">
      <c r="B79" s="55"/>
    </row>
    <row r="80" spans="2:2">
      <c r="B80" s="55"/>
    </row>
    <row r="81" spans="2:2">
      <c r="B81" s="55"/>
    </row>
    <row r="82" spans="2:2">
      <c r="B82" s="55"/>
    </row>
    <row r="83" spans="2:2">
      <c r="B83" s="55"/>
    </row>
    <row r="84" spans="2:2">
      <c r="B84" s="55"/>
    </row>
    <row r="85" spans="2:2">
      <c r="B85" s="55"/>
    </row>
    <row r="86" spans="2:2">
      <c r="B86" s="55"/>
    </row>
    <row r="87" spans="2:2">
      <c r="B87" s="55"/>
    </row>
    <row r="88" spans="2:2">
      <c r="B88" s="55"/>
    </row>
    <row r="89" spans="2:2">
      <c r="B89" s="55"/>
    </row>
    <row r="90" spans="2:2">
      <c r="B90" s="55"/>
    </row>
    <row r="91" spans="2:2">
      <c r="B91" s="55"/>
    </row>
    <row r="92" spans="2:2">
      <c r="B92" s="55"/>
    </row>
    <row r="93" spans="2:2">
      <c r="B93" s="55"/>
    </row>
    <row r="94" spans="2:2">
      <c r="B94" s="55"/>
    </row>
    <row r="95" spans="2:2">
      <c r="B95" s="55"/>
    </row>
    <row r="96" spans="2:2">
      <c r="B96" s="55"/>
    </row>
    <row r="97" spans="2:2">
      <c r="B97" s="55"/>
    </row>
    <row r="98" spans="2:2">
      <c r="B98" s="55"/>
    </row>
    <row r="99" spans="2:2">
      <c r="B99" s="55"/>
    </row>
    <row r="100" spans="2:2">
      <c r="B100" s="55"/>
    </row>
    <row r="101" spans="2:2">
      <c r="B101" s="55"/>
    </row>
    <row r="102" spans="2:2">
      <c r="B102" s="55"/>
    </row>
    <row r="103" spans="2:2">
      <c r="B103" s="55"/>
    </row>
    <row r="104" spans="2:2">
      <c r="B104" s="55"/>
    </row>
    <row r="105" spans="2:2">
      <c r="B105" s="55"/>
    </row>
    <row r="106" spans="2:2">
      <c r="B106" s="55"/>
    </row>
    <row r="107" spans="2:2">
      <c r="B107" s="55"/>
    </row>
    <row r="108" spans="2:2">
      <c r="B108" s="55"/>
    </row>
    <row r="109" spans="2:2">
      <c r="B109" s="55"/>
    </row>
    <row r="110" spans="2:2">
      <c r="B110" s="55"/>
    </row>
    <row r="111" spans="2:2">
      <c r="B111" s="55"/>
    </row>
    <row r="112" spans="2:2">
      <c r="B112" s="55"/>
    </row>
    <row r="113" spans="2:2">
      <c r="B113" s="55"/>
    </row>
    <row r="114" spans="2:2">
      <c r="B114" s="55"/>
    </row>
    <row r="115" spans="2:2">
      <c r="B115" s="55"/>
    </row>
    <row r="116" spans="2:2">
      <c r="B116" s="55"/>
    </row>
    <row r="117" spans="2:2">
      <c r="B117" s="55"/>
    </row>
    <row r="118" spans="2:2">
      <c r="B118" s="55"/>
    </row>
    <row r="119" spans="2:2">
      <c r="B119" s="55"/>
    </row>
    <row r="120" spans="2:2">
      <c r="B120" s="55"/>
    </row>
    <row r="121" spans="2:2">
      <c r="B121" s="55"/>
    </row>
    <row r="122" spans="2:2">
      <c r="B122" s="55"/>
    </row>
    <row r="123" spans="2:2">
      <c r="B123" s="55"/>
    </row>
    <row r="124" spans="2:2">
      <c r="B124" s="55"/>
    </row>
    <row r="125" spans="2:2">
      <c r="B125" s="55"/>
    </row>
    <row r="126" spans="2:2">
      <c r="B126" s="55"/>
    </row>
    <row r="127" spans="2:2">
      <c r="B127" s="55"/>
    </row>
    <row r="128" spans="2:2">
      <c r="B128" s="55"/>
    </row>
    <row r="129" spans="2:14">
      <c r="B129" s="55"/>
    </row>
    <row r="130" spans="2:14">
      <c r="B130" s="55"/>
    </row>
    <row r="131" spans="2:14">
      <c r="B131" s="55"/>
    </row>
    <row r="132" spans="2:14">
      <c r="B132" s="55"/>
    </row>
    <row r="133" spans="2:14">
      <c r="B133" s="55"/>
    </row>
    <row r="134" spans="2:14">
      <c r="B134" s="55"/>
    </row>
    <row r="135" spans="2:14">
      <c r="B135" s="55"/>
    </row>
    <row r="136" spans="2:14">
      <c r="B136" s="55"/>
    </row>
    <row r="137" spans="2:14">
      <c r="B137" s="55"/>
    </row>
    <row r="138" spans="2:14">
      <c r="B138" s="55"/>
    </row>
    <row r="139" spans="2:14">
      <c r="B139" s="55"/>
    </row>
    <row r="140" spans="2:14">
      <c r="B140" s="215"/>
    </row>
    <row r="141" spans="2:14">
      <c r="B141" s="216"/>
    </row>
    <row r="142" spans="2:14">
      <c r="B142" s="216"/>
    </row>
    <row r="143" spans="2:14" s="53" customFormat="1">
      <c r="B143" s="216"/>
      <c r="D143" s="56"/>
      <c r="M143" s="35"/>
      <c r="N143" s="35"/>
    </row>
    <row r="144" spans="2:14" s="53" customFormat="1">
      <c r="B144" s="216"/>
      <c r="D144" s="56"/>
      <c r="M144" s="35"/>
      <c r="N144" s="35"/>
    </row>
    <row r="145" spans="2:14" s="53" customFormat="1">
      <c r="B145" s="216"/>
      <c r="D145" s="56"/>
      <c r="M145" s="35"/>
      <c r="N145" s="35"/>
    </row>
    <row r="146" spans="2:14" s="53" customFormat="1">
      <c r="B146" s="216"/>
      <c r="D146" s="56"/>
      <c r="M146" s="35"/>
      <c r="N146" s="35"/>
    </row>
    <row r="147" spans="2:14" s="53" customFormat="1">
      <c r="B147" s="216"/>
      <c r="D147" s="56"/>
      <c r="M147" s="35"/>
      <c r="N147" s="35"/>
    </row>
    <row r="148" spans="2:14" s="53" customFormat="1">
      <c r="B148" s="216"/>
      <c r="D148" s="56"/>
      <c r="M148" s="35"/>
      <c r="N148" s="35"/>
    </row>
    <row r="149" spans="2:14" s="53" customFormat="1">
      <c r="B149" s="216"/>
      <c r="D149" s="56"/>
      <c r="M149" s="35"/>
      <c r="N149" s="35"/>
    </row>
    <row r="150" spans="2:14" s="53" customFormat="1">
      <c r="B150" s="216"/>
      <c r="D150" s="56"/>
      <c r="M150" s="35"/>
      <c r="N150" s="35"/>
    </row>
    <row r="151" spans="2:14" s="53" customFormat="1">
      <c r="B151" s="216"/>
      <c r="D151" s="56"/>
      <c r="M151" s="35"/>
      <c r="N151" s="35"/>
    </row>
    <row r="152" spans="2:14" s="53" customFormat="1">
      <c r="B152" s="216"/>
      <c r="D152" s="56"/>
      <c r="M152" s="35"/>
      <c r="N152" s="35"/>
    </row>
    <row r="153" spans="2:14" s="53" customFormat="1">
      <c r="B153" s="216"/>
      <c r="D153" s="56"/>
      <c r="M153" s="35"/>
      <c r="N153" s="35"/>
    </row>
    <row r="154" spans="2:14" s="53" customFormat="1">
      <c r="B154" s="216"/>
      <c r="D154" s="56"/>
      <c r="M154" s="35"/>
      <c r="N154" s="35"/>
    </row>
    <row r="155" spans="2:14" s="53" customFormat="1">
      <c r="B155" s="216"/>
      <c r="D155" s="56"/>
      <c r="M155" s="35"/>
      <c r="N155" s="35"/>
    </row>
    <row r="156" spans="2:14" s="53" customFormat="1">
      <c r="B156" s="216"/>
      <c r="D156" s="56"/>
      <c r="M156" s="35"/>
      <c r="N156" s="35"/>
    </row>
    <row r="157" spans="2:14" s="53" customFormat="1">
      <c r="B157" s="216"/>
      <c r="D157" s="56"/>
      <c r="M157" s="35"/>
      <c r="N157" s="35"/>
    </row>
    <row r="158" spans="2:14" s="53" customFormat="1">
      <c r="B158" s="216"/>
      <c r="D158" s="56"/>
      <c r="M158" s="35"/>
      <c r="N158" s="35"/>
    </row>
    <row r="159" spans="2:14" s="53" customFormat="1">
      <c r="B159" s="216"/>
      <c r="D159" s="56"/>
      <c r="M159" s="35"/>
      <c r="N159" s="35"/>
    </row>
    <row r="160" spans="2:14" s="53" customFormat="1">
      <c r="B160" s="216"/>
      <c r="D160" s="56"/>
      <c r="M160" s="35"/>
      <c r="N160" s="35"/>
    </row>
    <row r="161" spans="2:14" s="53" customFormat="1">
      <c r="B161" s="216"/>
      <c r="D161" s="56"/>
      <c r="M161" s="35"/>
      <c r="N161" s="35"/>
    </row>
    <row r="162" spans="2:14" s="53" customFormat="1">
      <c r="B162" s="216"/>
      <c r="D162" s="56"/>
      <c r="M162" s="35"/>
      <c r="N162" s="35"/>
    </row>
    <row r="163" spans="2:14" s="53" customFormat="1">
      <c r="B163" s="216"/>
      <c r="D163" s="56"/>
      <c r="M163" s="35"/>
      <c r="N163" s="35"/>
    </row>
    <row r="164" spans="2:14" s="53" customFormat="1">
      <c r="B164" s="216"/>
      <c r="D164" s="56"/>
      <c r="M164" s="35"/>
      <c r="N164" s="35"/>
    </row>
    <row r="165" spans="2:14" s="53" customFormat="1">
      <c r="B165" s="216"/>
      <c r="D165" s="56"/>
      <c r="M165" s="35"/>
      <c r="N165" s="35"/>
    </row>
    <row r="166" spans="2:14" s="53" customFormat="1">
      <c r="B166" s="216"/>
      <c r="D166" s="56"/>
      <c r="M166" s="35"/>
      <c r="N166" s="35"/>
    </row>
    <row r="167" spans="2:14" s="53" customFormat="1">
      <c r="B167" s="216"/>
      <c r="D167" s="56"/>
      <c r="M167" s="35"/>
      <c r="N167" s="35"/>
    </row>
    <row r="168" spans="2:14" s="53" customFormat="1">
      <c r="B168" s="216"/>
      <c r="D168" s="56"/>
      <c r="M168" s="35"/>
      <c r="N168" s="35"/>
    </row>
    <row r="169" spans="2:14" s="53" customFormat="1">
      <c r="B169" s="216"/>
      <c r="D169" s="56"/>
      <c r="M169" s="35"/>
      <c r="N169" s="35"/>
    </row>
    <row r="170" spans="2:14" s="53" customFormat="1">
      <c r="B170" s="216"/>
      <c r="D170" s="56"/>
      <c r="M170" s="35"/>
      <c r="N170" s="35"/>
    </row>
    <row r="171" spans="2:14" s="53" customFormat="1">
      <c r="B171" s="216"/>
      <c r="D171" s="56"/>
      <c r="M171" s="35"/>
      <c r="N171" s="35"/>
    </row>
    <row r="172" spans="2:14" s="53" customFormat="1">
      <c r="B172" s="216"/>
      <c r="D172" s="56"/>
      <c r="M172" s="35"/>
      <c r="N172" s="35"/>
    </row>
    <row r="173" spans="2:14" s="53" customFormat="1">
      <c r="B173" s="216"/>
      <c r="D173" s="56"/>
      <c r="M173" s="35"/>
      <c r="N173" s="35"/>
    </row>
    <row r="174" spans="2:14" s="53" customFormat="1">
      <c r="B174" s="216"/>
      <c r="D174" s="56"/>
      <c r="M174" s="35"/>
      <c r="N174" s="35"/>
    </row>
    <row r="175" spans="2:14" s="53" customFormat="1">
      <c r="B175" s="216"/>
      <c r="D175" s="56"/>
      <c r="M175" s="35"/>
      <c r="N175" s="35"/>
    </row>
    <row r="176" spans="2:14" s="53" customFormat="1">
      <c r="B176" s="216"/>
      <c r="D176" s="56"/>
      <c r="M176" s="35"/>
      <c r="N176" s="35"/>
    </row>
    <row r="177" spans="2:14" s="53" customFormat="1">
      <c r="B177" s="216"/>
      <c r="D177" s="56"/>
      <c r="M177" s="35"/>
      <c r="N177" s="35"/>
    </row>
    <row r="178" spans="2:14" s="53" customFormat="1">
      <c r="B178" s="216"/>
      <c r="D178" s="56"/>
      <c r="M178" s="35"/>
      <c r="N178" s="35"/>
    </row>
    <row r="179" spans="2:14" s="53" customFormat="1">
      <c r="B179" s="216"/>
      <c r="D179" s="56"/>
      <c r="M179" s="35"/>
      <c r="N179" s="35"/>
    </row>
    <row r="180" spans="2:14" s="53" customFormat="1">
      <c r="B180" s="216"/>
      <c r="D180" s="56"/>
      <c r="M180" s="35"/>
      <c r="N180" s="35"/>
    </row>
    <row r="181" spans="2:14" s="53" customFormat="1">
      <c r="B181" s="216"/>
      <c r="D181" s="56"/>
      <c r="M181" s="35"/>
      <c r="N181" s="35"/>
    </row>
    <row r="182" spans="2:14" s="53" customFormat="1">
      <c r="B182" s="216"/>
      <c r="D182" s="56"/>
      <c r="M182" s="35"/>
      <c r="N182" s="35"/>
    </row>
    <row r="183" spans="2:14" s="53" customFormat="1">
      <c r="B183" s="216"/>
      <c r="D183" s="56"/>
      <c r="M183" s="35"/>
      <c r="N183" s="35"/>
    </row>
    <row r="184" spans="2:14" s="53" customFormat="1">
      <c r="B184" s="216"/>
      <c r="D184" s="56"/>
      <c r="M184" s="35"/>
      <c r="N184" s="35"/>
    </row>
    <row r="185" spans="2:14" s="53" customFormat="1">
      <c r="B185" s="216"/>
      <c r="D185" s="56"/>
      <c r="M185" s="35"/>
      <c r="N185" s="35"/>
    </row>
    <row r="186" spans="2:14" s="53" customFormat="1">
      <c r="B186" s="216"/>
      <c r="D186" s="56"/>
      <c r="M186" s="35"/>
      <c r="N186" s="35"/>
    </row>
    <row r="187" spans="2:14" s="53" customFormat="1">
      <c r="B187" s="216"/>
      <c r="D187" s="56"/>
      <c r="M187" s="35"/>
      <c r="N187" s="35"/>
    </row>
    <row r="188" spans="2:14" s="53" customFormat="1">
      <c r="B188" s="216"/>
      <c r="D188" s="56"/>
      <c r="M188" s="35"/>
      <c r="N188" s="35"/>
    </row>
    <row r="189" spans="2:14" s="53" customFormat="1">
      <c r="B189" s="216"/>
      <c r="D189" s="56"/>
      <c r="M189" s="35"/>
      <c r="N189" s="35"/>
    </row>
    <row r="190" spans="2:14" s="53" customFormat="1">
      <c r="B190" s="216"/>
      <c r="D190" s="56"/>
      <c r="M190" s="35"/>
      <c r="N190" s="35"/>
    </row>
    <row r="191" spans="2:14" s="53" customFormat="1">
      <c r="B191" s="216"/>
      <c r="D191" s="56"/>
      <c r="M191" s="35"/>
      <c r="N191" s="35"/>
    </row>
    <row r="192" spans="2:14" s="53" customFormat="1">
      <c r="B192" s="216"/>
      <c r="D192" s="56"/>
      <c r="M192" s="35"/>
      <c r="N192" s="35"/>
    </row>
    <row r="193" spans="2:14" s="53" customFormat="1">
      <c r="B193" s="216"/>
      <c r="D193" s="56"/>
      <c r="M193" s="35"/>
      <c r="N193" s="35"/>
    </row>
    <row r="194" spans="2:14" s="53" customFormat="1">
      <c r="B194" s="216"/>
      <c r="D194" s="56"/>
      <c r="M194" s="35"/>
      <c r="N194" s="35"/>
    </row>
    <row r="195" spans="2:14" s="53" customFormat="1">
      <c r="B195" s="216"/>
      <c r="D195" s="56"/>
      <c r="M195" s="35"/>
      <c r="N195" s="35"/>
    </row>
    <row r="196" spans="2:14" s="53" customFormat="1">
      <c r="B196" s="216"/>
      <c r="D196" s="56"/>
      <c r="M196" s="35"/>
      <c r="N196" s="35"/>
    </row>
    <row r="197" spans="2:14" s="53" customFormat="1">
      <c r="B197" s="216"/>
      <c r="D197" s="56"/>
      <c r="M197" s="35"/>
      <c r="N197" s="35"/>
    </row>
    <row r="198" spans="2:14" s="53" customFormat="1">
      <c r="B198" s="216"/>
      <c r="D198" s="56"/>
      <c r="M198" s="35"/>
      <c r="N198" s="35"/>
    </row>
    <row r="199" spans="2:14" s="53" customFormat="1">
      <c r="B199" s="216"/>
      <c r="D199" s="56"/>
      <c r="M199" s="35"/>
      <c r="N199" s="35"/>
    </row>
    <row r="200" spans="2:14" s="53" customFormat="1">
      <c r="B200" s="216"/>
      <c r="D200" s="56"/>
      <c r="M200" s="35"/>
      <c r="N200" s="35"/>
    </row>
    <row r="201" spans="2:14" s="53" customFormat="1">
      <c r="B201" s="216"/>
      <c r="D201" s="56"/>
      <c r="M201" s="35"/>
      <c r="N201" s="35"/>
    </row>
    <row r="202" spans="2:14" s="53" customFormat="1">
      <c r="B202" s="216"/>
      <c r="D202" s="56"/>
      <c r="M202" s="35"/>
      <c r="N202" s="35"/>
    </row>
    <row r="203" spans="2:14" s="53" customFormat="1">
      <c r="B203" s="216"/>
      <c r="D203" s="56"/>
      <c r="M203" s="35"/>
      <c r="N203" s="35"/>
    </row>
    <row r="204" spans="2:14" s="53" customFormat="1">
      <c r="B204" s="216"/>
      <c r="D204" s="56"/>
      <c r="M204" s="35"/>
      <c r="N204" s="35"/>
    </row>
    <row r="205" spans="2:14" s="53" customFormat="1">
      <c r="B205" s="216"/>
      <c r="D205" s="56"/>
      <c r="M205" s="35"/>
      <c r="N205" s="35"/>
    </row>
    <row r="206" spans="2:14" s="53" customFormat="1">
      <c r="B206" s="216"/>
      <c r="D206" s="56"/>
      <c r="M206" s="35"/>
      <c r="N206" s="35"/>
    </row>
    <row r="207" spans="2:14" s="53" customFormat="1">
      <c r="B207" s="216"/>
      <c r="D207" s="56"/>
      <c r="M207" s="35"/>
      <c r="N207" s="35"/>
    </row>
    <row r="208" spans="2:14" s="53" customFormat="1">
      <c r="B208" s="216"/>
      <c r="D208" s="56"/>
      <c r="M208" s="35"/>
      <c r="N208" s="35"/>
    </row>
    <row r="209" spans="2:14" s="53" customFormat="1">
      <c r="B209" s="216"/>
      <c r="D209" s="56"/>
      <c r="M209" s="35"/>
      <c r="N209" s="35"/>
    </row>
    <row r="210" spans="2:14" s="53" customFormat="1">
      <c r="B210" s="216"/>
      <c r="D210" s="56"/>
      <c r="M210" s="35"/>
      <c r="N210" s="35"/>
    </row>
    <row r="211" spans="2:14" s="53" customFormat="1">
      <c r="B211" s="216"/>
      <c r="D211" s="56"/>
      <c r="M211" s="35"/>
      <c r="N211" s="35"/>
    </row>
    <row r="212" spans="2:14" s="53" customFormat="1">
      <c r="B212" s="216"/>
      <c r="D212" s="56"/>
      <c r="M212" s="35"/>
      <c r="N212" s="35"/>
    </row>
    <row r="213" spans="2:14" s="53" customFormat="1">
      <c r="B213" s="216"/>
      <c r="D213" s="56"/>
      <c r="M213" s="35"/>
      <c r="N213" s="35"/>
    </row>
    <row r="214" spans="2:14" s="53" customFormat="1">
      <c r="B214" s="216"/>
      <c r="D214" s="56"/>
      <c r="M214" s="35"/>
      <c r="N214" s="35"/>
    </row>
    <row r="215" spans="2:14" s="53" customFormat="1">
      <c r="B215" s="216"/>
      <c r="D215" s="56"/>
      <c r="M215" s="35"/>
      <c r="N215" s="35"/>
    </row>
    <row r="216" spans="2:14" s="53" customFormat="1">
      <c r="B216" s="216"/>
      <c r="D216" s="56"/>
      <c r="M216" s="35"/>
      <c r="N216" s="35"/>
    </row>
    <row r="217" spans="2:14" s="53" customFormat="1">
      <c r="B217" s="216"/>
      <c r="D217" s="56"/>
      <c r="M217" s="35"/>
      <c r="N217" s="35"/>
    </row>
    <row r="218" spans="2:14" s="53" customFormat="1">
      <c r="B218" s="216"/>
      <c r="D218" s="56"/>
      <c r="M218" s="35"/>
      <c r="N218" s="35"/>
    </row>
    <row r="219" spans="2:14" s="53" customFormat="1">
      <c r="B219" s="216"/>
      <c r="D219" s="56"/>
      <c r="M219" s="35"/>
      <c r="N219" s="35"/>
    </row>
    <row r="220" spans="2:14" s="53" customFormat="1">
      <c r="B220" s="216"/>
      <c r="D220" s="56"/>
      <c r="M220" s="35"/>
      <c r="N220" s="35"/>
    </row>
    <row r="221" spans="2:14" s="53" customFormat="1">
      <c r="B221" s="216"/>
      <c r="D221" s="56"/>
      <c r="M221" s="35"/>
      <c r="N221" s="35"/>
    </row>
    <row r="222" spans="2:14" s="53" customFormat="1">
      <c r="B222" s="216"/>
      <c r="D222" s="56"/>
      <c r="M222" s="35"/>
      <c r="N222" s="35"/>
    </row>
    <row r="223" spans="2:14" s="53" customFormat="1">
      <c r="B223" s="216"/>
      <c r="D223" s="56"/>
      <c r="M223" s="35"/>
      <c r="N223" s="35"/>
    </row>
    <row r="224" spans="2:14" s="53" customFormat="1">
      <c r="B224" s="216"/>
      <c r="D224" s="56"/>
      <c r="M224" s="35"/>
      <c r="N224" s="35"/>
    </row>
    <row r="225" spans="2:14" s="53" customFormat="1">
      <c r="B225" s="216"/>
      <c r="D225" s="56"/>
      <c r="M225" s="35"/>
      <c r="N225" s="35"/>
    </row>
    <row r="226" spans="2:14" s="53" customFormat="1">
      <c r="B226" s="216"/>
      <c r="D226" s="56"/>
      <c r="M226" s="35"/>
      <c r="N226" s="35"/>
    </row>
    <row r="227" spans="2:14" s="53" customFormat="1">
      <c r="B227" s="216"/>
      <c r="D227" s="56"/>
      <c r="M227" s="35"/>
      <c r="N227" s="35"/>
    </row>
    <row r="228" spans="2:14" s="53" customFormat="1">
      <c r="B228" s="216"/>
      <c r="D228" s="56"/>
      <c r="M228" s="35"/>
      <c r="N228" s="35"/>
    </row>
    <row r="229" spans="2:14" s="53" customFormat="1">
      <c r="B229" s="216"/>
      <c r="D229" s="56"/>
      <c r="M229" s="35"/>
      <c r="N229" s="35"/>
    </row>
    <row r="230" spans="2:14" s="53" customFormat="1">
      <c r="B230" s="216"/>
      <c r="D230" s="56"/>
      <c r="M230" s="35"/>
      <c r="N230" s="35"/>
    </row>
    <row r="231" spans="2:14" s="53" customFormat="1">
      <c r="B231" s="216"/>
      <c r="D231" s="56"/>
      <c r="M231" s="35"/>
      <c r="N231" s="35"/>
    </row>
    <row r="232" spans="2:14" s="53" customFormat="1">
      <c r="B232" s="216"/>
      <c r="D232" s="56"/>
      <c r="M232" s="35"/>
      <c r="N232" s="35"/>
    </row>
    <row r="233" spans="2:14" s="53" customFormat="1">
      <c r="B233" s="216"/>
      <c r="D233" s="56"/>
      <c r="M233" s="35"/>
      <c r="N233" s="35"/>
    </row>
    <row r="234" spans="2:14" s="53" customFormat="1">
      <c r="B234" s="216"/>
      <c r="D234" s="56"/>
      <c r="M234" s="35"/>
      <c r="N234" s="35"/>
    </row>
    <row r="235" spans="2:14" s="53" customFormat="1">
      <c r="B235" s="216"/>
      <c r="D235" s="56"/>
      <c r="M235" s="35"/>
      <c r="N235" s="35"/>
    </row>
    <row r="236" spans="2:14" s="53" customFormat="1">
      <c r="B236" s="216"/>
      <c r="D236" s="56"/>
      <c r="M236" s="35"/>
      <c r="N236" s="35"/>
    </row>
    <row r="237" spans="2:14" s="53" customFormat="1">
      <c r="B237" s="216"/>
      <c r="D237" s="56"/>
      <c r="M237" s="35"/>
      <c r="N237" s="35"/>
    </row>
    <row r="238" spans="2:14" s="53" customFormat="1">
      <c r="B238" s="216"/>
      <c r="D238" s="56"/>
      <c r="M238" s="35"/>
      <c r="N238" s="35"/>
    </row>
    <row r="239" spans="2:14" s="53" customFormat="1">
      <c r="B239" s="216"/>
      <c r="D239" s="56"/>
      <c r="M239" s="35"/>
      <c r="N239" s="35"/>
    </row>
    <row r="240" spans="2:14" s="53" customFormat="1">
      <c r="B240" s="216"/>
      <c r="D240" s="56"/>
      <c r="M240" s="35"/>
      <c r="N240" s="35"/>
    </row>
    <row r="241" spans="2:14" s="53" customFormat="1">
      <c r="B241" s="216"/>
      <c r="D241" s="56"/>
      <c r="M241" s="35"/>
      <c r="N241" s="35"/>
    </row>
    <row r="242" spans="2:14" s="53" customFormat="1">
      <c r="B242" s="216"/>
      <c r="D242" s="56"/>
      <c r="M242" s="35"/>
      <c r="N242" s="35"/>
    </row>
    <row r="243" spans="2:14" s="53" customFormat="1">
      <c r="B243" s="216"/>
      <c r="D243" s="56"/>
      <c r="M243" s="35"/>
      <c r="N243" s="35"/>
    </row>
    <row r="244" spans="2:14" s="53" customFormat="1">
      <c r="B244" s="216"/>
      <c r="D244" s="56"/>
      <c r="M244" s="35"/>
      <c r="N244" s="35"/>
    </row>
    <row r="245" spans="2:14" s="53" customFormat="1">
      <c r="B245" s="216"/>
      <c r="D245" s="56"/>
      <c r="M245" s="35"/>
      <c r="N245" s="35"/>
    </row>
    <row r="246" spans="2:14" s="53" customFormat="1">
      <c r="B246" s="216"/>
      <c r="D246" s="56"/>
      <c r="M246" s="35"/>
      <c r="N246" s="35"/>
    </row>
    <row r="247" spans="2:14" s="53" customFormat="1">
      <c r="B247" s="216"/>
      <c r="D247" s="56"/>
      <c r="M247" s="35"/>
      <c r="N247" s="35"/>
    </row>
    <row r="248" spans="2:14" s="53" customFormat="1">
      <c r="B248" s="216"/>
      <c r="D248" s="56"/>
      <c r="M248" s="35"/>
      <c r="N248" s="35"/>
    </row>
    <row r="249" spans="2:14" s="53" customFormat="1">
      <c r="B249" s="216"/>
      <c r="D249" s="56"/>
      <c r="M249" s="35"/>
      <c r="N249" s="35"/>
    </row>
    <row r="250" spans="2:14" s="53" customFormat="1">
      <c r="B250" s="216"/>
      <c r="D250" s="56"/>
      <c r="M250" s="35"/>
      <c r="N250" s="35"/>
    </row>
    <row r="251" spans="2:14" s="53" customFormat="1">
      <c r="B251" s="216"/>
      <c r="D251" s="56"/>
      <c r="M251" s="35"/>
      <c r="N251" s="35"/>
    </row>
    <row r="252" spans="2:14" s="53" customFormat="1">
      <c r="B252" s="216"/>
      <c r="D252" s="56"/>
      <c r="M252" s="35"/>
      <c r="N252" s="35"/>
    </row>
    <row r="253" spans="2:14" s="53" customFormat="1">
      <c r="B253" s="216"/>
      <c r="D253" s="56"/>
      <c r="M253" s="35"/>
      <c r="N253" s="35"/>
    </row>
    <row r="254" spans="2:14" s="53" customFormat="1">
      <c r="B254" s="216"/>
      <c r="D254" s="56"/>
      <c r="M254" s="35"/>
      <c r="N254" s="35"/>
    </row>
    <row r="255" spans="2:14" s="53" customFormat="1">
      <c r="B255" s="216"/>
      <c r="D255" s="56"/>
      <c r="M255" s="35"/>
      <c r="N255" s="35"/>
    </row>
    <row r="256" spans="2:14" s="53" customFormat="1">
      <c r="B256" s="216"/>
      <c r="D256" s="56"/>
      <c r="M256" s="35"/>
      <c r="N256" s="35"/>
    </row>
    <row r="257" spans="2:14" s="53" customFormat="1">
      <c r="B257" s="216"/>
      <c r="D257" s="56"/>
      <c r="M257" s="35"/>
      <c r="N257" s="35"/>
    </row>
    <row r="258" spans="2:14" s="53" customFormat="1">
      <c r="B258" s="216"/>
      <c r="D258" s="56"/>
      <c r="M258" s="35"/>
      <c r="N258" s="35"/>
    </row>
    <row r="259" spans="2:14" s="53" customFormat="1">
      <c r="B259" s="216"/>
      <c r="D259" s="56"/>
      <c r="M259" s="35"/>
      <c r="N259" s="35"/>
    </row>
    <row r="260" spans="2:14" s="53" customFormat="1">
      <c r="B260" s="216"/>
      <c r="D260" s="56"/>
      <c r="M260" s="35"/>
      <c r="N260" s="35"/>
    </row>
    <row r="261" spans="2:14" s="53" customFormat="1">
      <c r="B261" s="216"/>
      <c r="D261" s="56"/>
      <c r="M261" s="35"/>
      <c r="N261" s="35"/>
    </row>
    <row r="262" spans="2:14" s="53" customFormat="1">
      <c r="B262" s="216"/>
      <c r="D262" s="56"/>
      <c r="M262" s="35"/>
      <c r="N262" s="35"/>
    </row>
    <row r="263" spans="2:14" s="53" customFormat="1">
      <c r="B263" s="216"/>
      <c r="D263" s="56"/>
      <c r="M263" s="35"/>
      <c r="N263" s="35"/>
    </row>
    <row r="264" spans="2:14" s="53" customFormat="1">
      <c r="B264" s="216"/>
      <c r="D264" s="56"/>
      <c r="M264" s="35"/>
      <c r="N264" s="35"/>
    </row>
    <row r="265" spans="2:14" s="53" customFormat="1">
      <c r="B265" s="216"/>
      <c r="D265" s="56"/>
      <c r="M265" s="35"/>
      <c r="N265" s="35"/>
    </row>
    <row r="266" spans="2:14" s="53" customFormat="1">
      <c r="B266" s="216"/>
      <c r="D266" s="56"/>
      <c r="M266" s="35"/>
      <c r="N266" s="35"/>
    </row>
    <row r="267" spans="2:14" s="53" customFormat="1">
      <c r="B267" s="216"/>
      <c r="D267" s="56"/>
      <c r="M267" s="35"/>
      <c r="N267" s="35"/>
    </row>
    <row r="268" spans="2:14" s="53" customFormat="1">
      <c r="B268" s="216"/>
      <c r="D268" s="56"/>
      <c r="M268" s="35"/>
      <c r="N268" s="35"/>
    </row>
    <row r="269" spans="2:14" s="53" customFormat="1">
      <c r="B269" s="216"/>
      <c r="D269" s="56"/>
      <c r="M269" s="35"/>
      <c r="N269" s="35"/>
    </row>
    <row r="270" spans="2:14" s="53" customFormat="1">
      <c r="B270" s="216"/>
      <c r="D270" s="56"/>
      <c r="M270" s="35"/>
      <c r="N270" s="35"/>
    </row>
    <row r="271" spans="2:14" s="53" customFormat="1">
      <c r="B271" s="216"/>
      <c r="D271" s="56"/>
      <c r="M271" s="35"/>
      <c r="N271" s="35"/>
    </row>
    <row r="272" spans="2:14" s="53" customFormat="1">
      <c r="B272" s="216"/>
      <c r="D272" s="56"/>
      <c r="M272" s="35"/>
      <c r="N272" s="35"/>
    </row>
    <row r="273" spans="2:14" s="53" customFormat="1">
      <c r="B273" s="216"/>
      <c r="D273" s="56"/>
      <c r="M273" s="35"/>
      <c r="N273" s="35"/>
    </row>
    <row r="274" spans="2:14" s="53" customFormat="1">
      <c r="B274" s="216"/>
      <c r="D274" s="56"/>
      <c r="M274" s="35"/>
      <c r="N274" s="35"/>
    </row>
    <row r="275" spans="2:14" s="53" customFormat="1">
      <c r="B275" s="216"/>
      <c r="D275" s="56"/>
      <c r="M275" s="35"/>
      <c r="N275" s="35"/>
    </row>
    <row r="276" spans="2:14" s="53" customFormat="1">
      <c r="B276" s="216"/>
      <c r="D276" s="56"/>
      <c r="M276" s="35"/>
      <c r="N276" s="35"/>
    </row>
    <row r="277" spans="2:14" s="53" customFormat="1">
      <c r="B277" s="216"/>
      <c r="D277" s="56"/>
      <c r="M277" s="35"/>
      <c r="N277" s="35"/>
    </row>
    <row r="278" spans="2:14" s="53" customFormat="1">
      <c r="B278" s="216"/>
      <c r="D278" s="56"/>
      <c r="M278" s="35"/>
      <c r="N278" s="35"/>
    </row>
    <row r="279" spans="2:14" s="53" customFormat="1">
      <c r="B279" s="216"/>
      <c r="D279" s="56"/>
      <c r="M279" s="35"/>
      <c r="N279" s="35"/>
    </row>
    <row r="280" spans="2:14" s="53" customFormat="1">
      <c r="B280" s="216"/>
      <c r="D280" s="56"/>
      <c r="M280" s="35"/>
      <c r="N280" s="35"/>
    </row>
    <row r="281" spans="2:14" s="53" customFormat="1">
      <c r="B281" s="216"/>
      <c r="D281" s="56"/>
      <c r="M281" s="35"/>
      <c r="N281" s="35"/>
    </row>
    <row r="282" spans="2:14" s="53" customFormat="1">
      <c r="B282" s="216"/>
      <c r="D282" s="56"/>
      <c r="M282" s="35"/>
      <c r="N282" s="35"/>
    </row>
    <row r="283" spans="2:14" s="53" customFormat="1">
      <c r="B283" s="216"/>
      <c r="D283" s="56"/>
      <c r="M283" s="35"/>
      <c r="N283" s="35"/>
    </row>
    <row r="284" spans="2:14" s="53" customFormat="1">
      <c r="B284" s="216"/>
      <c r="D284" s="56"/>
      <c r="M284" s="35"/>
      <c r="N284" s="35"/>
    </row>
    <row r="285" spans="2:14" s="53" customFormat="1">
      <c r="B285" s="216"/>
      <c r="D285" s="56"/>
      <c r="M285" s="35"/>
      <c r="N285" s="35"/>
    </row>
    <row r="286" spans="2:14" s="53" customFormat="1">
      <c r="B286" s="216"/>
      <c r="D286" s="56"/>
      <c r="M286" s="35"/>
      <c r="N286" s="35"/>
    </row>
    <row r="287" spans="2:14" s="53" customFormat="1">
      <c r="B287" s="216"/>
      <c r="D287" s="56"/>
      <c r="M287" s="35"/>
      <c r="N287" s="35"/>
    </row>
    <row r="288" spans="2:14" s="53" customFormat="1">
      <c r="B288" s="216"/>
      <c r="D288" s="56"/>
      <c r="M288" s="35"/>
      <c r="N288" s="35"/>
    </row>
    <row r="289" spans="2:14" s="53" customFormat="1">
      <c r="B289" s="216"/>
      <c r="D289" s="56"/>
      <c r="M289" s="35"/>
      <c r="N289" s="35"/>
    </row>
    <row r="290" spans="2:14" s="53" customFormat="1">
      <c r="B290" s="216"/>
      <c r="D290" s="56"/>
      <c r="M290" s="35"/>
      <c r="N290" s="35"/>
    </row>
    <row r="291" spans="2:14" s="53" customFormat="1">
      <c r="B291" s="216"/>
      <c r="D291" s="56"/>
      <c r="M291" s="35"/>
      <c r="N291" s="35"/>
    </row>
    <row r="292" spans="2:14" s="53" customFormat="1">
      <c r="B292" s="216"/>
      <c r="D292" s="56"/>
      <c r="M292" s="35"/>
      <c r="N292" s="35"/>
    </row>
    <row r="293" spans="2:14" s="53" customFormat="1">
      <c r="B293" s="216"/>
      <c r="D293" s="56"/>
      <c r="M293" s="35"/>
      <c r="N293" s="35"/>
    </row>
    <row r="294" spans="2:14" s="53" customFormat="1">
      <c r="B294" s="216"/>
      <c r="D294" s="56"/>
      <c r="M294" s="35"/>
      <c r="N294" s="35"/>
    </row>
    <row r="295" spans="2:14" s="53" customFormat="1">
      <c r="B295" s="216"/>
      <c r="D295" s="56"/>
      <c r="M295" s="35"/>
      <c r="N295" s="35"/>
    </row>
    <row r="296" spans="2:14" s="53" customFormat="1">
      <c r="B296" s="216"/>
      <c r="D296" s="56"/>
      <c r="M296" s="35"/>
      <c r="N296" s="35"/>
    </row>
    <row r="297" spans="2:14" s="53" customFormat="1">
      <c r="B297" s="216"/>
      <c r="D297" s="56"/>
      <c r="M297" s="35"/>
      <c r="N297" s="35"/>
    </row>
    <row r="298" spans="2:14" s="53" customFormat="1">
      <c r="B298" s="216"/>
      <c r="D298" s="56"/>
      <c r="M298" s="35"/>
      <c r="N298" s="35"/>
    </row>
    <row r="299" spans="2:14" s="53" customFormat="1">
      <c r="B299" s="216"/>
      <c r="D299" s="56"/>
      <c r="M299" s="35"/>
      <c r="N299" s="35"/>
    </row>
    <row r="300" spans="2:14" s="53" customFormat="1">
      <c r="B300" s="216"/>
      <c r="D300" s="56"/>
      <c r="M300" s="35"/>
      <c r="N300" s="35"/>
    </row>
    <row r="301" spans="2:14" s="53" customFormat="1">
      <c r="B301" s="216"/>
      <c r="D301" s="56"/>
      <c r="M301" s="35"/>
      <c r="N301" s="35"/>
    </row>
    <row r="302" spans="2:14" s="53" customFormat="1">
      <c r="B302" s="216"/>
      <c r="D302" s="56"/>
      <c r="M302" s="35"/>
      <c r="N302" s="35"/>
    </row>
    <row r="303" spans="2:14" s="53" customFormat="1">
      <c r="B303" s="216"/>
      <c r="D303" s="56"/>
      <c r="M303" s="35"/>
      <c r="N303" s="35"/>
    </row>
    <row r="304" spans="2:14" s="53" customFormat="1">
      <c r="B304" s="216"/>
      <c r="D304" s="56"/>
      <c r="M304" s="35"/>
      <c r="N304" s="35"/>
    </row>
    <row r="305" spans="2:14" s="53" customFormat="1">
      <c r="B305" s="216"/>
      <c r="D305" s="56"/>
      <c r="M305" s="35"/>
      <c r="N305" s="35"/>
    </row>
    <row r="306" spans="2:14" s="53" customFormat="1">
      <c r="B306" s="216"/>
      <c r="D306" s="56"/>
      <c r="M306" s="35"/>
      <c r="N306" s="35"/>
    </row>
    <row r="307" spans="2:14" s="53" customFormat="1">
      <c r="B307" s="216"/>
      <c r="D307" s="56"/>
      <c r="M307" s="35"/>
      <c r="N307" s="35"/>
    </row>
    <row r="308" spans="2:14" s="53" customFormat="1">
      <c r="B308" s="216"/>
      <c r="D308" s="56"/>
      <c r="M308" s="35"/>
      <c r="N308" s="35"/>
    </row>
    <row r="309" spans="2:14" s="53" customFormat="1">
      <c r="B309" s="216"/>
      <c r="D309" s="56"/>
      <c r="M309" s="35"/>
      <c r="N309" s="35"/>
    </row>
    <row r="310" spans="2:14" s="53" customFormat="1">
      <c r="B310" s="216"/>
      <c r="D310" s="56"/>
      <c r="M310" s="35"/>
      <c r="N310" s="35"/>
    </row>
    <row r="311" spans="2:14" s="53" customFormat="1">
      <c r="B311" s="216"/>
      <c r="D311" s="56"/>
      <c r="M311" s="35"/>
      <c r="N311" s="35"/>
    </row>
    <row r="312" spans="2:14" s="53" customFormat="1">
      <c r="B312" s="216"/>
      <c r="D312" s="56"/>
      <c r="M312" s="35"/>
      <c r="N312" s="35"/>
    </row>
    <row r="313" spans="2:14" s="53" customFormat="1">
      <c r="B313" s="216"/>
      <c r="D313" s="56"/>
      <c r="M313" s="35"/>
      <c r="N313" s="35"/>
    </row>
    <row r="314" spans="2:14" s="53" customFormat="1">
      <c r="B314" s="216"/>
      <c r="D314" s="56"/>
      <c r="M314" s="35"/>
      <c r="N314" s="35"/>
    </row>
    <row r="315" spans="2:14" s="53" customFormat="1">
      <c r="B315" s="216"/>
      <c r="D315" s="56"/>
      <c r="M315" s="35"/>
      <c r="N315" s="35"/>
    </row>
    <row r="316" spans="2:14" s="53" customFormat="1">
      <c r="B316" s="216"/>
      <c r="D316" s="56"/>
      <c r="M316" s="35"/>
      <c r="N316" s="35"/>
    </row>
    <row r="317" spans="2:14" s="53" customFormat="1">
      <c r="B317" s="216"/>
      <c r="D317" s="56"/>
      <c r="M317" s="35"/>
      <c r="N317" s="35"/>
    </row>
    <row r="318" spans="2:14" s="53" customFormat="1">
      <c r="B318" s="216"/>
      <c r="D318" s="56"/>
      <c r="M318" s="35"/>
      <c r="N318" s="35"/>
    </row>
    <row r="319" spans="2:14" s="53" customFormat="1">
      <c r="B319" s="216"/>
      <c r="D319" s="56"/>
      <c r="M319" s="35"/>
      <c r="N319" s="35"/>
    </row>
    <row r="320" spans="2:14" s="53" customFormat="1">
      <c r="B320" s="216"/>
      <c r="D320" s="56"/>
      <c r="M320" s="35"/>
      <c r="N320" s="35"/>
    </row>
    <row r="321" spans="2:14" s="53" customFormat="1">
      <c r="B321" s="216"/>
      <c r="D321" s="56"/>
      <c r="M321" s="35"/>
      <c r="N321" s="35"/>
    </row>
    <row r="322" spans="2:14" s="53" customFormat="1">
      <c r="B322" s="216"/>
      <c r="D322" s="56"/>
      <c r="M322" s="35"/>
      <c r="N322" s="35"/>
    </row>
    <row r="323" spans="2:14" s="53" customFormat="1">
      <c r="B323" s="216"/>
      <c r="D323" s="56"/>
      <c r="M323" s="35"/>
      <c r="N323" s="35"/>
    </row>
    <row r="324" spans="2:14" s="53" customFormat="1">
      <c r="B324" s="216"/>
      <c r="D324" s="56"/>
      <c r="M324" s="35"/>
      <c r="N324" s="35"/>
    </row>
    <row r="325" spans="2:14" s="53" customFormat="1">
      <c r="B325" s="216"/>
      <c r="D325" s="56"/>
      <c r="M325" s="35"/>
      <c r="N325" s="35"/>
    </row>
    <row r="326" spans="2:14" s="53" customFormat="1">
      <c r="B326" s="216"/>
      <c r="D326" s="56"/>
      <c r="M326" s="35"/>
      <c r="N326" s="35"/>
    </row>
    <row r="327" spans="2:14" s="53" customFormat="1">
      <c r="B327" s="216"/>
      <c r="D327" s="56"/>
      <c r="M327" s="35"/>
      <c r="N327" s="35"/>
    </row>
    <row r="328" spans="2:14" s="53" customFormat="1">
      <c r="B328" s="216"/>
      <c r="D328" s="56"/>
      <c r="M328" s="35"/>
      <c r="N328" s="35"/>
    </row>
    <row r="329" spans="2:14" s="53" customFormat="1">
      <c r="B329" s="216"/>
      <c r="D329" s="56"/>
      <c r="M329" s="35"/>
      <c r="N329" s="35"/>
    </row>
    <row r="330" spans="2:14" s="53" customFormat="1">
      <c r="B330" s="216"/>
      <c r="D330" s="56"/>
      <c r="M330" s="35"/>
      <c r="N330" s="35"/>
    </row>
    <row r="331" spans="2:14" s="53" customFormat="1">
      <c r="B331" s="216"/>
      <c r="D331" s="56"/>
      <c r="M331" s="35"/>
      <c r="N331" s="35"/>
    </row>
    <row r="332" spans="2:14" s="53" customFormat="1">
      <c r="B332" s="216"/>
      <c r="D332" s="56"/>
      <c r="M332" s="35"/>
      <c r="N332" s="35"/>
    </row>
    <row r="333" spans="2:14" s="53" customFormat="1">
      <c r="B333" s="216"/>
      <c r="D333" s="56"/>
      <c r="M333" s="35"/>
      <c r="N333" s="35"/>
    </row>
    <row r="334" spans="2:14" s="53" customFormat="1">
      <c r="B334" s="216"/>
      <c r="D334" s="56"/>
      <c r="M334" s="35"/>
      <c r="N334" s="35"/>
    </row>
    <row r="335" spans="2:14" s="53" customFormat="1">
      <c r="B335" s="216"/>
      <c r="D335" s="56"/>
      <c r="M335" s="35"/>
      <c r="N335" s="35"/>
    </row>
    <row r="336" spans="2:14" s="53" customFormat="1">
      <c r="B336" s="216"/>
      <c r="D336" s="56"/>
      <c r="M336" s="35"/>
      <c r="N336" s="35"/>
    </row>
    <row r="337" spans="2:14" s="53" customFormat="1">
      <c r="B337" s="216"/>
      <c r="D337" s="56"/>
      <c r="M337" s="35"/>
      <c r="N337" s="35"/>
    </row>
    <row r="338" spans="2:14" s="53" customFormat="1">
      <c r="B338" s="216"/>
      <c r="D338" s="56"/>
      <c r="M338" s="35"/>
      <c r="N338" s="35"/>
    </row>
    <row r="339" spans="2:14" s="53" customFormat="1">
      <c r="B339" s="216"/>
      <c r="D339" s="56"/>
      <c r="M339" s="35"/>
      <c r="N339" s="35"/>
    </row>
    <row r="340" spans="2:14" s="53" customFormat="1">
      <c r="B340" s="216"/>
      <c r="D340" s="56"/>
      <c r="M340" s="35"/>
      <c r="N340" s="35"/>
    </row>
    <row r="341" spans="2:14" s="53" customFormat="1">
      <c r="B341" s="216"/>
      <c r="D341" s="56"/>
      <c r="M341" s="35"/>
      <c r="N341" s="35"/>
    </row>
    <row r="342" spans="2:14" s="53" customFormat="1">
      <c r="B342" s="216"/>
      <c r="D342" s="56"/>
      <c r="M342" s="35"/>
      <c r="N342" s="35"/>
    </row>
    <row r="343" spans="2:14" s="53" customFormat="1">
      <c r="B343" s="216"/>
      <c r="D343" s="56"/>
      <c r="M343" s="35"/>
      <c r="N343" s="35"/>
    </row>
    <row r="344" spans="2:14" s="53" customFormat="1">
      <c r="B344" s="216"/>
      <c r="D344" s="56"/>
      <c r="M344" s="35"/>
      <c r="N344" s="35"/>
    </row>
    <row r="345" spans="2:14" s="53" customFormat="1">
      <c r="B345" s="216"/>
      <c r="D345" s="56"/>
      <c r="M345" s="35"/>
      <c r="N345" s="35"/>
    </row>
    <row r="346" spans="2:14" s="53" customFormat="1">
      <c r="B346" s="216"/>
      <c r="D346" s="56"/>
      <c r="M346" s="35"/>
      <c r="N346" s="35"/>
    </row>
    <row r="347" spans="2:14" s="53" customFormat="1">
      <c r="B347" s="216"/>
      <c r="D347" s="56"/>
      <c r="M347" s="35"/>
      <c r="N347" s="35"/>
    </row>
    <row r="348" spans="2:14" s="53" customFormat="1">
      <c r="B348" s="216"/>
      <c r="D348" s="56"/>
      <c r="M348" s="35"/>
      <c r="N348" s="35"/>
    </row>
    <row r="349" spans="2:14" s="53" customFormat="1">
      <c r="B349" s="216"/>
      <c r="D349" s="56"/>
      <c r="M349" s="35"/>
      <c r="N349" s="35"/>
    </row>
    <row r="350" spans="2:14" s="53" customFormat="1">
      <c r="B350" s="216"/>
      <c r="D350" s="56"/>
      <c r="M350" s="35"/>
      <c r="N350" s="35"/>
    </row>
    <row r="351" spans="2:14" s="53" customFormat="1">
      <c r="B351" s="216"/>
      <c r="D351" s="56"/>
      <c r="M351" s="35"/>
      <c r="N351" s="35"/>
    </row>
    <row r="352" spans="2:14" s="53" customFormat="1">
      <c r="B352" s="216"/>
      <c r="D352" s="56"/>
      <c r="M352" s="35"/>
      <c r="N352" s="35"/>
    </row>
    <row r="353" spans="2:14" s="53" customFormat="1">
      <c r="B353" s="216"/>
      <c r="D353" s="56"/>
      <c r="M353" s="35"/>
      <c r="N353" s="35"/>
    </row>
    <row r="354" spans="2:14" s="53" customFormat="1">
      <c r="B354" s="216"/>
      <c r="D354" s="56"/>
      <c r="M354" s="35"/>
      <c r="N354" s="35"/>
    </row>
    <row r="355" spans="2:14" s="53" customFormat="1">
      <c r="B355" s="216"/>
      <c r="D355" s="56"/>
      <c r="M355" s="35"/>
      <c r="N355" s="35"/>
    </row>
    <row r="356" spans="2:14" s="53" customFormat="1">
      <c r="B356" s="216"/>
      <c r="D356" s="56"/>
      <c r="M356" s="35"/>
      <c r="N356" s="35"/>
    </row>
    <row r="357" spans="2:14" s="53" customFormat="1">
      <c r="B357" s="216"/>
      <c r="D357" s="56"/>
      <c r="M357" s="35"/>
      <c r="N357" s="35"/>
    </row>
    <row r="358" spans="2:14" s="53" customFormat="1">
      <c r="B358" s="216"/>
      <c r="D358" s="56"/>
      <c r="M358" s="35"/>
      <c r="N358" s="35"/>
    </row>
    <row r="359" spans="2:14" s="53" customFormat="1">
      <c r="B359" s="216"/>
      <c r="D359" s="56"/>
      <c r="M359" s="35"/>
      <c r="N359" s="35"/>
    </row>
    <row r="360" spans="2:14" s="53" customFormat="1">
      <c r="B360" s="216"/>
      <c r="D360" s="56"/>
      <c r="M360" s="35"/>
      <c r="N360" s="35"/>
    </row>
    <row r="361" spans="2:14" s="53" customFormat="1">
      <c r="B361" s="216"/>
      <c r="D361" s="56"/>
      <c r="M361" s="35"/>
      <c r="N361" s="35"/>
    </row>
    <row r="362" spans="2:14" s="53" customFormat="1">
      <c r="B362" s="216"/>
      <c r="D362" s="56"/>
      <c r="M362" s="35"/>
      <c r="N362" s="35"/>
    </row>
    <row r="363" spans="2:14" s="53" customFormat="1">
      <c r="B363" s="216"/>
      <c r="D363" s="56"/>
      <c r="M363" s="35"/>
      <c r="N363" s="35"/>
    </row>
    <row r="364" spans="2:14" s="53" customFormat="1">
      <c r="B364" s="216"/>
      <c r="D364" s="56"/>
      <c r="M364" s="35"/>
      <c r="N364" s="35"/>
    </row>
    <row r="365" spans="2:14" s="53" customFormat="1">
      <c r="B365" s="216"/>
      <c r="D365" s="56"/>
      <c r="M365" s="35"/>
      <c r="N365" s="35"/>
    </row>
  </sheetData>
  <mergeCells count="4">
    <mergeCell ref="A12:K12"/>
    <mergeCell ref="A1:C1"/>
    <mergeCell ref="D4:H4"/>
    <mergeCell ref="A6:K6"/>
  </mergeCells>
  <conditionalFormatting sqref="A28 A29:B33 C30:D30 C31:E33 H32:H33 C34 E34 H35:H37">
    <cfRule type="expression" dxfId="128" priority="78" stopIfTrue="1">
      <formula>ISNUMBER(SEARCH("Closed",$I28))</formula>
    </cfRule>
    <cfRule type="expression" dxfId="127" priority="79" stopIfTrue="1">
      <formula>IF($C28="Minor", TRUE, FALSE)</formula>
    </cfRule>
    <cfRule type="expression" dxfId="126" priority="80" stopIfTrue="1">
      <formula>IF(OR($C28="Major",$C28="Pre-Condition"), TRUE, FALSE)</formula>
    </cfRule>
  </conditionalFormatting>
  <conditionalFormatting sqref="A40">
    <cfRule type="expression" dxfId="125" priority="51" stopIfTrue="1">
      <formula>ISNUMBER(SEARCH("Closed",$I40))</formula>
    </cfRule>
    <cfRule type="expression" dxfId="124" priority="52" stopIfTrue="1">
      <formula>IF($C40="Minor", TRUE, FALSE)</formula>
    </cfRule>
    <cfRule type="expression" dxfId="123" priority="53" stopIfTrue="1">
      <formula>IF(OR($C40="Major",$C40="Pre-Condition"), TRUE, FALSE)</formula>
    </cfRule>
  </conditionalFormatting>
  <conditionalFormatting sqref="A20:D20">
    <cfRule type="expression" dxfId="122" priority="87" stopIfTrue="1">
      <formula>ISNUMBER(SEARCH("Closed",$I20))</formula>
    </cfRule>
    <cfRule type="expression" dxfId="121" priority="88" stopIfTrue="1">
      <formula>IF($C20="Minor", TRUE, FALSE)</formula>
    </cfRule>
    <cfRule type="expression" dxfId="120" priority="89" stopIfTrue="1">
      <formula>IF(OR($C20="Major",$C20="Pre-Condition"), TRUE, FALSE)</formula>
    </cfRule>
  </conditionalFormatting>
  <conditionalFormatting sqref="A14:E14 A16:D18">
    <cfRule type="expression" dxfId="119" priority="102" stopIfTrue="1">
      <formula>ISNUMBER(SEARCH("Closed",$I14))</formula>
    </cfRule>
    <cfRule type="expression" dxfId="118" priority="103" stopIfTrue="1">
      <formula>IF($C14="Minor", TRUE, FALSE)</formula>
    </cfRule>
    <cfRule type="expression" dxfId="117" priority="104" stopIfTrue="1">
      <formula>IF(OR($C14="Major",$C14="Pre-Condition"), TRUE, FALSE)</formula>
    </cfRule>
  </conditionalFormatting>
  <conditionalFormatting sqref="A6:K6 F26:H27 K28 F29:G30 J30:K30 F31:H31 F32:G37 I34:K35 F38:H39 K40 F41:G41 I41:K41 G42:K42 B42:B365 C43:K50 A43:A315 C51:H51 J51:K51 D52:D59 C60:E60 C61:K315">
    <cfRule type="expression" dxfId="116" priority="123" stopIfTrue="1">
      <formula>ISNUMBER(SEARCH("Closed",$J6))</formula>
    </cfRule>
    <cfRule type="expression" dxfId="115" priority="124" stopIfTrue="1">
      <formula>IF($B6="Minor", TRUE, FALSE)</formula>
    </cfRule>
    <cfRule type="expression" dxfId="114" priority="125" stopIfTrue="1">
      <formula>IF(OR($B6="Major",$B6="Pre-Condition"), TRUE, FALSE)</formula>
    </cfRule>
  </conditionalFormatting>
  <conditionalFormatting sqref="A12:K13 F14:H14 F15:G21 I19:K19 F22:H22 F23:G25">
    <cfRule type="expression" dxfId="113" priority="117" stopIfTrue="1">
      <formula>ISNUMBER(SEARCH("Closed",$J12))</formula>
    </cfRule>
    <cfRule type="expression" dxfId="112" priority="118" stopIfTrue="1">
      <formula>IF($B12="Minor", TRUE, FALSE)</formula>
    </cfRule>
    <cfRule type="expression" dxfId="111" priority="119" stopIfTrue="1">
      <formula>IF(OR($B12="Major",$B12="Pre-Condition"), TRUE, FALSE)</formula>
    </cfRule>
  </conditionalFormatting>
  <conditionalFormatting sqref="C52:C59">
    <cfRule type="expression" dxfId="110" priority="29">
      <formula>AND($R52, NOT($V52), OR(C$4 = TRUE, AND(C$4 = "Conditional1", $T52), AND(C$4 = "Conditional2", $U52)), ISBLANK(C52))</formula>
    </cfRule>
  </conditionalFormatting>
  <conditionalFormatting sqref="C21:E21 A21:B23 D22:E22 D25:E26 A25:B27 C27:E27">
    <cfRule type="expression" dxfId="109" priority="99" stopIfTrue="1">
      <formula>ISNUMBER(SEARCH("Closed",$I21))</formula>
    </cfRule>
    <cfRule type="expression" dxfId="108" priority="100" stopIfTrue="1">
      <formula>IF($C21="Minor", TRUE, FALSE)</formula>
    </cfRule>
    <cfRule type="expression" dxfId="107" priority="101" stopIfTrue="1">
      <formula>IF(OR($C21="Major",$C21="Pre-Condition"), TRUE, FALSE)</formula>
    </cfRule>
  </conditionalFormatting>
  <conditionalFormatting sqref="C29:E29 D35:E35 A35:B39">
    <cfRule type="expression" dxfId="106" priority="75" stopIfTrue="1">
      <formula>ISNUMBER(SEARCH("Closed",$I29))</formula>
    </cfRule>
    <cfRule type="expression" dxfId="105" priority="76" stopIfTrue="1">
      <formula>IF($C29="Minor", TRUE, FALSE)</formula>
    </cfRule>
    <cfRule type="expression" dxfId="104" priority="77" stopIfTrue="1">
      <formula>IF(OR($C29="Major",$C29="Pre-Condition"), TRUE, FALSE)</formula>
    </cfRule>
  </conditionalFormatting>
  <conditionalFormatting sqref="C36:E39">
    <cfRule type="expression" dxfId="103" priority="72" stopIfTrue="1">
      <formula>ISNUMBER(SEARCH("Closed",$I36))</formula>
    </cfRule>
    <cfRule type="expression" dxfId="102" priority="73" stopIfTrue="1">
      <formula>IF($C36="Minor", TRUE, FALSE)</formula>
    </cfRule>
    <cfRule type="expression" dxfId="101" priority="74" stopIfTrue="1">
      <formula>IF(OR($C36="Major",$C36="Pre-Condition"), TRUE, FALSE)</formula>
    </cfRule>
  </conditionalFormatting>
  <conditionalFormatting sqref="C42:E42">
    <cfRule type="expression" dxfId="100" priority="50">
      <formula>AND($P42, NOT($T42), OR(C$4 = TRUE, AND(C$4 = "Conditional1", $R42), AND(C$4 = "Conditional2", $S42)), ISBLANK(C42))</formula>
    </cfRule>
  </conditionalFormatting>
  <conditionalFormatting sqref="E16 E18 A19:E19">
    <cfRule type="expression" dxfId="99" priority="111" stopIfTrue="1">
      <formula>ISNUMBER(SEARCH("Closed",$I16))</formula>
    </cfRule>
    <cfRule type="expression" dxfId="98" priority="112" stopIfTrue="1">
      <formula>IF($C16="Minor", TRUE, FALSE)</formula>
    </cfRule>
    <cfRule type="expression" dxfId="97" priority="113" stopIfTrue="1">
      <formula>IF(OR($C16="Major",$C16="Pre-Condition"), TRUE, FALSE)</formula>
    </cfRule>
  </conditionalFormatting>
  <conditionalFormatting sqref="E41">
    <cfRule type="expression" dxfId="96" priority="132" stopIfTrue="1">
      <formula>ISNUMBER(SEARCH("Closed",$J42))</formula>
    </cfRule>
    <cfRule type="expression" dxfId="95" priority="133" stopIfTrue="1">
      <formula>IF($B42="Minor", TRUE, FALSE)</formula>
    </cfRule>
    <cfRule type="expression" dxfId="94" priority="134" stopIfTrue="1">
      <formula>IF(OR($B42="Major",$B42="Pre-Condition"), TRUE, FALSE)</formula>
    </cfRule>
  </conditionalFormatting>
  <conditionalFormatting sqref="E52:E59">
    <cfRule type="expression" dxfId="93" priority="28">
      <formula>AND($R52, NOT($V52), OR(E$4 = TRUE, AND(E$4 = "Conditional1", $T52), AND(E$4 = "Conditional2", $U52)), ISBLANK(E52))</formula>
    </cfRule>
  </conditionalFormatting>
  <conditionalFormatting sqref="F52:K60">
    <cfRule type="expression" dxfId="92" priority="1" stopIfTrue="1">
      <formula>ISNUMBER(SEARCH("Closed",$J52))</formula>
    </cfRule>
    <cfRule type="expression" dxfId="91" priority="2" stopIfTrue="1">
      <formula>IF($B52="Minor", TRUE, FALSE)</formula>
    </cfRule>
    <cfRule type="expression" dxfId="90" priority="3" stopIfTrue="1">
      <formula>IF(OR($B52="Major",$B52="Pre-Condition"), TRUE, FALSE)</formula>
    </cfRule>
  </conditionalFormatting>
  <conditionalFormatting sqref="H16:H21">
    <cfRule type="expression" dxfId="89" priority="108" stopIfTrue="1">
      <formula>ISNUMBER(SEARCH("Closed",$I16))</formula>
    </cfRule>
    <cfRule type="expression" dxfId="88" priority="109" stopIfTrue="1">
      <formula>IF($C16="Minor", TRUE, FALSE)</formula>
    </cfRule>
    <cfRule type="expression" dxfId="87" priority="110" stopIfTrue="1">
      <formula>IF(OR($C16="Major",$C16="Pre-Condition"), TRUE, FALSE)</formula>
    </cfRule>
  </conditionalFormatting>
  <conditionalFormatting sqref="H25">
    <cfRule type="expression" dxfId="86" priority="96" stopIfTrue="1">
      <formula>ISNUMBER(SEARCH("Closed",$I25))</formula>
    </cfRule>
    <cfRule type="expression" dxfId="85" priority="97" stopIfTrue="1">
      <formula>IF($C25="Minor", TRUE, FALSE)</formula>
    </cfRule>
    <cfRule type="expression" dxfId="84" priority="98" stopIfTrue="1">
      <formula>IF(OR($C25="Major",$C25="Pre-Condition"), TRUE, FALSE)</formula>
    </cfRule>
  </conditionalFormatting>
  <conditionalFormatting sqref="H34">
    <cfRule type="expression" dxfId="83" priority="129" stopIfTrue="1">
      <formula>ISNUMBER(SEARCH("Closed",$J30))</formula>
    </cfRule>
    <cfRule type="expression" dxfId="82" priority="130" stopIfTrue="1">
      <formula>IF($B30="Minor", TRUE, FALSE)</formula>
    </cfRule>
    <cfRule type="expression" dxfId="81" priority="131" stopIfTrue="1">
      <formula>IF(OR($B30="Major",$B30="Pre-Condition"), TRUE, FALSE)</formula>
    </cfRule>
  </conditionalFormatting>
  <conditionalFormatting sqref="H41">
    <cfRule type="expression" dxfId="80" priority="47" stopIfTrue="1">
      <formula>ISNUMBER(SEARCH("Closed",$J37))</formula>
    </cfRule>
    <cfRule type="expression" dxfId="79" priority="48" stopIfTrue="1">
      <formula>IF($B37="Minor", TRUE, FALSE)</formula>
    </cfRule>
    <cfRule type="expression" dxfId="78" priority="49" stopIfTrue="1">
      <formula>IF(OR($B37="Major",$B37="Pre-Condition"), TRUE, FALSE)</formula>
    </cfRule>
  </conditionalFormatting>
  <conditionalFormatting sqref="H23:K23">
    <cfRule type="expression" dxfId="77" priority="84" stopIfTrue="1">
      <formula>ISNUMBER(SEARCH("Closed",$I23))</formula>
    </cfRule>
    <cfRule type="expression" dxfId="76" priority="85" stopIfTrue="1">
      <formula>IF($C23="Minor", TRUE, FALSE)</formula>
    </cfRule>
    <cfRule type="expression" dxfId="75" priority="86" stopIfTrue="1">
      <formula>IF(OR($C23="Major",$C23="Pre-Condition"), TRUE, FALSE)</formula>
    </cfRule>
  </conditionalFormatting>
  <conditionalFormatting sqref="H29:K29">
    <cfRule type="expression" dxfId="74" priority="63" stopIfTrue="1">
      <formula>ISNUMBER(SEARCH("Closed",$I29))</formula>
    </cfRule>
    <cfRule type="expression" dxfId="73" priority="64" stopIfTrue="1">
      <formula>IF($C29="Minor", TRUE, FALSE)</formula>
    </cfRule>
    <cfRule type="expression" dxfId="72" priority="65" stopIfTrue="1">
      <formula>IF(OR($C29="Major",$C29="Pre-Condition"), TRUE, FALSE)</formula>
    </cfRule>
  </conditionalFormatting>
  <conditionalFormatting sqref="I7:I9">
    <cfRule type="expression" dxfId="71" priority="105" stopIfTrue="1">
      <formula>ISNUMBER(SEARCH("Closed",$I7))</formula>
    </cfRule>
    <cfRule type="expression" dxfId="70" priority="106" stopIfTrue="1">
      <formula>IF($C7="Minor", TRUE, FALSE)</formula>
    </cfRule>
    <cfRule type="expression" dxfId="69" priority="107" stopIfTrue="1">
      <formula>IF(OR($C7="Major",$C7="Pre-Condition"), TRUE, FALSE)</formula>
    </cfRule>
  </conditionalFormatting>
  <conditionalFormatting sqref="I11">
    <cfRule type="expression" dxfId="68" priority="126" stopIfTrue="1">
      <formula>ISNUMBER(SEARCH("Closed",#REF!))</formula>
    </cfRule>
    <cfRule type="expression" dxfId="67" priority="127" stopIfTrue="1">
      <formula>IF(#REF!="Minor", TRUE, FALSE)</formula>
    </cfRule>
    <cfRule type="expression" dxfId="66" priority="128" stopIfTrue="1">
      <formula>IF(OR(#REF!="Major",#REF!="Pre-Condition"), TRUE, FALSE)</formula>
    </cfRule>
  </conditionalFormatting>
  <conditionalFormatting sqref="I24">
    <cfRule type="expression" dxfId="65" priority="69" stopIfTrue="1">
      <formula>ISNUMBER(SEARCH("Closed",$I24))</formula>
    </cfRule>
    <cfRule type="expression" dxfId="64" priority="70" stopIfTrue="1">
      <formula>IF($C24="Minor", TRUE, FALSE)</formula>
    </cfRule>
    <cfRule type="expression" dxfId="63" priority="71" stopIfTrue="1">
      <formula>IF(OR($C24="Major",$C24="Pre-Condition"), TRUE, FALSE)</formula>
    </cfRule>
  </conditionalFormatting>
  <conditionalFormatting sqref="I30">
    <cfRule type="expression" dxfId="62" priority="60" stopIfTrue="1">
      <formula>ISNUMBER(SEARCH("Closed",$I30))</formula>
    </cfRule>
    <cfRule type="expression" dxfId="61" priority="61" stopIfTrue="1">
      <formula>IF($C30="Minor", TRUE, FALSE)</formula>
    </cfRule>
    <cfRule type="expression" dxfId="60" priority="62" stopIfTrue="1">
      <formula>IF(OR($C30="Major",$C30="Pre-Condition"), TRUE, FALSE)</formula>
    </cfRule>
  </conditionalFormatting>
  <conditionalFormatting sqref="I51">
    <cfRule type="expression" dxfId="59" priority="46">
      <formula>AND($R51, NOT($V51), OR(I$4 = TRUE, AND(I$4 = "Conditional1", $T51), AND(I$4 = "Conditional2", $U51)), ISBLANK(I51))</formula>
    </cfRule>
  </conditionalFormatting>
  <conditionalFormatting sqref="I10:K10">
    <cfRule type="expression" dxfId="58" priority="114" stopIfTrue="1">
      <formula>ISNUMBER(SEARCH("Closed",$I10))</formula>
    </cfRule>
    <cfRule type="expression" dxfId="57" priority="115" stopIfTrue="1">
      <formula>IF($C10="Minor", TRUE, FALSE)</formula>
    </cfRule>
    <cfRule type="expression" dxfId="56" priority="116" stopIfTrue="1">
      <formula>IF(OR($C10="Major",$C10="Pre-Condition"), TRUE, FALSE)</formula>
    </cfRule>
  </conditionalFormatting>
  <conditionalFormatting sqref="I16:K18">
    <cfRule type="expression" dxfId="55" priority="90" stopIfTrue="1">
      <formula>ISNUMBER(SEARCH("Closed",$I16))</formula>
    </cfRule>
    <cfRule type="expression" dxfId="54" priority="91" stopIfTrue="1">
      <formula>IF($C16="Minor", TRUE, FALSE)</formula>
    </cfRule>
    <cfRule type="expression" dxfId="53" priority="92" stopIfTrue="1">
      <formula>IF(OR($C16="Major",$C16="Pre-Condition"), TRUE, FALSE)</formula>
    </cfRule>
  </conditionalFormatting>
  <conditionalFormatting sqref="I20:K22">
    <cfRule type="expression" dxfId="52" priority="81" stopIfTrue="1">
      <formula>ISNUMBER(SEARCH("Closed",$I20))</formula>
    </cfRule>
    <cfRule type="expression" dxfId="51" priority="82" stopIfTrue="1">
      <formula>IF($C20="Minor", TRUE, FALSE)</formula>
    </cfRule>
    <cfRule type="expression" dxfId="50" priority="83" stopIfTrue="1">
      <formula>IF(OR($C20="Major",$C20="Pre-Condition"), TRUE, FALSE)</formula>
    </cfRule>
  </conditionalFormatting>
  <conditionalFormatting sqref="I25:K27">
    <cfRule type="expression" dxfId="49" priority="66" stopIfTrue="1">
      <formula>ISNUMBER(SEARCH("Closed",$I25))</formula>
    </cfRule>
    <cfRule type="expression" dxfId="48" priority="67" stopIfTrue="1">
      <formula>IF($C25="Minor", TRUE, FALSE)</formula>
    </cfRule>
    <cfRule type="expression" dxfId="47" priority="68" stopIfTrue="1">
      <formula>IF(OR($C25="Major",$C25="Pre-Condition"), TRUE, FALSE)</formula>
    </cfRule>
  </conditionalFormatting>
  <conditionalFormatting sqref="I31:K33">
    <cfRule type="expression" dxfId="46" priority="57" stopIfTrue="1">
      <formula>ISNUMBER(SEARCH("Closed",$I31))</formula>
    </cfRule>
    <cfRule type="expression" dxfId="45" priority="58" stopIfTrue="1">
      <formula>IF($C31="Minor", TRUE, FALSE)</formula>
    </cfRule>
    <cfRule type="expression" dxfId="44" priority="59" stopIfTrue="1">
      <formula>IF(OR($C31="Major",$C31="Pre-Condition"), TRUE, FALSE)</formula>
    </cfRule>
  </conditionalFormatting>
  <conditionalFormatting sqref="I36:K39">
    <cfRule type="expression" dxfId="43" priority="54" stopIfTrue="1">
      <formula>ISNUMBER(SEARCH("Closed",$I36))</formula>
    </cfRule>
    <cfRule type="expression" dxfId="42" priority="55" stopIfTrue="1">
      <formula>IF($C36="Minor", TRUE, FALSE)</formula>
    </cfRule>
    <cfRule type="expression" dxfId="41" priority="56" stopIfTrue="1">
      <formula>IF(OR($C36="Major",$C36="Pre-Condition"), TRUE, FALSE)</formula>
    </cfRule>
  </conditionalFormatting>
  <conditionalFormatting sqref="I14:L14">
    <cfRule type="expression" dxfId="40" priority="93" stopIfTrue="1">
      <formula>ISNUMBER(SEARCH("Closed",$I14))</formula>
    </cfRule>
    <cfRule type="expression" dxfId="39" priority="94" stopIfTrue="1">
      <formula>IF($C14="Minor", TRUE, FALSE)</formula>
    </cfRule>
    <cfRule type="expression" dxfId="38" priority="95" stopIfTrue="1">
      <formula>IF(OR($C14="Major",$C14="Pre-Condition"), TRUE, FALSE)</formula>
    </cfRule>
  </conditionalFormatting>
  <conditionalFormatting sqref="J7:K9 A7:H11 J11:K11">
    <cfRule type="expression" dxfId="37" priority="120" stopIfTrue="1">
      <formula>ISNUMBER(SEARCH("Closed",$J7))</formula>
    </cfRule>
    <cfRule type="expression" dxfId="36" priority="121" stopIfTrue="1">
      <formula>IF($B7="Minor", TRUE, FALSE)</formula>
    </cfRule>
    <cfRule type="expression" dxfId="35" priority="122" stopIfTrue="1">
      <formula>IF(OR($B7="Major",$B7="Pre-Condition"), TRUE, FALSE)</formula>
    </cfRule>
  </conditionalFormatting>
  <dataValidations count="2">
    <dataValidation type="list" allowBlank="1" showInputMessage="1" showErrorMessage="1" sqref="B7:B11 B42:B365" xr:uid="{C2A3325B-7641-4A5D-A336-0B193089BA05}">
      <formula1>$N$1:$N$3</formula1>
    </dataValidation>
    <dataValidation type="list" allowBlank="1" showInputMessage="1" showErrorMessage="1" sqref="B14 B16:B23 B25:B27 B29:B33 B35:B39" xr:uid="{D0470F12-8DA2-4F24-8A8A-E7CEEB93A837}">
      <formula1>$M$1:$M$3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rowBreaks count="1" manualBreakCount="1">
    <brk id="12" max="10" man="1"/>
  </rowBreaks>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4FB71-F5E8-4785-BF0A-32395F15508F}">
  <dimension ref="A1:D92"/>
  <sheetViews>
    <sheetView view="pageBreakPreview" zoomScaleNormal="75" zoomScaleSheetLayoutView="100" workbookViewId="0">
      <selection activeCell="B1" sqref="B1"/>
    </sheetView>
  </sheetViews>
  <sheetFormatPr defaultColWidth="9" defaultRowHeight="14"/>
  <cols>
    <col min="1" max="1" width="8.1796875" style="138" customWidth="1"/>
    <col min="2" max="2" width="78.81640625" style="53" customWidth="1"/>
    <col min="3" max="3" width="3" style="140" customWidth="1"/>
    <col min="4" max="4" width="19" style="60" customWidth="1"/>
    <col min="5" max="16384" width="9" style="35"/>
  </cols>
  <sheetData>
    <row r="1" spans="1:4" ht="28">
      <c r="A1" s="133">
        <v>3</v>
      </c>
      <c r="B1" s="134" t="s">
        <v>548</v>
      </c>
      <c r="C1" s="135"/>
      <c r="D1" s="58"/>
    </row>
    <row r="2" spans="1:4">
      <c r="A2" s="136">
        <v>3.1</v>
      </c>
      <c r="B2" s="137" t="s">
        <v>549</v>
      </c>
      <c r="C2" s="135"/>
      <c r="D2" s="58"/>
    </row>
    <row r="3" spans="1:4">
      <c r="B3" s="139" t="s">
        <v>550</v>
      </c>
      <c r="C3" s="135"/>
      <c r="D3" s="58"/>
    </row>
    <row r="4" spans="1:4">
      <c r="B4" s="100"/>
    </row>
    <row r="5" spans="1:4">
      <c r="B5" s="139" t="s">
        <v>551</v>
      </c>
      <c r="C5" s="135"/>
      <c r="D5" s="58"/>
    </row>
    <row r="6" spans="1:4">
      <c r="B6" s="100" t="s">
        <v>552</v>
      </c>
      <c r="C6" s="135"/>
      <c r="D6" s="58"/>
    </row>
    <row r="7" spans="1:4">
      <c r="B7" s="139" t="s">
        <v>553</v>
      </c>
    </row>
    <row r="8" spans="1:4" ht="28">
      <c r="B8" s="100" t="s">
        <v>554</v>
      </c>
    </row>
    <row r="9" spans="1:4">
      <c r="B9" s="100" t="s">
        <v>555</v>
      </c>
    </row>
    <row r="10" spans="1:4">
      <c r="B10" s="400" t="s">
        <v>556</v>
      </c>
    </row>
    <row r="11" spans="1:4">
      <c r="B11" s="100" t="s">
        <v>557</v>
      </c>
    </row>
    <row r="12" spans="1:4">
      <c r="B12" s="100" t="s">
        <v>558</v>
      </c>
    </row>
    <row r="13" spans="1:4" ht="28">
      <c r="B13" s="100" t="s">
        <v>559</v>
      </c>
    </row>
    <row r="14" spans="1:4">
      <c r="B14" s="100" t="s">
        <v>560</v>
      </c>
    </row>
    <row r="15" spans="1:4">
      <c r="B15" s="100" t="s">
        <v>561</v>
      </c>
    </row>
    <row r="16" spans="1:4" ht="42">
      <c r="B16" s="100" t="s">
        <v>562</v>
      </c>
    </row>
    <row r="17" spans="1:4">
      <c r="B17" s="141"/>
    </row>
    <row r="18" spans="1:4">
      <c r="B18" s="139" t="s">
        <v>563</v>
      </c>
      <c r="C18" s="135"/>
      <c r="D18" s="58"/>
    </row>
    <row r="19" spans="1:4" ht="28">
      <c r="B19" s="100" t="s">
        <v>564</v>
      </c>
    </row>
    <row r="20" spans="1:4">
      <c r="B20" s="141"/>
    </row>
    <row r="21" spans="1:4">
      <c r="B21" s="141"/>
    </row>
    <row r="22" spans="1:4">
      <c r="A22" s="143" t="s">
        <v>565</v>
      </c>
      <c r="B22" s="35" t="s">
        <v>566</v>
      </c>
    </row>
    <row r="23" spans="1:4">
      <c r="A23" s="143"/>
      <c r="B23" s="35"/>
    </row>
    <row r="24" spans="1:4">
      <c r="A24" s="143" t="s">
        <v>567</v>
      </c>
      <c r="B24" s="35" t="s">
        <v>568</v>
      </c>
    </row>
    <row r="25" spans="1:4">
      <c r="B25" s="100"/>
    </row>
    <row r="26" spans="1:4">
      <c r="A26" s="136">
        <v>3.2</v>
      </c>
      <c r="B26" s="142" t="s">
        <v>569</v>
      </c>
      <c r="C26" s="135"/>
      <c r="D26" s="58"/>
    </row>
    <row r="27" spans="1:4">
      <c r="B27" s="100" t="s">
        <v>570</v>
      </c>
    </row>
    <row r="28" spans="1:4" ht="56">
      <c r="B28" s="100" t="s">
        <v>571</v>
      </c>
    </row>
    <row r="29" spans="1:4" ht="42">
      <c r="B29" s="401" t="s">
        <v>572</v>
      </c>
    </row>
    <row r="30" spans="1:4">
      <c r="B30" s="100"/>
    </row>
    <row r="31" spans="1:4">
      <c r="B31" s="100" t="s">
        <v>573</v>
      </c>
    </row>
    <row r="32" spans="1:4">
      <c r="B32" s="100"/>
    </row>
    <row r="33" spans="1:4">
      <c r="A33" s="143" t="s">
        <v>574</v>
      </c>
      <c r="B33" s="139" t="s">
        <v>575</v>
      </c>
      <c r="C33" s="135"/>
      <c r="D33" s="58"/>
    </row>
    <row r="34" spans="1:4">
      <c r="A34" s="143"/>
      <c r="B34" s="100" t="s">
        <v>28</v>
      </c>
      <c r="C34" s="135"/>
      <c r="D34" s="58"/>
    </row>
    <row r="35" spans="1:4">
      <c r="B35" s="100"/>
    </row>
    <row r="36" spans="1:4" s="230" customFormat="1">
      <c r="A36" s="136">
        <v>3.3</v>
      </c>
      <c r="B36" s="142" t="s">
        <v>576</v>
      </c>
      <c r="C36" s="228"/>
      <c r="D36" s="229"/>
    </row>
    <row r="37" spans="1:4" s="230" customFormat="1" ht="28">
      <c r="A37" s="231"/>
      <c r="B37" s="100" t="s">
        <v>577</v>
      </c>
      <c r="C37" s="233"/>
      <c r="D37" s="234"/>
    </row>
    <row r="38" spans="1:4" s="230" customFormat="1">
      <c r="A38" s="231"/>
      <c r="B38" s="100" t="s">
        <v>578</v>
      </c>
      <c r="C38" s="233"/>
      <c r="D38" s="234"/>
    </row>
    <row r="39" spans="1:4" s="230" customFormat="1">
      <c r="A39" s="231"/>
      <c r="B39" s="100" t="s">
        <v>578</v>
      </c>
      <c r="C39" s="233"/>
      <c r="D39" s="234"/>
    </row>
    <row r="40" spans="1:4" s="230" customFormat="1">
      <c r="A40" s="231"/>
      <c r="B40" s="100" t="s">
        <v>579</v>
      </c>
      <c r="C40" s="233"/>
      <c r="D40" s="234"/>
    </row>
    <row r="41" spans="1:4" s="230" customFormat="1">
      <c r="A41" s="231"/>
      <c r="B41" s="232"/>
      <c r="C41" s="233"/>
      <c r="D41" s="234"/>
    </row>
    <row r="42" spans="1:4">
      <c r="A42" s="136">
        <v>3.4</v>
      </c>
      <c r="B42" s="142" t="s">
        <v>580</v>
      </c>
      <c r="C42" s="135"/>
      <c r="D42" s="54"/>
    </row>
    <row r="43" spans="1:4">
      <c r="B43" s="100" t="s">
        <v>581</v>
      </c>
      <c r="D43" s="53"/>
    </row>
    <row r="44" spans="1:4">
      <c r="B44" s="100"/>
    </row>
    <row r="45" spans="1:4">
      <c r="A45" s="136">
        <v>3.5</v>
      </c>
      <c r="B45" s="142" t="s">
        <v>582</v>
      </c>
      <c r="C45" s="135"/>
      <c r="D45" s="58"/>
    </row>
    <row r="46" spans="1:4" ht="99" customHeight="1">
      <c r="B46" s="221" t="s">
        <v>583</v>
      </c>
      <c r="C46" s="145"/>
      <c r="D46" s="62"/>
    </row>
    <row r="47" spans="1:4">
      <c r="B47" s="100"/>
    </row>
    <row r="48" spans="1:4">
      <c r="A48" s="136">
        <v>3.6</v>
      </c>
      <c r="B48" s="142" t="s">
        <v>584</v>
      </c>
      <c r="C48" s="135"/>
      <c r="D48" s="58"/>
    </row>
    <row r="49" spans="1:4" ht="28">
      <c r="B49" s="53" t="s">
        <v>585</v>
      </c>
      <c r="C49" s="146"/>
      <c r="D49" s="61"/>
    </row>
    <row r="50" spans="1:4" ht="112">
      <c r="B50" s="400" t="s">
        <v>586</v>
      </c>
      <c r="C50" s="146"/>
      <c r="D50" s="61"/>
    </row>
    <row r="51" spans="1:4" ht="112">
      <c r="B51" s="100" t="s">
        <v>587</v>
      </c>
      <c r="C51" s="146"/>
      <c r="D51" s="61"/>
    </row>
    <row r="52" spans="1:4" ht="98">
      <c r="B52" s="400" t="s">
        <v>588</v>
      </c>
      <c r="C52" s="146"/>
      <c r="D52" s="61"/>
    </row>
    <row r="53" spans="1:4" ht="196">
      <c r="B53" s="100" t="s">
        <v>589</v>
      </c>
      <c r="C53" s="146"/>
      <c r="D53" s="61"/>
    </row>
    <row r="54" spans="1:4" ht="112">
      <c r="B54" s="100" t="s">
        <v>590</v>
      </c>
      <c r="C54" s="146"/>
      <c r="D54" s="61"/>
    </row>
    <row r="55" spans="1:4" ht="154">
      <c r="B55" s="100" t="s">
        <v>591</v>
      </c>
      <c r="C55" s="146"/>
      <c r="D55" s="61"/>
    </row>
    <row r="56" spans="1:4">
      <c r="B56" s="100"/>
    </row>
    <row r="57" spans="1:4">
      <c r="A57" s="136">
        <v>3.7</v>
      </c>
      <c r="B57" s="142" t="s">
        <v>592</v>
      </c>
      <c r="C57" s="135"/>
      <c r="D57" s="54"/>
    </row>
    <row r="58" spans="1:4" ht="154">
      <c r="A58" s="143" t="s">
        <v>593</v>
      </c>
      <c r="B58" s="139" t="s">
        <v>594</v>
      </c>
      <c r="C58" s="135"/>
      <c r="D58" s="54"/>
    </row>
    <row r="59" spans="1:4" ht="56">
      <c r="A59" s="143" t="s">
        <v>595</v>
      </c>
      <c r="B59" s="139" t="s">
        <v>596</v>
      </c>
      <c r="C59" s="135"/>
      <c r="D59" s="54"/>
    </row>
    <row r="60" spans="1:4">
      <c r="A60" s="143"/>
      <c r="B60" s="127"/>
      <c r="C60" s="135"/>
      <c r="D60" s="54"/>
    </row>
    <row r="61" spans="1:4" s="63" customFormat="1" ht="42">
      <c r="A61" s="138"/>
      <c r="B61" s="100" t="s">
        <v>597</v>
      </c>
      <c r="C61" s="146"/>
      <c r="D61" s="61"/>
    </row>
    <row r="62" spans="1:4" s="63" customFormat="1">
      <c r="A62" s="225"/>
      <c r="B62" s="402" t="s">
        <v>598</v>
      </c>
      <c r="C62" s="146"/>
      <c r="D62" s="61"/>
    </row>
    <row r="63" spans="1:4" ht="46.5" customHeight="1">
      <c r="A63" s="147"/>
      <c r="B63" s="100" t="s">
        <v>599</v>
      </c>
      <c r="C63" s="146"/>
      <c r="D63" s="55"/>
    </row>
    <row r="64" spans="1:4">
      <c r="A64" s="225" t="s">
        <v>600</v>
      </c>
      <c r="B64" s="100" t="s">
        <v>601</v>
      </c>
      <c r="C64" s="146"/>
      <c r="D64" s="55"/>
    </row>
    <row r="65" spans="1:4">
      <c r="B65" s="100"/>
    </row>
    <row r="66" spans="1:4">
      <c r="A66" s="143" t="s">
        <v>593</v>
      </c>
      <c r="B66" s="139" t="s">
        <v>602</v>
      </c>
      <c r="C66" s="135"/>
      <c r="D66" s="58"/>
    </row>
    <row r="67" spans="1:4">
      <c r="B67" s="100" t="s">
        <v>603</v>
      </c>
      <c r="C67" s="146"/>
      <c r="D67" s="61"/>
    </row>
    <row r="68" spans="1:4">
      <c r="B68" s="100"/>
    </row>
    <row r="69" spans="1:4">
      <c r="A69" s="136">
        <v>3.8</v>
      </c>
      <c r="B69" s="142" t="s">
        <v>604</v>
      </c>
      <c r="C69" s="135"/>
      <c r="D69" s="54"/>
    </row>
    <row r="70" spans="1:4">
      <c r="A70" s="143" t="s">
        <v>605</v>
      </c>
      <c r="B70" s="139" t="s">
        <v>606</v>
      </c>
      <c r="C70" s="135"/>
      <c r="D70" s="54"/>
    </row>
    <row r="71" spans="1:4">
      <c r="B71" s="100" t="s">
        <v>607</v>
      </c>
      <c r="C71" s="146"/>
      <c r="D71" s="55"/>
    </row>
    <row r="72" spans="1:4">
      <c r="B72" s="100" t="s">
        <v>608</v>
      </c>
      <c r="C72" s="146"/>
      <c r="D72" s="55"/>
    </row>
    <row r="73" spans="1:4">
      <c r="B73" s="100" t="s">
        <v>609</v>
      </c>
      <c r="C73" s="146"/>
      <c r="D73" s="55"/>
    </row>
    <row r="74" spans="1:4" ht="42">
      <c r="B74" s="100" t="s">
        <v>610</v>
      </c>
      <c r="C74" s="146"/>
      <c r="D74" s="55"/>
    </row>
    <row r="75" spans="1:4">
      <c r="B75" s="100" t="s">
        <v>611</v>
      </c>
      <c r="D75" s="53"/>
    </row>
    <row r="76" spans="1:4">
      <c r="B76" s="100"/>
      <c r="D76" s="53"/>
    </row>
    <row r="77" spans="1:4">
      <c r="A77" s="136">
        <v>3.9</v>
      </c>
      <c r="B77" s="142" t="s">
        <v>612</v>
      </c>
      <c r="C77" s="135"/>
      <c r="D77" s="58"/>
    </row>
    <row r="78" spans="1:4" ht="117" customHeight="1">
      <c r="B78" s="10" t="s">
        <v>613</v>
      </c>
      <c r="C78" s="146"/>
      <c r="D78" s="61"/>
    </row>
    <row r="79" spans="1:4">
      <c r="B79" s="100"/>
    </row>
    <row r="80" spans="1:4">
      <c r="B80" s="100"/>
    </row>
    <row r="81" spans="1:4">
      <c r="A81" s="148">
        <v>3.1</v>
      </c>
      <c r="B81" s="142" t="s">
        <v>614</v>
      </c>
      <c r="C81" s="135"/>
      <c r="D81" s="58"/>
    </row>
    <row r="82" spans="1:4" ht="28">
      <c r="A82" s="143"/>
      <c r="B82" s="100" t="s">
        <v>615</v>
      </c>
    </row>
    <row r="83" spans="1:4">
      <c r="A83" s="143" t="s">
        <v>616</v>
      </c>
      <c r="B83" s="139" t="s">
        <v>617</v>
      </c>
      <c r="C83" s="135"/>
      <c r="D83" s="58"/>
    </row>
    <row r="84" spans="1:4" ht="28">
      <c r="A84" s="147" t="s">
        <v>618</v>
      </c>
      <c r="B84" s="100" t="s">
        <v>619</v>
      </c>
    </row>
    <row r="85" spans="1:4">
      <c r="B85" s="100"/>
    </row>
    <row r="86" spans="1:4">
      <c r="A86" s="147"/>
      <c r="B86" s="100"/>
    </row>
    <row r="87" spans="1:4">
      <c r="A87" s="147"/>
      <c r="B87" s="100"/>
    </row>
    <row r="88" spans="1:4">
      <c r="B88" s="100"/>
    </row>
    <row r="89" spans="1:4">
      <c r="A89" s="148">
        <v>3.11</v>
      </c>
      <c r="B89" s="2" t="s">
        <v>620</v>
      </c>
      <c r="C89" s="135"/>
      <c r="D89" s="58"/>
    </row>
    <row r="90" spans="1:4" ht="140">
      <c r="A90" s="143"/>
      <c r="B90" s="1" t="s">
        <v>621</v>
      </c>
    </row>
    <row r="91" spans="1:4" ht="28">
      <c r="A91" s="143"/>
      <c r="B91" s="1" t="s">
        <v>622</v>
      </c>
    </row>
    <row r="92" spans="1:4">
      <c r="A92" s="147"/>
      <c r="B92" s="1"/>
    </row>
  </sheetData>
  <phoneticPr fontId="6" type="noConversion"/>
  <pageMargins left="0.75" right="0.75" top="1" bottom="1" header="0.5" footer="0.5"/>
  <pageSetup paperSize="9" scale="97"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FFF43-533C-4609-9170-78331A52E9F2}">
  <dimension ref="A1:C31"/>
  <sheetViews>
    <sheetView view="pageBreakPreview" zoomScaleNormal="100" zoomScaleSheetLayoutView="100" workbookViewId="0">
      <selection activeCell="E8" sqref="E8"/>
    </sheetView>
  </sheetViews>
  <sheetFormatPr defaultColWidth="9.1796875" defaultRowHeight="14"/>
  <cols>
    <col min="1" max="1" width="6.81640625" style="143" customWidth="1"/>
    <col min="2" max="2" width="79.1796875" style="220" customWidth="1"/>
    <col min="3" max="3" width="2.453125" style="220" customWidth="1"/>
    <col min="4" max="16384" width="9.1796875" style="51"/>
  </cols>
  <sheetData>
    <row r="1" spans="1:3" ht="28">
      <c r="A1" s="133">
        <v>5</v>
      </c>
      <c r="B1" s="150" t="s">
        <v>623</v>
      </c>
      <c r="C1" s="58"/>
    </row>
    <row r="2" spans="1:3" ht="28">
      <c r="A2" s="136">
        <v>5.3</v>
      </c>
      <c r="B2" s="142" t="s">
        <v>624</v>
      </c>
      <c r="C2" s="58"/>
    </row>
    <row r="3" spans="1:3">
      <c r="A3" s="222" t="s">
        <v>625</v>
      </c>
      <c r="B3" s="139" t="s">
        <v>626</v>
      </c>
      <c r="C3" s="60"/>
    </row>
    <row r="4" spans="1:3">
      <c r="B4" s="144" t="s">
        <v>627</v>
      </c>
      <c r="C4" s="60"/>
    </row>
    <row r="5" spans="1:3" ht="56">
      <c r="B5" s="97" t="s">
        <v>628</v>
      </c>
      <c r="C5" s="60"/>
    </row>
    <row r="6" spans="1:3" ht="28">
      <c r="B6" s="97" t="s">
        <v>629</v>
      </c>
      <c r="C6" s="60"/>
    </row>
    <row r="7" spans="1:3">
      <c r="B7" s="100"/>
      <c r="C7" s="60"/>
    </row>
    <row r="8" spans="1:3">
      <c r="A8" s="222" t="s">
        <v>630</v>
      </c>
      <c r="B8" s="139" t="s">
        <v>631</v>
      </c>
      <c r="C8" s="58"/>
    </row>
    <row r="9" spans="1:3" ht="28">
      <c r="B9" s="97" t="s">
        <v>632</v>
      </c>
      <c r="C9" s="60"/>
    </row>
    <row r="10" spans="1:3">
      <c r="A10" s="138"/>
      <c r="B10" s="221"/>
    </row>
    <row r="11" spans="1:3">
      <c r="A11" s="138"/>
      <c r="B11" s="221"/>
    </row>
    <row r="12" spans="1:3">
      <c r="B12" s="100"/>
      <c r="C12" s="60"/>
    </row>
    <row r="13" spans="1:3" ht="42">
      <c r="A13" s="226">
        <v>5.4</v>
      </c>
      <c r="B13" s="227" t="s">
        <v>633</v>
      </c>
      <c r="C13" s="56"/>
    </row>
    <row r="14" spans="1:3" ht="42">
      <c r="A14" s="222" t="s">
        <v>634</v>
      </c>
      <c r="B14" s="218" t="s">
        <v>635</v>
      </c>
      <c r="C14" s="56"/>
    </row>
    <row r="15" spans="1:3">
      <c r="B15" s="144" t="s">
        <v>636</v>
      </c>
      <c r="C15" s="56"/>
    </row>
    <row r="16" spans="1:3">
      <c r="B16" s="240"/>
      <c r="C16" s="56"/>
    </row>
    <row r="17" spans="1:3">
      <c r="B17" s="100"/>
      <c r="C17" s="54"/>
    </row>
    <row r="18" spans="1:3">
      <c r="A18" s="222" t="s">
        <v>637</v>
      </c>
      <c r="B18" s="139" t="s">
        <v>626</v>
      </c>
      <c r="C18" s="54"/>
    </row>
    <row r="19" spans="1:3">
      <c r="B19" s="144" t="s">
        <v>627</v>
      </c>
    </row>
    <row r="20" spans="1:3" ht="56">
      <c r="B20" s="97" t="s">
        <v>628</v>
      </c>
    </row>
    <row r="21" spans="1:3">
      <c r="A21" s="138"/>
      <c r="B21" s="221"/>
    </row>
    <row r="22" spans="1:3">
      <c r="A22" s="138"/>
      <c r="B22" s="221"/>
    </row>
    <row r="23" spans="1:3">
      <c r="B23" s="100"/>
    </row>
    <row r="24" spans="1:3" ht="42">
      <c r="A24" s="226" t="s">
        <v>638</v>
      </c>
      <c r="B24" s="227" t="s">
        <v>639</v>
      </c>
      <c r="C24" s="56"/>
    </row>
    <row r="25" spans="1:3">
      <c r="A25" s="222" t="s">
        <v>640</v>
      </c>
      <c r="B25" s="139" t="s">
        <v>641</v>
      </c>
      <c r="C25" s="56"/>
    </row>
    <row r="26" spans="1:3">
      <c r="B26" s="144" t="s">
        <v>642</v>
      </c>
      <c r="C26" s="56"/>
    </row>
    <row r="27" spans="1:3">
      <c r="B27" s="97"/>
      <c r="C27" s="56"/>
    </row>
    <row r="28" spans="1:3">
      <c r="B28" s="100"/>
      <c r="C28" s="54"/>
    </row>
    <row r="29" spans="1:3">
      <c r="B29" s="100"/>
      <c r="C29" s="54"/>
    </row>
    <row r="30" spans="1:3">
      <c r="A30" s="138"/>
      <c r="B30" s="221"/>
    </row>
    <row r="31" spans="1:3">
      <c r="B31" s="100"/>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829AF-B6A7-43F5-BB06-E877AD4A2F4B}">
  <dimension ref="A1:C83"/>
  <sheetViews>
    <sheetView view="pageBreakPreview" zoomScaleNormal="100" workbookViewId="0">
      <selection activeCell="B1" sqref="B1"/>
    </sheetView>
  </sheetViews>
  <sheetFormatPr defaultColWidth="9" defaultRowHeight="14"/>
  <cols>
    <col min="1" max="1" width="7.1796875" style="167" customWidth="1"/>
    <col min="2" max="2" width="80.453125" style="60" customWidth="1"/>
    <col min="3" max="3" width="2" style="60" customWidth="1"/>
    <col min="4" max="16384" width="9" style="35"/>
  </cols>
  <sheetData>
    <row r="1" spans="1:3" ht="28">
      <c r="A1" s="149">
        <v>6</v>
      </c>
      <c r="B1" s="150" t="s">
        <v>643</v>
      </c>
      <c r="C1" s="135"/>
    </row>
    <row r="2" spans="1:3">
      <c r="A2" s="151">
        <v>6.1</v>
      </c>
      <c r="B2" s="152" t="s">
        <v>644</v>
      </c>
      <c r="C2" s="135"/>
    </row>
    <row r="3" spans="1:3">
      <c r="A3" s="151"/>
      <c r="B3" s="153"/>
      <c r="C3" s="140"/>
    </row>
    <row r="4" spans="1:3">
      <c r="A4" s="151"/>
      <c r="B4" s="157"/>
      <c r="C4" s="140"/>
    </row>
    <row r="5" spans="1:3">
      <c r="A5" s="151"/>
      <c r="B5" s="158" t="s">
        <v>553</v>
      </c>
      <c r="C5" s="140"/>
    </row>
    <row r="6" spans="1:3" ht="28">
      <c r="A6" s="151"/>
      <c r="B6" s="157" t="s">
        <v>645</v>
      </c>
      <c r="C6" s="140"/>
    </row>
    <row r="7" spans="1:3" ht="28">
      <c r="A7" s="151"/>
      <c r="B7" s="157" t="s">
        <v>646</v>
      </c>
      <c r="C7" s="140"/>
    </row>
    <row r="8" spans="1:3">
      <c r="A8" s="151"/>
      <c r="B8" s="157" t="s">
        <v>647</v>
      </c>
      <c r="C8" s="140"/>
    </row>
    <row r="9" spans="1:3" ht="28">
      <c r="A9" s="151"/>
      <c r="B9" s="157" t="s">
        <v>648</v>
      </c>
      <c r="C9" s="140"/>
    </row>
    <row r="10" spans="1:3">
      <c r="A10" s="151"/>
      <c r="B10" s="157" t="s">
        <v>649</v>
      </c>
      <c r="C10" s="140"/>
    </row>
    <row r="11" spans="1:3">
      <c r="A11" s="151"/>
      <c r="B11" s="403" t="s">
        <v>650</v>
      </c>
      <c r="C11" s="140"/>
    </row>
    <row r="12" spans="1:3">
      <c r="A12" s="151"/>
      <c r="B12" s="157" t="s">
        <v>651</v>
      </c>
      <c r="C12" s="140"/>
    </row>
    <row r="13" spans="1:3">
      <c r="A13" s="151"/>
      <c r="B13" s="157" t="s">
        <v>652</v>
      </c>
      <c r="C13" s="140"/>
    </row>
    <row r="14" spans="1:3">
      <c r="A14" s="151"/>
      <c r="B14" s="157" t="s">
        <v>653</v>
      </c>
      <c r="C14" s="140"/>
    </row>
    <row r="15" spans="1:3">
      <c r="A15" s="151"/>
      <c r="B15" s="403" t="s">
        <v>654</v>
      </c>
      <c r="C15" s="140"/>
    </row>
    <row r="16" spans="1:3" ht="28">
      <c r="A16" s="151"/>
      <c r="B16" s="157" t="s">
        <v>655</v>
      </c>
      <c r="C16" s="140"/>
    </row>
    <row r="17" spans="1:3">
      <c r="A17" s="151"/>
      <c r="B17" s="251"/>
      <c r="C17" s="140"/>
    </row>
    <row r="18" spans="1:3">
      <c r="A18" s="151"/>
      <c r="B18" s="251"/>
      <c r="C18" s="140"/>
    </row>
    <row r="19" spans="1:3" ht="126">
      <c r="A19" s="151" t="s">
        <v>656</v>
      </c>
      <c r="B19" s="174" t="s">
        <v>657</v>
      </c>
      <c r="C19" s="140"/>
    </row>
    <row r="20" spans="1:3">
      <c r="A20" s="151"/>
      <c r="B20" s="35"/>
      <c r="C20" s="140"/>
    </row>
    <row r="21" spans="1:3">
      <c r="A21" s="151" t="s">
        <v>658</v>
      </c>
      <c r="B21" s="35" t="s">
        <v>568</v>
      </c>
      <c r="C21" s="140"/>
    </row>
    <row r="22" spans="1:3">
      <c r="A22" s="151"/>
      <c r="B22" s="35"/>
      <c r="C22" s="140"/>
    </row>
    <row r="23" spans="1:3">
      <c r="A23" s="151">
        <v>6.2</v>
      </c>
      <c r="B23" s="155" t="s">
        <v>659</v>
      </c>
      <c r="C23" s="135"/>
    </row>
    <row r="24" spans="1:3" ht="33.75" customHeight="1">
      <c r="A24" s="151"/>
      <c r="B24" s="100" t="s">
        <v>660</v>
      </c>
      <c r="C24" s="140"/>
    </row>
    <row r="25" spans="1:3" ht="14.25" customHeight="1">
      <c r="A25" s="151"/>
      <c r="B25" s="141"/>
      <c r="C25" s="140"/>
    </row>
    <row r="26" spans="1:3" ht="15" customHeight="1">
      <c r="A26" s="151"/>
      <c r="B26" s="154"/>
      <c r="C26" s="140"/>
    </row>
    <row r="27" spans="1:3">
      <c r="A27" s="151">
        <v>6.3</v>
      </c>
      <c r="B27" s="155" t="s">
        <v>661</v>
      </c>
      <c r="C27" s="135"/>
    </row>
    <row r="28" spans="1:3">
      <c r="A28" s="151"/>
      <c r="B28" s="156" t="s">
        <v>662</v>
      </c>
      <c r="C28" s="135"/>
    </row>
    <row r="29" spans="1:3" ht="56">
      <c r="A29" s="151"/>
      <c r="B29" s="100" t="s">
        <v>571</v>
      </c>
      <c r="C29" s="140"/>
    </row>
    <row r="30" spans="1:3">
      <c r="A30" s="151"/>
      <c r="B30" s="157" t="s">
        <v>663</v>
      </c>
      <c r="C30" s="140"/>
    </row>
    <row r="31" spans="1:3">
      <c r="A31" s="151"/>
      <c r="B31" s="157"/>
      <c r="C31" s="140"/>
    </row>
    <row r="32" spans="1:3">
      <c r="A32" s="151" t="s">
        <v>664</v>
      </c>
      <c r="B32" s="158" t="s">
        <v>575</v>
      </c>
      <c r="C32" s="135"/>
    </row>
    <row r="33" spans="1:3">
      <c r="A33" s="151"/>
      <c r="B33" s="157" t="s">
        <v>28</v>
      </c>
      <c r="C33" s="140"/>
    </row>
    <row r="34" spans="1:3">
      <c r="A34" s="151"/>
      <c r="B34" s="154"/>
      <c r="C34" s="140"/>
    </row>
    <row r="35" spans="1:3">
      <c r="A35" s="151">
        <v>6.4</v>
      </c>
      <c r="B35" s="155" t="s">
        <v>665</v>
      </c>
      <c r="C35" s="135"/>
    </row>
    <row r="36" spans="1:3" ht="154">
      <c r="A36" s="151" t="s">
        <v>666</v>
      </c>
      <c r="B36" s="139" t="s">
        <v>594</v>
      </c>
      <c r="C36" s="135"/>
    </row>
    <row r="37" spans="1:3" ht="56">
      <c r="A37" s="151" t="s">
        <v>667</v>
      </c>
      <c r="B37" s="139" t="s">
        <v>596</v>
      </c>
      <c r="C37" s="135"/>
    </row>
    <row r="38" spans="1:3">
      <c r="A38" s="151"/>
      <c r="B38" s="159"/>
      <c r="C38" s="145"/>
    </row>
    <row r="39" spans="1:3">
      <c r="A39" s="151"/>
      <c r="B39" s="160" t="s">
        <v>668</v>
      </c>
      <c r="C39" s="161"/>
    </row>
    <row r="40" spans="1:3">
      <c r="A40" s="151"/>
      <c r="B40" s="159"/>
      <c r="C40" s="145"/>
    </row>
    <row r="41" spans="1:3" ht="70">
      <c r="A41" s="151"/>
      <c r="B41" s="404" t="s">
        <v>669</v>
      </c>
      <c r="C41" s="145"/>
    </row>
    <row r="42" spans="1:3" ht="28">
      <c r="A42" s="151"/>
      <c r="B42" s="157" t="s">
        <v>670</v>
      </c>
      <c r="C42" s="146"/>
    </row>
    <row r="43" spans="1:3" ht="28">
      <c r="A43" s="151"/>
      <c r="B43" s="405" t="s">
        <v>671</v>
      </c>
      <c r="C43" s="146"/>
    </row>
    <row r="44" spans="1:3">
      <c r="A44" s="151" t="s">
        <v>672</v>
      </c>
      <c r="B44" s="158" t="s">
        <v>673</v>
      </c>
      <c r="C44" s="146"/>
    </row>
    <row r="45" spans="1:3" ht="84">
      <c r="A45" s="151"/>
      <c r="B45" s="154" t="s">
        <v>674</v>
      </c>
      <c r="C45" s="140"/>
    </row>
    <row r="46" spans="1:3">
      <c r="A46" s="151">
        <v>6.5</v>
      </c>
      <c r="B46" s="155" t="s">
        <v>675</v>
      </c>
      <c r="C46" s="135"/>
    </row>
    <row r="47" spans="1:3">
      <c r="A47" s="151"/>
      <c r="B47" s="153" t="s">
        <v>676</v>
      </c>
      <c r="C47" s="135"/>
    </row>
    <row r="48" spans="1:3">
      <c r="A48" s="151"/>
      <c r="B48" s="157" t="s">
        <v>608</v>
      </c>
      <c r="C48" s="135"/>
    </row>
    <row r="49" spans="1:3">
      <c r="A49" s="151"/>
      <c r="B49" s="157" t="s">
        <v>677</v>
      </c>
      <c r="C49" s="135"/>
    </row>
    <row r="50" spans="1:3">
      <c r="A50" s="151"/>
      <c r="B50" s="162"/>
      <c r="C50" s="135"/>
    </row>
    <row r="51" spans="1:3">
      <c r="A51" s="151"/>
      <c r="B51" s="157" t="s">
        <v>611</v>
      </c>
      <c r="C51" s="140"/>
    </row>
    <row r="52" spans="1:3">
      <c r="A52" s="151"/>
      <c r="B52" s="157"/>
      <c r="C52" s="140"/>
    </row>
    <row r="53" spans="1:3">
      <c r="A53" s="151">
        <v>6.6</v>
      </c>
      <c r="B53" s="155" t="s">
        <v>678</v>
      </c>
      <c r="C53" s="135"/>
    </row>
    <row r="54" spans="1:3" ht="28">
      <c r="A54" s="151"/>
      <c r="B54" s="157" t="s">
        <v>679</v>
      </c>
      <c r="C54" s="140"/>
    </row>
    <row r="55" spans="1:3">
      <c r="A55" s="151"/>
      <c r="B55" s="154"/>
      <c r="C55" s="140"/>
    </row>
    <row r="56" spans="1:3">
      <c r="A56" s="151">
        <v>6.7</v>
      </c>
      <c r="B56" s="155" t="s">
        <v>584</v>
      </c>
      <c r="C56" s="135"/>
    </row>
    <row r="57" spans="1:3">
      <c r="A57" s="151"/>
      <c r="B57" s="150" t="s">
        <v>680</v>
      </c>
      <c r="C57" s="135"/>
    </row>
    <row r="58" spans="1:3" ht="98">
      <c r="A58" s="151"/>
      <c r="B58" s="100" t="s">
        <v>681</v>
      </c>
      <c r="C58" s="146"/>
    </row>
    <row r="59" spans="1:3" ht="84">
      <c r="A59" s="151"/>
      <c r="B59" s="100" t="s">
        <v>682</v>
      </c>
      <c r="C59" s="146"/>
    </row>
    <row r="60" spans="1:3" ht="84">
      <c r="A60" s="151"/>
      <c r="B60" s="100" t="s">
        <v>683</v>
      </c>
      <c r="C60" s="146"/>
    </row>
    <row r="61" spans="1:3" ht="98">
      <c r="A61" s="151"/>
      <c r="B61" s="100" t="s">
        <v>684</v>
      </c>
      <c r="C61" s="146"/>
    </row>
    <row r="62" spans="1:3" ht="112">
      <c r="A62" s="151"/>
      <c r="B62" s="100" t="s">
        <v>685</v>
      </c>
      <c r="C62" s="146"/>
    </row>
    <row r="63" spans="1:3" ht="84">
      <c r="A63" s="151"/>
      <c r="B63" s="100" t="s">
        <v>686</v>
      </c>
      <c r="C63" s="146"/>
    </row>
    <row r="64" spans="1:3" ht="98">
      <c r="A64" s="151"/>
      <c r="B64" s="100" t="s">
        <v>687</v>
      </c>
      <c r="C64" s="146"/>
    </row>
    <row r="65" spans="1:3" ht="56">
      <c r="A65" s="151"/>
      <c r="B65" s="100" t="s">
        <v>688</v>
      </c>
      <c r="C65" s="140"/>
    </row>
    <row r="66" spans="1:3" ht="56">
      <c r="A66" s="151"/>
      <c r="B66" s="157" t="s">
        <v>689</v>
      </c>
      <c r="C66" s="140"/>
    </row>
    <row r="67" spans="1:3" ht="98">
      <c r="A67" s="151"/>
      <c r="B67" s="157" t="s">
        <v>690</v>
      </c>
      <c r="C67" s="140"/>
    </row>
    <row r="68" spans="1:3">
      <c r="A68" s="164" t="s">
        <v>691</v>
      </c>
      <c r="B68" s="155" t="s">
        <v>692</v>
      </c>
      <c r="C68" s="135"/>
    </row>
    <row r="69" spans="1:3" ht="42">
      <c r="A69" s="151"/>
      <c r="B69" s="153" t="s">
        <v>693</v>
      </c>
      <c r="C69" s="146"/>
    </row>
    <row r="70" spans="1:3">
      <c r="A70" s="151"/>
      <c r="B70" s="154"/>
      <c r="C70" s="140"/>
    </row>
    <row r="71" spans="1:3" ht="42">
      <c r="A71" s="151">
        <v>6.9</v>
      </c>
      <c r="B71" s="155" t="s">
        <v>694</v>
      </c>
      <c r="C71" s="135"/>
    </row>
    <row r="72" spans="1:3" ht="28">
      <c r="A72" s="151"/>
      <c r="B72" s="153" t="s">
        <v>695</v>
      </c>
      <c r="C72" s="146"/>
    </row>
    <row r="73" spans="1:3">
      <c r="A73" s="151"/>
      <c r="B73" s="154"/>
      <c r="C73" s="140"/>
    </row>
    <row r="74" spans="1:3">
      <c r="A74" s="151" t="s">
        <v>696</v>
      </c>
      <c r="B74" s="155" t="s">
        <v>697</v>
      </c>
      <c r="C74" s="135"/>
    </row>
    <row r="75" spans="1:3" ht="56">
      <c r="A75" s="151"/>
      <c r="B75" s="153" t="s">
        <v>698</v>
      </c>
      <c r="C75" s="140"/>
    </row>
    <row r="76" spans="1:3">
      <c r="A76" s="151"/>
      <c r="B76" s="154"/>
      <c r="C76" s="140"/>
    </row>
    <row r="77" spans="1:3">
      <c r="A77" s="151">
        <v>6.11</v>
      </c>
      <c r="B77" s="155" t="s">
        <v>699</v>
      </c>
      <c r="C77" s="135"/>
    </row>
    <row r="78" spans="1:3" ht="28">
      <c r="A78" s="151"/>
      <c r="B78" s="153" t="s">
        <v>700</v>
      </c>
      <c r="C78" s="140"/>
    </row>
    <row r="79" spans="1:3">
      <c r="A79" s="151" t="s">
        <v>616</v>
      </c>
      <c r="B79" s="158" t="s">
        <v>617</v>
      </c>
      <c r="C79" s="135"/>
    </row>
    <row r="80" spans="1:3" ht="25">
      <c r="A80" s="165" t="s">
        <v>618</v>
      </c>
      <c r="B80" s="157" t="s">
        <v>619</v>
      </c>
      <c r="C80" s="140"/>
    </row>
    <row r="81" spans="1:3">
      <c r="A81" s="165" t="s">
        <v>701</v>
      </c>
      <c r="B81" s="157"/>
      <c r="C81" s="140"/>
    </row>
    <row r="82" spans="1:3">
      <c r="A82" s="165"/>
      <c r="B82" s="157"/>
      <c r="C82" s="140"/>
    </row>
    <row r="83" spans="1:3">
      <c r="A83" s="166" t="s">
        <v>702</v>
      </c>
      <c r="B83" s="154"/>
      <c r="C83" s="140"/>
    </row>
  </sheetData>
  <phoneticPr fontId="6"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AA748-6475-4FF8-B3F5-9A85F850366E}">
  <dimension ref="A1:C81"/>
  <sheetViews>
    <sheetView view="pageBreakPreview" zoomScaleNormal="100" workbookViewId="0"/>
  </sheetViews>
  <sheetFormatPr defaultColWidth="9" defaultRowHeight="14"/>
  <cols>
    <col min="1" max="1" width="7.1796875" style="167" customWidth="1"/>
    <col min="2" max="2" width="80.453125" style="60" customWidth="1"/>
    <col min="3" max="3" width="2.453125" style="60" customWidth="1"/>
    <col min="4" max="16384" width="9" style="35"/>
  </cols>
  <sheetData>
    <row r="1" spans="1:3" ht="28">
      <c r="A1" s="149">
        <v>7</v>
      </c>
      <c r="B1" s="150" t="s">
        <v>703</v>
      </c>
      <c r="C1" s="58"/>
    </row>
    <row r="2" spans="1:3">
      <c r="A2" s="151">
        <v>7.1</v>
      </c>
      <c r="B2" s="152" t="s">
        <v>644</v>
      </c>
      <c r="C2" s="58"/>
    </row>
    <row r="3" spans="1:3">
      <c r="A3" s="151"/>
      <c r="B3" s="153"/>
    </row>
    <row r="4" spans="1:3">
      <c r="A4" s="151"/>
      <c r="B4" s="139" t="s">
        <v>553</v>
      </c>
    </row>
    <row r="5" spans="1:3" ht="28">
      <c r="A5" s="151"/>
      <c r="B5" s="100" t="s">
        <v>704</v>
      </c>
    </row>
    <row r="6" spans="1:3">
      <c r="A6" s="151"/>
      <c r="B6" s="100" t="s">
        <v>705</v>
      </c>
    </row>
    <row r="7" spans="1:3">
      <c r="A7" s="151"/>
      <c r="B7" s="406" t="s">
        <v>706</v>
      </c>
    </row>
    <row r="8" spans="1:3">
      <c r="A8" s="151"/>
      <c r="B8" s="406" t="s">
        <v>707</v>
      </c>
    </row>
    <row r="9" spans="1:3">
      <c r="A9" s="151"/>
      <c r="B9" s="406" t="s">
        <v>708</v>
      </c>
    </row>
    <row r="10" spans="1:3">
      <c r="A10" s="151"/>
      <c r="B10" s="406" t="s">
        <v>709</v>
      </c>
    </row>
    <row r="11" spans="1:3" ht="28">
      <c r="A11" s="151"/>
      <c r="B11" s="407" t="s">
        <v>710</v>
      </c>
    </row>
    <row r="12" spans="1:3">
      <c r="A12" s="151"/>
      <c r="B12" s="406" t="s">
        <v>711</v>
      </c>
    </row>
    <row r="13" spans="1:3">
      <c r="A13" s="151"/>
      <c r="B13" s="406" t="s">
        <v>712</v>
      </c>
    </row>
    <row r="14" spans="1:3">
      <c r="A14" s="151"/>
      <c r="B14" s="406" t="s">
        <v>713</v>
      </c>
    </row>
    <row r="15" spans="1:3" ht="42">
      <c r="A15" s="151"/>
      <c r="B15" s="100" t="s">
        <v>714</v>
      </c>
    </row>
    <row r="16" spans="1:3">
      <c r="A16" s="151"/>
      <c r="B16" s="141"/>
    </row>
    <row r="17" spans="1:3">
      <c r="A17" s="151" t="s">
        <v>715</v>
      </c>
      <c r="B17" s="35" t="s">
        <v>716</v>
      </c>
    </row>
    <row r="18" spans="1:3" ht="70">
      <c r="A18" s="151"/>
      <c r="B18" s="174" t="s">
        <v>717</v>
      </c>
    </row>
    <row r="19" spans="1:3">
      <c r="A19" s="151" t="s">
        <v>718</v>
      </c>
      <c r="B19" s="35" t="s">
        <v>719</v>
      </c>
    </row>
    <row r="20" spans="1:3">
      <c r="A20" s="151"/>
      <c r="B20" s="157"/>
    </row>
    <row r="21" spans="1:3">
      <c r="A21" s="151">
        <v>7.2</v>
      </c>
      <c r="B21" s="155" t="s">
        <v>659</v>
      </c>
      <c r="C21" s="58"/>
    </row>
    <row r="22" spans="1:3" ht="48.75" customHeight="1">
      <c r="A22" s="151"/>
      <c r="B22" s="153" t="s">
        <v>720</v>
      </c>
    </row>
    <row r="23" spans="1:3">
      <c r="A23" s="151">
        <v>7.3</v>
      </c>
      <c r="B23" s="155" t="s">
        <v>661</v>
      </c>
      <c r="C23" s="58"/>
    </row>
    <row r="24" spans="1:3">
      <c r="A24" s="151"/>
      <c r="B24" s="156" t="s">
        <v>662</v>
      </c>
      <c r="C24" s="58"/>
    </row>
    <row r="25" spans="1:3" ht="56">
      <c r="A25" s="151"/>
      <c r="B25" s="157" t="s">
        <v>721</v>
      </c>
    </row>
    <row r="26" spans="1:3">
      <c r="A26" s="151"/>
      <c r="B26" s="157" t="s">
        <v>663</v>
      </c>
    </row>
    <row r="27" spans="1:3">
      <c r="A27" s="151"/>
      <c r="B27" s="157"/>
    </row>
    <row r="28" spans="1:3">
      <c r="A28" s="151" t="s">
        <v>722</v>
      </c>
      <c r="B28" s="158" t="s">
        <v>575</v>
      </c>
      <c r="C28" s="58"/>
    </row>
    <row r="29" spans="1:3">
      <c r="A29" s="151"/>
      <c r="B29" s="157" t="s">
        <v>28</v>
      </c>
    </row>
    <row r="30" spans="1:3">
      <c r="A30" s="151"/>
      <c r="B30" s="154"/>
    </row>
    <row r="31" spans="1:3">
      <c r="A31" s="151">
        <v>7.4</v>
      </c>
      <c r="B31" s="155" t="s">
        <v>592</v>
      </c>
      <c r="C31" s="58"/>
    </row>
    <row r="32" spans="1:3" ht="154">
      <c r="A32" s="151" t="s">
        <v>723</v>
      </c>
      <c r="B32" s="139" t="s">
        <v>594</v>
      </c>
      <c r="C32" s="62"/>
    </row>
    <row r="33" spans="1:3" ht="56">
      <c r="A33" s="151" t="s">
        <v>724</v>
      </c>
      <c r="B33" s="54" t="s">
        <v>596</v>
      </c>
      <c r="C33" s="171"/>
    </row>
    <row r="34" spans="1:3">
      <c r="A34" s="151"/>
      <c r="B34" s="139"/>
      <c r="C34" s="62"/>
    </row>
    <row r="35" spans="1:3">
      <c r="A35" s="151"/>
      <c r="B35" s="160" t="s">
        <v>668</v>
      </c>
      <c r="C35" s="58"/>
    </row>
    <row r="36" spans="1:3">
      <c r="A36" s="151"/>
      <c r="B36" s="159"/>
    </row>
    <row r="37" spans="1:3" ht="70">
      <c r="A37" s="151"/>
      <c r="B37" s="404" t="s">
        <v>669</v>
      </c>
    </row>
    <row r="38" spans="1:3" ht="28">
      <c r="A38" s="151"/>
      <c r="B38" s="157" t="s">
        <v>725</v>
      </c>
    </row>
    <row r="39" spans="1:3">
      <c r="A39" s="151"/>
      <c r="B39" s="162"/>
    </row>
    <row r="40" spans="1:3">
      <c r="A40" s="151" t="s">
        <v>726</v>
      </c>
      <c r="B40" s="158" t="s">
        <v>673</v>
      </c>
    </row>
    <row r="41" spans="1:3" ht="84">
      <c r="A41" s="151"/>
      <c r="B41" s="154" t="s">
        <v>674</v>
      </c>
    </row>
    <row r="42" spans="1:3">
      <c r="A42" s="169"/>
      <c r="B42" s="170"/>
      <c r="C42" s="54"/>
    </row>
    <row r="43" spans="1:3">
      <c r="A43" s="151"/>
      <c r="B43" s="154"/>
      <c r="C43" s="61"/>
    </row>
    <row r="44" spans="1:3">
      <c r="A44" s="151">
        <v>7.5</v>
      </c>
      <c r="B44" s="155" t="s">
        <v>675</v>
      </c>
      <c r="C44" s="61"/>
    </row>
    <row r="45" spans="1:3">
      <c r="A45" s="151"/>
      <c r="B45" s="153" t="s">
        <v>727</v>
      </c>
      <c r="C45" s="53"/>
    </row>
    <row r="46" spans="1:3">
      <c r="A46" s="151"/>
      <c r="B46" s="157" t="s">
        <v>728</v>
      </c>
      <c r="C46" s="54"/>
    </row>
    <row r="47" spans="1:3">
      <c r="A47" s="151"/>
      <c r="B47" s="157" t="s">
        <v>729</v>
      </c>
      <c r="C47" s="55"/>
    </row>
    <row r="48" spans="1:3" ht="42">
      <c r="A48" s="151"/>
      <c r="B48" s="157" t="s">
        <v>730</v>
      </c>
      <c r="C48" s="53"/>
    </row>
    <row r="49" spans="1:3">
      <c r="A49" s="151"/>
      <c r="B49" s="157" t="s">
        <v>611</v>
      </c>
      <c r="C49" s="58"/>
    </row>
    <row r="50" spans="1:3">
      <c r="A50" s="151"/>
      <c r="B50" s="157"/>
      <c r="C50" s="61"/>
    </row>
    <row r="51" spans="1:3">
      <c r="A51" s="151">
        <v>7.6</v>
      </c>
      <c r="B51" s="172" t="s">
        <v>678</v>
      </c>
    </row>
    <row r="52" spans="1:3" ht="28">
      <c r="A52" s="151"/>
      <c r="B52" s="157" t="s">
        <v>679</v>
      </c>
      <c r="C52" s="54"/>
    </row>
    <row r="53" spans="1:3">
      <c r="A53" s="151"/>
      <c r="B53" s="154"/>
      <c r="C53" s="53"/>
    </row>
    <row r="54" spans="1:3">
      <c r="A54" s="151">
        <v>7.7</v>
      </c>
      <c r="B54" s="155" t="s">
        <v>584</v>
      </c>
      <c r="C54" s="53"/>
    </row>
    <row r="55" spans="1:3">
      <c r="A55" s="151"/>
      <c r="B55" s="408" t="s">
        <v>731</v>
      </c>
      <c r="C55" s="54"/>
    </row>
    <row r="56" spans="1:3" ht="84">
      <c r="A56" s="151"/>
      <c r="B56" s="408" t="s">
        <v>732</v>
      </c>
      <c r="C56" s="53"/>
    </row>
    <row r="57" spans="1:3" ht="98">
      <c r="A57" s="151"/>
      <c r="B57" s="408" t="s">
        <v>733</v>
      </c>
      <c r="C57" s="53"/>
    </row>
    <row r="58" spans="1:3" ht="98">
      <c r="A58" s="151"/>
      <c r="B58" s="409" t="s">
        <v>734</v>
      </c>
      <c r="C58" s="53"/>
    </row>
    <row r="59" spans="1:3" ht="126">
      <c r="A59" s="151"/>
      <c r="B59" s="408" t="s">
        <v>735</v>
      </c>
      <c r="C59" s="53"/>
    </row>
    <row r="60" spans="1:3" ht="84">
      <c r="A60" s="151"/>
      <c r="B60" s="408" t="s">
        <v>736</v>
      </c>
      <c r="C60" s="53"/>
    </row>
    <row r="61" spans="1:3" ht="28">
      <c r="A61" s="151"/>
      <c r="B61" s="408" t="s">
        <v>737</v>
      </c>
      <c r="C61" s="53"/>
    </row>
    <row r="62" spans="1:3" ht="56">
      <c r="A62" s="151"/>
      <c r="B62" s="408" t="s">
        <v>738</v>
      </c>
      <c r="C62" s="53"/>
    </row>
    <row r="63" spans="1:3" ht="56">
      <c r="A63" s="151"/>
      <c r="B63" s="408" t="s">
        <v>739</v>
      </c>
      <c r="C63" s="53"/>
    </row>
    <row r="64" spans="1:3">
      <c r="A64" s="151"/>
      <c r="B64" s="409" t="s">
        <v>740</v>
      </c>
      <c r="C64" s="53"/>
    </row>
    <row r="65" spans="1:3">
      <c r="A65" s="151"/>
      <c r="B65" s="157"/>
      <c r="C65" s="53"/>
    </row>
    <row r="66" spans="1:3">
      <c r="A66" s="173" t="s">
        <v>741</v>
      </c>
      <c r="B66" s="155" t="s">
        <v>692</v>
      </c>
      <c r="C66" s="53"/>
    </row>
    <row r="67" spans="1:3" ht="42">
      <c r="A67" s="151"/>
      <c r="B67" s="153" t="s">
        <v>742</v>
      </c>
      <c r="C67" s="53"/>
    </row>
    <row r="68" spans="1:3">
      <c r="A68" s="151"/>
      <c r="B68" s="154"/>
      <c r="C68" s="53"/>
    </row>
    <row r="69" spans="1:3" ht="42">
      <c r="A69" s="151">
        <v>7.9</v>
      </c>
      <c r="B69" s="155" t="s">
        <v>694</v>
      </c>
    </row>
    <row r="70" spans="1:3" ht="28">
      <c r="A70" s="151"/>
      <c r="B70" s="153" t="s">
        <v>695</v>
      </c>
    </row>
    <row r="71" spans="1:3">
      <c r="A71" s="151"/>
      <c r="B71" s="154"/>
    </row>
    <row r="72" spans="1:3">
      <c r="A72" s="151" t="s">
        <v>743</v>
      </c>
      <c r="B72" s="155" t="s">
        <v>697</v>
      </c>
    </row>
    <row r="73" spans="1:3" ht="56">
      <c r="A73" s="151"/>
      <c r="B73" s="153" t="s">
        <v>698</v>
      </c>
    </row>
    <row r="74" spans="1:3">
      <c r="A74" s="151"/>
      <c r="B74" s="154"/>
    </row>
    <row r="75" spans="1:3">
      <c r="A75" s="151">
        <v>7.11</v>
      </c>
      <c r="B75" s="155" t="s">
        <v>699</v>
      </c>
    </row>
    <row r="76" spans="1:3" ht="28">
      <c r="A76" s="151"/>
      <c r="B76" s="153" t="s">
        <v>700</v>
      </c>
    </row>
    <row r="77" spans="1:3">
      <c r="A77" s="151" t="s">
        <v>616</v>
      </c>
      <c r="B77" s="158" t="s">
        <v>617</v>
      </c>
    </row>
    <row r="78" spans="1:3" ht="25">
      <c r="A78" s="165" t="s">
        <v>618</v>
      </c>
      <c r="B78" s="157" t="s">
        <v>619</v>
      </c>
    </row>
    <row r="79" spans="1:3">
      <c r="A79" s="165" t="s">
        <v>744</v>
      </c>
      <c r="B79" s="157"/>
    </row>
    <row r="80" spans="1:3" ht="25">
      <c r="A80" s="165" t="s">
        <v>745</v>
      </c>
      <c r="B80" s="157"/>
    </row>
    <row r="81" spans="1:2">
      <c r="A81" s="166" t="s">
        <v>702</v>
      </c>
      <c r="B81" s="154"/>
    </row>
  </sheetData>
  <phoneticPr fontId="6" type="noConversion"/>
  <conditionalFormatting sqref="B7:B14">
    <cfRule type="expression" dxfId="34" priority="1">
      <formula>AND($X7, B$5, ISBLANK(B7))</formula>
    </cfRule>
  </conditionalFormatting>
  <dataValidations count="1">
    <dataValidation operator="greaterThanOrEqual" allowBlank="1" showInputMessage="1" showErrorMessage="1" sqref="B7:B14" xr:uid="{8562D7E9-1355-4714-961D-B197A4F11594}"/>
  </dataValidations>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B631E-0890-41DF-8461-6C1B735F460B}">
  <sheetPr>
    <tabColor rgb="FF92D050"/>
  </sheetPr>
  <dimension ref="A1:C75"/>
  <sheetViews>
    <sheetView view="pageBreakPreview" zoomScaleNormal="100" zoomScaleSheetLayoutView="100" workbookViewId="0"/>
  </sheetViews>
  <sheetFormatPr defaultColWidth="9" defaultRowHeight="14"/>
  <cols>
    <col min="1" max="1" width="7.1796875" style="167" customWidth="1"/>
    <col min="2" max="2" width="80.453125" style="60" customWidth="1"/>
    <col min="3" max="3" width="1.453125" style="60" customWidth="1"/>
    <col min="4" max="16384" width="9" style="35"/>
  </cols>
  <sheetData>
    <row r="1" spans="1:3" ht="28">
      <c r="A1" s="149">
        <v>8</v>
      </c>
      <c r="B1" s="150" t="s">
        <v>746</v>
      </c>
      <c r="C1" s="135"/>
    </row>
    <row r="2" spans="1:3">
      <c r="A2" s="151">
        <v>8.1</v>
      </c>
      <c r="B2" s="152" t="s">
        <v>644</v>
      </c>
      <c r="C2" s="135"/>
    </row>
    <row r="3" spans="1:3">
      <c r="A3" s="151"/>
      <c r="B3" s="153"/>
      <c r="C3" s="140"/>
    </row>
    <row r="4" spans="1:3">
      <c r="A4" s="151"/>
      <c r="B4" s="139" t="s">
        <v>553</v>
      </c>
      <c r="C4" s="140"/>
    </row>
    <row r="5" spans="1:3" ht="28">
      <c r="A5" s="151"/>
      <c r="B5" s="141" t="s">
        <v>747</v>
      </c>
      <c r="C5" s="140"/>
    </row>
    <row r="6" spans="1:3">
      <c r="A6" s="151"/>
      <c r="B6" s="141" t="s">
        <v>748</v>
      </c>
      <c r="C6" s="140"/>
    </row>
    <row r="7" spans="1:3">
      <c r="A7" s="151"/>
      <c r="B7" s="141" t="s">
        <v>749</v>
      </c>
      <c r="C7" s="140"/>
    </row>
    <row r="8" spans="1:3">
      <c r="A8" s="151"/>
      <c r="B8" s="141" t="s">
        <v>750</v>
      </c>
      <c r="C8" s="140"/>
    </row>
    <row r="9" spans="1:3">
      <c r="A9" s="151"/>
      <c r="B9" s="141" t="s">
        <v>751</v>
      </c>
      <c r="C9" s="140"/>
    </row>
    <row r="10" spans="1:3" ht="28">
      <c r="A10" s="151"/>
      <c r="B10" s="141" t="s">
        <v>752</v>
      </c>
      <c r="C10" s="140"/>
    </row>
    <row r="11" spans="1:3">
      <c r="A11" s="151"/>
      <c r="B11" s="141" t="s">
        <v>753</v>
      </c>
      <c r="C11" s="140"/>
    </row>
    <row r="12" spans="1:3" ht="42">
      <c r="A12" s="151"/>
      <c r="B12" s="141" t="s">
        <v>754</v>
      </c>
      <c r="C12" s="140"/>
    </row>
    <row r="13" spans="1:3">
      <c r="A13" s="151"/>
      <c r="B13" s="141"/>
      <c r="C13" s="140"/>
    </row>
    <row r="14" spans="1:3">
      <c r="A14" s="151" t="s">
        <v>755</v>
      </c>
      <c r="B14" s="35" t="s">
        <v>756</v>
      </c>
      <c r="C14" s="140"/>
    </row>
    <row r="15" spans="1:3">
      <c r="A15" s="151"/>
      <c r="B15" s="35"/>
      <c r="C15" s="140"/>
    </row>
    <row r="16" spans="1:3">
      <c r="A16" s="151" t="s">
        <v>757</v>
      </c>
      <c r="B16" s="35" t="s">
        <v>758</v>
      </c>
      <c r="C16" s="140"/>
    </row>
    <row r="17" spans="1:3">
      <c r="A17" s="151"/>
      <c r="B17" s="154"/>
      <c r="C17" s="140"/>
    </row>
    <row r="18" spans="1:3">
      <c r="A18" s="151">
        <v>8.1999999999999993</v>
      </c>
      <c r="B18" s="155" t="s">
        <v>659</v>
      </c>
      <c r="C18" s="135"/>
    </row>
    <row r="19" spans="1:3" ht="54.75" customHeight="1">
      <c r="A19" s="151"/>
      <c r="B19" s="168" t="s">
        <v>720</v>
      </c>
      <c r="C19" s="140"/>
    </row>
    <row r="20" spans="1:3" ht="15" customHeight="1">
      <c r="A20" s="151"/>
      <c r="B20" s="251"/>
      <c r="C20" s="140"/>
    </row>
    <row r="21" spans="1:3">
      <c r="A21" s="151"/>
      <c r="B21" s="154"/>
      <c r="C21" s="140"/>
    </row>
    <row r="22" spans="1:3">
      <c r="A22" s="151">
        <v>8.3000000000000007</v>
      </c>
      <c r="B22" s="155" t="s">
        <v>661</v>
      </c>
      <c r="C22" s="135"/>
    </row>
    <row r="23" spans="1:3">
      <c r="A23" s="151"/>
      <c r="B23" s="156" t="s">
        <v>662</v>
      </c>
      <c r="C23" s="135"/>
    </row>
    <row r="24" spans="1:3" ht="42">
      <c r="A24" s="151"/>
      <c r="B24" s="157" t="s">
        <v>759</v>
      </c>
      <c r="C24" s="140"/>
    </row>
    <row r="25" spans="1:3">
      <c r="A25" s="151"/>
      <c r="B25" s="157" t="s">
        <v>663</v>
      </c>
      <c r="C25" s="140"/>
    </row>
    <row r="26" spans="1:3">
      <c r="A26" s="151"/>
      <c r="B26" s="157"/>
      <c r="C26" s="140"/>
    </row>
    <row r="27" spans="1:3">
      <c r="A27" s="151" t="s">
        <v>760</v>
      </c>
      <c r="B27" s="158" t="s">
        <v>575</v>
      </c>
      <c r="C27" s="135"/>
    </row>
    <row r="28" spans="1:3">
      <c r="A28" s="151"/>
      <c r="B28" s="157" t="s">
        <v>37</v>
      </c>
      <c r="C28" s="140"/>
    </row>
    <row r="29" spans="1:3">
      <c r="A29" s="151"/>
      <c r="B29" s="154"/>
      <c r="C29" s="140"/>
    </row>
    <row r="30" spans="1:3">
      <c r="A30" s="151">
        <v>8.4</v>
      </c>
      <c r="B30" s="155" t="s">
        <v>592</v>
      </c>
      <c r="C30" s="145"/>
    </row>
    <row r="31" spans="1:3" ht="154">
      <c r="A31" s="151" t="s">
        <v>761</v>
      </c>
      <c r="B31" s="139" t="s">
        <v>594</v>
      </c>
      <c r="C31" s="161"/>
    </row>
    <row r="32" spans="1:3" ht="42">
      <c r="A32" s="151" t="s">
        <v>762</v>
      </c>
      <c r="B32" s="54" t="s">
        <v>596</v>
      </c>
      <c r="C32" s="145"/>
    </row>
    <row r="33" spans="1:3">
      <c r="A33" s="151"/>
      <c r="B33" s="139"/>
      <c r="C33" s="145"/>
    </row>
    <row r="34" spans="1:3">
      <c r="A34" s="151"/>
      <c r="B34" s="160" t="s">
        <v>668</v>
      </c>
      <c r="C34" s="146"/>
    </row>
    <row r="35" spans="1:3">
      <c r="A35" s="151"/>
      <c r="B35" s="159"/>
      <c r="C35" s="140"/>
    </row>
    <row r="36" spans="1:3" ht="70">
      <c r="A36" s="151"/>
      <c r="B36" s="159" t="s">
        <v>669</v>
      </c>
      <c r="C36" s="135"/>
    </row>
    <row r="37" spans="1:3" ht="42">
      <c r="A37" s="151"/>
      <c r="B37" s="162" t="s">
        <v>763</v>
      </c>
      <c r="C37" s="140"/>
    </row>
    <row r="38" spans="1:3">
      <c r="A38" s="151"/>
      <c r="B38" s="162"/>
      <c r="C38" s="140"/>
    </row>
    <row r="39" spans="1:3">
      <c r="A39" s="151" t="s">
        <v>764</v>
      </c>
      <c r="B39" s="158" t="s">
        <v>673</v>
      </c>
      <c r="C39" s="140"/>
    </row>
    <row r="40" spans="1:3" ht="84">
      <c r="A40" s="151"/>
      <c r="B40" s="269" t="s">
        <v>674</v>
      </c>
      <c r="C40" s="140"/>
    </row>
    <row r="41" spans="1:3">
      <c r="A41" s="151"/>
      <c r="B41" s="154"/>
      <c r="C41" s="135"/>
    </row>
    <row r="42" spans="1:3">
      <c r="A42" s="151">
        <v>8.5</v>
      </c>
      <c r="B42" s="155" t="s">
        <v>675</v>
      </c>
      <c r="C42" s="146"/>
    </row>
    <row r="43" spans="1:3">
      <c r="A43" s="151"/>
      <c r="B43" s="163" t="s">
        <v>765</v>
      </c>
      <c r="C43" s="140"/>
    </row>
    <row r="44" spans="1:3">
      <c r="A44" s="151"/>
      <c r="B44" s="162" t="s">
        <v>766</v>
      </c>
      <c r="C44" s="135"/>
    </row>
    <row r="45" spans="1:3">
      <c r="A45" s="151"/>
      <c r="B45" s="162" t="s">
        <v>767</v>
      </c>
      <c r="C45" s="146"/>
    </row>
    <row r="46" spans="1:3">
      <c r="A46" s="151"/>
      <c r="B46" s="162" t="s">
        <v>768</v>
      </c>
      <c r="C46" s="140"/>
    </row>
    <row r="47" spans="1:3">
      <c r="A47" s="151"/>
      <c r="B47" s="162" t="s">
        <v>769</v>
      </c>
      <c r="C47" s="135"/>
    </row>
    <row r="48" spans="1:3">
      <c r="A48" s="151"/>
      <c r="B48" s="154"/>
      <c r="C48" s="140"/>
    </row>
    <row r="49" spans="1:3">
      <c r="A49" s="151">
        <v>8.6</v>
      </c>
      <c r="B49" s="155" t="s">
        <v>678</v>
      </c>
      <c r="C49" s="140"/>
    </row>
    <row r="50" spans="1:3" ht="28">
      <c r="A50" s="151"/>
      <c r="B50" s="153" t="s">
        <v>679</v>
      </c>
      <c r="C50" s="135"/>
    </row>
    <row r="51" spans="1:3">
      <c r="A51" s="151"/>
      <c r="B51" s="154"/>
      <c r="C51" s="140"/>
    </row>
    <row r="52" spans="1:3">
      <c r="A52" s="151">
        <v>8.6999999999999993</v>
      </c>
      <c r="B52" s="155" t="s">
        <v>584</v>
      </c>
      <c r="C52" s="135"/>
    </row>
    <row r="53" spans="1:3">
      <c r="A53" s="151"/>
      <c r="B53" s="163" t="s">
        <v>770</v>
      </c>
      <c r="C53" s="140"/>
    </row>
    <row r="54" spans="1:3" ht="98">
      <c r="A54" s="151"/>
      <c r="B54" s="162" t="s">
        <v>771</v>
      </c>
      <c r="C54" s="140"/>
    </row>
    <row r="55" spans="1:3" ht="84">
      <c r="A55" s="151"/>
      <c r="B55" s="162" t="s">
        <v>772</v>
      </c>
      <c r="C55" s="140"/>
    </row>
    <row r="56" spans="1:3" ht="112">
      <c r="A56" s="151"/>
      <c r="B56" s="157" t="s">
        <v>773</v>
      </c>
      <c r="C56" s="140"/>
    </row>
    <row r="57" spans="1:3" ht="42">
      <c r="A57" s="151"/>
      <c r="B57" s="157" t="s">
        <v>774</v>
      </c>
      <c r="C57" s="140"/>
    </row>
    <row r="58" spans="1:3" ht="56">
      <c r="A58" s="151"/>
      <c r="B58" s="157" t="s">
        <v>775</v>
      </c>
      <c r="C58" s="140"/>
    </row>
    <row r="59" spans="1:3" ht="56">
      <c r="A59" s="151"/>
      <c r="B59" s="154" t="s">
        <v>776</v>
      </c>
    </row>
    <row r="60" spans="1:3">
      <c r="A60" s="164" t="s">
        <v>777</v>
      </c>
      <c r="B60" s="155" t="s">
        <v>692</v>
      </c>
    </row>
    <row r="61" spans="1:3" ht="42">
      <c r="A61" s="151"/>
      <c r="B61" s="163" t="s">
        <v>742</v>
      </c>
    </row>
    <row r="62" spans="1:3">
      <c r="A62" s="151"/>
      <c r="B62" s="154"/>
    </row>
    <row r="63" spans="1:3" ht="42">
      <c r="A63" s="151" t="s">
        <v>778</v>
      </c>
      <c r="B63" s="155" t="s">
        <v>694</v>
      </c>
    </row>
    <row r="64" spans="1:3" ht="28">
      <c r="A64" s="151"/>
      <c r="B64" s="163" t="s">
        <v>695</v>
      </c>
    </row>
    <row r="65" spans="1:2">
      <c r="A65" s="151"/>
      <c r="B65" s="154"/>
    </row>
    <row r="66" spans="1:2">
      <c r="A66" s="151" t="s">
        <v>779</v>
      </c>
      <c r="B66" s="155" t="s">
        <v>697</v>
      </c>
    </row>
    <row r="67" spans="1:2" ht="56">
      <c r="A67" s="151"/>
      <c r="B67" s="153" t="s">
        <v>698</v>
      </c>
    </row>
    <row r="68" spans="1:2">
      <c r="A68" s="151"/>
      <c r="B68" s="154"/>
    </row>
    <row r="69" spans="1:2">
      <c r="A69" s="151">
        <v>8.11</v>
      </c>
      <c r="B69" s="155" t="s">
        <v>699</v>
      </c>
    </row>
    <row r="70" spans="1:2" ht="28">
      <c r="A70" s="151"/>
      <c r="B70" s="153" t="s">
        <v>700</v>
      </c>
    </row>
    <row r="71" spans="1:2">
      <c r="A71" s="151" t="s">
        <v>616</v>
      </c>
      <c r="B71" s="158" t="s">
        <v>617</v>
      </c>
    </row>
    <row r="72" spans="1:2" ht="25">
      <c r="A72" s="165" t="s">
        <v>618</v>
      </c>
      <c r="B72" s="157"/>
    </row>
    <row r="73" spans="1:2">
      <c r="A73" s="165"/>
      <c r="B73" s="157"/>
    </row>
    <row r="74" spans="1:2" ht="25">
      <c r="A74" s="165" t="s">
        <v>780</v>
      </c>
      <c r="B74" s="157"/>
    </row>
    <row r="75" spans="1:2">
      <c r="A75" s="166" t="s">
        <v>702</v>
      </c>
      <c r="B75" s="154"/>
    </row>
  </sheetData>
  <phoneticPr fontId="6" type="noConversion"/>
  <pageMargins left="0.75" right="0.75" top="1" bottom="1" header="0.5" footer="0.5"/>
  <pageSetup paperSize="9" scale="98"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599A-E1C0-43A6-952A-E533E3A79EEA}">
  <dimension ref="A1:C75"/>
  <sheetViews>
    <sheetView view="pageBreakPreview" zoomScaleNormal="100" workbookViewId="0">
      <selection activeCell="A21" sqref="A21:IV23"/>
    </sheetView>
  </sheetViews>
  <sheetFormatPr defaultColWidth="9" defaultRowHeight="14"/>
  <cols>
    <col min="1" max="1" width="7.1796875" style="167" customWidth="1"/>
    <col min="2" max="2" width="80.453125" style="60" customWidth="1"/>
    <col min="3" max="3" width="2" style="60" customWidth="1"/>
    <col min="4" max="16384" width="9" style="35"/>
  </cols>
  <sheetData>
    <row r="1" spans="1:3" ht="28">
      <c r="A1" s="149">
        <v>9</v>
      </c>
      <c r="B1" s="150" t="s">
        <v>781</v>
      </c>
      <c r="C1" s="58"/>
    </row>
    <row r="2" spans="1:3">
      <c r="A2" s="151">
        <v>9.1</v>
      </c>
      <c r="B2" s="152" t="s">
        <v>644</v>
      </c>
      <c r="C2" s="58"/>
    </row>
    <row r="3" spans="1:3">
      <c r="A3" s="151"/>
      <c r="B3" s="153"/>
    </row>
    <row r="4" spans="1:3">
      <c r="A4" s="151"/>
      <c r="B4" s="139" t="s">
        <v>553</v>
      </c>
    </row>
    <row r="5" spans="1:3">
      <c r="A5" s="151"/>
      <c r="B5" s="141" t="s">
        <v>782</v>
      </c>
    </row>
    <row r="6" spans="1:3">
      <c r="A6" s="151"/>
      <c r="B6" s="141" t="s">
        <v>783</v>
      </c>
    </row>
    <row r="7" spans="1:3">
      <c r="A7" s="151"/>
      <c r="B7" s="141" t="s">
        <v>784</v>
      </c>
    </row>
    <row r="8" spans="1:3">
      <c r="A8" s="151"/>
      <c r="B8" s="141" t="s">
        <v>785</v>
      </c>
    </row>
    <row r="9" spans="1:3">
      <c r="A9" s="151"/>
      <c r="B9" s="141" t="s">
        <v>785</v>
      </c>
    </row>
    <row r="10" spans="1:3">
      <c r="A10" s="151"/>
      <c r="B10" s="141" t="s">
        <v>786</v>
      </c>
    </row>
    <row r="11" spans="1:3">
      <c r="A11" s="151"/>
      <c r="B11" s="141" t="s">
        <v>787</v>
      </c>
    </row>
    <row r="12" spans="1:3">
      <c r="A12" s="151"/>
      <c r="B12" s="141" t="s">
        <v>788</v>
      </c>
    </row>
    <row r="13" spans="1:3">
      <c r="A13" s="151"/>
      <c r="B13" s="141"/>
    </row>
    <row r="14" spans="1:3">
      <c r="A14" s="151" t="s">
        <v>789</v>
      </c>
      <c r="B14" s="35" t="s">
        <v>790</v>
      </c>
    </row>
    <row r="15" spans="1:3">
      <c r="A15" s="151"/>
      <c r="B15" s="35"/>
    </row>
    <row r="16" spans="1:3">
      <c r="A16" s="151" t="s">
        <v>791</v>
      </c>
      <c r="B16" s="35" t="s">
        <v>792</v>
      </c>
    </row>
    <row r="17" spans="1:3">
      <c r="A17" s="151"/>
      <c r="B17" s="154"/>
    </row>
    <row r="18" spans="1:3">
      <c r="A18" s="151">
        <v>9.1999999999999993</v>
      </c>
      <c r="B18" s="155" t="s">
        <v>659</v>
      </c>
      <c r="C18" s="58"/>
    </row>
    <row r="19" spans="1:3" ht="56.25" customHeight="1">
      <c r="A19" s="151"/>
      <c r="B19" s="168" t="s">
        <v>793</v>
      </c>
    </row>
    <row r="20" spans="1:3" ht="15.75" customHeight="1">
      <c r="A20" s="151"/>
      <c r="B20" s="251"/>
    </row>
    <row r="21" spans="1:3">
      <c r="A21" s="151"/>
      <c r="B21" s="154"/>
    </row>
    <row r="22" spans="1:3">
      <c r="A22" s="151">
        <v>9.3000000000000007</v>
      </c>
      <c r="B22" s="155" t="s">
        <v>661</v>
      </c>
      <c r="C22" s="58"/>
    </row>
    <row r="23" spans="1:3">
      <c r="A23" s="151"/>
      <c r="B23" s="156" t="s">
        <v>662</v>
      </c>
      <c r="C23" s="58"/>
    </row>
    <row r="24" spans="1:3">
      <c r="A24" s="151"/>
      <c r="B24" s="157" t="s">
        <v>794</v>
      </c>
    </row>
    <row r="25" spans="1:3">
      <c r="A25" s="151"/>
      <c r="B25" s="157" t="s">
        <v>795</v>
      </c>
    </row>
    <row r="26" spans="1:3">
      <c r="A26" s="151"/>
      <c r="B26" s="157" t="s">
        <v>796</v>
      </c>
    </row>
    <row r="27" spans="1:3">
      <c r="A27" s="151"/>
      <c r="B27" s="157" t="s">
        <v>663</v>
      </c>
    </row>
    <row r="28" spans="1:3">
      <c r="A28" s="151"/>
      <c r="B28" s="157"/>
    </row>
    <row r="29" spans="1:3">
      <c r="A29" s="151" t="s">
        <v>797</v>
      </c>
      <c r="B29" s="158" t="s">
        <v>575</v>
      </c>
      <c r="C29" s="58"/>
    </row>
    <row r="30" spans="1:3">
      <c r="A30" s="151"/>
      <c r="B30" s="157"/>
    </row>
    <row r="31" spans="1:3">
      <c r="A31" s="151"/>
      <c r="B31" s="154"/>
    </row>
    <row r="32" spans="1:3">
      <c r="A32" s="151">
        <v>9.4</v>
      </c>
      <c r="B32" s="155" t="s">
        <v>592</v>
      </c>
      <c r="C32" s="62"/>
    </row>
    <row r="33" spans="1:3" ht="154">
      <c r="A33" s="151" t="s">
        <v>798</v>
      </c>
      <c r="B33" s="139" t="s">
        <v>594</v>
      </c>
      <c r="C33" s="171"/>
    </row>
    <row r="34" spans="1:3" ht="56">
      <c r="A34" s="151" t="s">
        <v>799</v>
      </c>
      <c r="B34" s="54" t="s">
        <v>596</v>
      </c>
      <c r="C34" s="62"/>
    </row>
    <row r="35" spans="1:3">
      <c r="A35" s="151"/>
      <c r="B35" s="139"/>
      <c r="C35" s="62"/>
    </row>
    <row r="36" spans="1:3">
      <c r="A36" s="151"/>
      <c r="B36" s="160" t="s">
        <v>668</v>
      </c>
      <c r="C36" s="61"/>
    </row>
    <row r="37" spans="1:3">
      <c r="A37" s="151"/>
      <c r="B37" s="159"/>
    </row>
    <row r="38" spans="1:3" ht="70">
      <c r="A38" s="151"/>
      <c r="B38" s="159" t="s">
        <v>669</v>
      </c>
      <c r="C38" s="58"/>
    </row>
    <row r="39" spans="1:3">
      <c r="A39" s="151"/>
      <c r="B39" s="162" t="s">
        <v>800</v>
      </c>
    </row>
    <row r="40" spans="1:3">
      <c r="A40" s="151"/>
      <c r="B40" s="162"/>
    </row>
    <row r="41" spans="1:3">
      <c r="A41" s="151" t="s">
        <v>801</v>
      </c>
      <c r="B41" s="158" t="s">
        <v>673</v>
      </c>
    </row>
    <row r="42" spans="1:3" ht="84">
      <c r="A42" s="151"/>
      <c r="B42" s="269" t="s">
        <v>802</v>
      </c>
    </row>
    <row r="43" spans="1:3">
      <c r="A43" s="151"/>
      <c r="B43" s="154"/>
      <c r="C43" s="58"/>
    </row>
    <row r="44" spans="1:3">
      <c r="A44" s="151">
        <v>9.5</v>
      </c>
      <c r="B44" s="155" t="s">
        <v>675</v>
      </c>
      <c r="C44" s="61"/>
    </row>
    <row r="45" spans="1:3">
      <c r="A45" s="151"/>
      <c r="B45" s="163" t="s">
        <v>803</v>
      </c>
      <c r="C45" s="61"/>
    </row>
    <row r="46" spans="1:3">
      <c r="A46" s="151"/>
      <c r="B46" s="162" t="s">
        <v>804</v>
      </c>
      <c r="C46" s="61"/>
    </row>
    <row r="47" spans="1:3">
      <c r="A47" s="151"/>
      <c r="B47" s="162" t="s">
        <v>805</v>
      </c>
      <c r="C47" s="53"/>
    </row>
    <row r="48" spans="1:3">
      <c r="A48" s="151"/>
      <c r="B48" s="162" t="s">
        <v>806</v>
      </c>
      <c r="C48" s="54"/>
    </row>
    <row r="49" spans="1:3">
      <c r="A49" s="151"/>
      <c r="B49" s="162" t="s">
        <v>611</v>
      </c>
      <c r="C49" s="55"/>
    </row>
    <row r="50" spans="1:3">
      <c r="A50" s="151"/>
      <c r="B50" s="157"/>
      <c r="C50" s="53"/>
    </row>
    <row r="51" spans="1:3">
      <c r="A51" s="151"/>
      <c r="B51" s="154"/>
      <c r="C51" s="58"/>
    </row>
    <row r="52" spans="1:3">
      <c r="A52" s="151">
        <v>9.6</v>
      </c>
      <c r="B52" s="155" t="s">
        <v>678</v>
      </c>
      <c r="C52" s="61"/>
    </row>
    <row r="53" spans="1:3" ht="28">
      <c r="A53" s="151"/>
      <c r="B53" s="153" t="s">
        <v>679</v>
      </c>
      <c r="C53" s="140"/>
    </row>
    <row r="54" spans="1:3">
      <c r="A54" s="151"/>
      <c r="B54" s="154"/>
      <c r="C54" s="135"/>
    </row>
    <row r="55" spans="1:3">
      <c r="A55" s="151">
        <v>9.6999999999999993</v>
      </c>
      <c r="B55" s="155" t="s">
        <v>584</v>
      </c>
      <c r="C55" s="140"/>
    </row>
    <row r="56" spans="1:3" ht="28">
      <c r="A56" s="151"/>
      <c r="B56" s="163" t="s">
        <v>807</v>
      </c>
      <c r="C56" s="140"/>
    </row>
    <row r="57" spans="1:3" ht="28">
      <c r="A57" s="151"/>
      <c r="B57" s="162" t="s">
        <v>808</v>
      </c>
      <c r="C57" s="135"/>
    </row>
    <row r="58" spans="1:3">
      <c r="A58" s="151"/>
      <c r="B58" s="162" t="s">
        <v>809</v>
      </c>
      <c r="C58" s="140"/>
    </row>
    <row r="59" spans="1:3">
      <c r="A59" s="151"/>
      <c r="B59" s="157"/>
      <c r="C59" s="135"/>
    </row>
    <row r="60" spans="1:3">
      <c r="A60" s="164" t="s">
        <v>810</v>
      </c>
      <c r="B60" s="155" t="s">
        <v>692</v>
      </c>
      <c r="C60" s="140"/>
    </row>
    <row r="61" spans="1:3" ht="42">
      <c r="A61" s="151"/>
      <c r="B61" s="163" t="s">
        <v>742</v>
      </c>
      <c r="C61" s="140"/>
    </row>
    <row r="62" spans="1:3">
      <c r="A62" s="151"/>
      <c r="B62" s="154"/>
      <c r="C62" s="140"/>
    </row>
    <row r="63" spans="1:3" ht="42">
      <c r="A63" s="151" t="s">
        <v>811</v>
      </c>
      <c r="B63" s="155" t="s">
        <v>694</v>
      </c>
      <c r="C63" s="140"/>
    </row>
    <row r="64" spans="1:3" ht="28">
      <c r="A64" s="151"/>
      <c r="B64" s="163" t="s">
        <v>695</v>
      </c>
    </row>
    <row r="65" spans="1:2">
      <c r="A65" s="151"/>
      <c r="B65" s="154"/>
    </row>
    <row r="66" spans="1:2">
      <c r="A66" s="151" t="s">
        <v>812</v>
      </c>
      <c r="B66" s="155" t="s">
        <v>697</v>
      </c>
    </row>
    <row r="67" spans="1:2" ht="56">
      <c r="A67" s="151"/>
      <c r="B67" s="153" t="s">
        <v>698</v>
      </c>
    </row>
    <row r="68" spans="1:2">
      <c r="A68" s="151"/>
      <c r="B68" s="154"/>
    </row>
    <row r="69" spans="1:2">
      <c r="A69" s="151">
        <v>9.11</v>
      </c>
      <c r="B69" s="155" t="s">
        <v>699</v>
      </c>
    </row>
    <row r="70" spans="1:2" ht="28">
      <c r="A70" s="151"/>
      <c r="B70" s="153" t="s">
        <v>700</v>
      </c>
    </row>
    <row r="71" spans="1:2">
      <c r="A71" s="151" t="s">
        <v>616</v>
      </c>
      <c r="B71" s="158" t="s">
        <v>617</v>
      </c>
    </row>
    <row r="72" spans="1:2" ht="25">
      <c r="A72" s="165" t="s">
        <v>618</v>
      </c>
      <c r="B72" s="157"/>
    </row>
    <row r="73" spans="1:2">
      <c r="A73" s="165"/>
      <c r="B73" s="157"/>
    </row>
    <row r="74" spans="1:2" ht="25">
      <c r="A74" s="165" t="s">
        <v>780</v>
      </c>
      <c r="B74" s="157"/>
    </row>
    <row r="75" spans="1:2">
      <c r="A75" s="166" t="s">
        <v>702</v>
      </c>
      <c r="B75" s="154"/>
    </row>
  </sheetData>
  <phoneticPr fontId="6"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702ddd-f4a9-47df-a458-f38aaf1ab9cf" xsi:nil="true"/>
    <lcf76f155ced4ddcb4097134ff3c332f xmlns="cd768671-7c73-46ba-b313-40fef3d3acd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LongProp xmlns="" name="TaxCatchAll"><![CDATA[15;#Technical|3a400d66-ee7a-4a6f-a04a-2d028461e8b8;#14;#Agents|3fe85bd0-ab91-44fa-84d2-ff5557429c34;#45;# Auditor Candidates|af691755-94ff-44ef-9224-48bf09f9dcf7;#26;#Forest Management|780132de-f0d1-4db9-b76d-1c86782e2295;#41;# Auditors|8bb86ae9-b7dc-4f41-b17e-3b683b2d70fe;#3;#Forestry|58c4e837-039d-402b-b63b-d24a25d2849a;#18;#Programme for the Endorsement of Forest Certification (PEFC)|10fe37c0-fde8-4201-aa3a-9f5ff46939db]]></LongProp>
</LongProperties>
</file>

<file path=customXml/itemProps1.xml><?xml version="1.0" encoding="utf-8"?>
<ds:datastoreItem xmlns:ds="http://schemas.openxmlformats.org/officeDocument/2006/customXml" ds:itemID="{ECD3A2E7-DDA1-49A2-81E1-1830DB18DFC2}">
  <ds:schemaRefs>
    <ds:schemaRef ds:uri="http://schemas.microsoft.com/office/2006/metadata/properties"/>
    <ds:schemaRef ds:uri="http://schemas.microsoft.com/office/infopath/2007/PartnerControls"/>
    <ds:schemaRef ds:uri="40702ddd-f4a9-47df-a458-f38aaf1ab9cf"/>
    <ds:schemaRef ds:uri="cd768671-7c73-46ba-b313-40fef3d3acda"/>
  </ds:schemaRefs>
</ds:datastoreItem>
</file>

<file path=customXml/itemProps2.xml><?xml version="1.0" encoding="utf-8"?>
<ds:datastoreItem xmlns:ds="http://schemas.openxmlformats.org/officeDocument/2006/customXml" ds:itemID="{42A1FB26-AD46-4B95-B389-9C2CE6C36627}">
  <ds:schemaRefs>
    <ds:schemaRef ds:uri="http://schemas.microsoft.com/sharepoint/v3/contenttype/forms"/>
  </ds:schemaRefs>
</ds:datastoreItem>
</file>

<file path=customXml/itemProps3.xml><?xml version="1.0" encoding="utf-8"?>
<ds:datastoreItem xmlns:ds="http://schemas.openxmlformats.org/officeDocument/2006/customXml" ds:itemID="{77BF108A-A9F3-4C78-BC5A-1D7B4AAC59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768671-7c73-46ba-b313-40fef3d3acda"/>
    <ds:schemaRef ds:uri="40702ddd-f4a9-47df-a458-f38aaf1ab9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5710FE5-46AD-4EB1-82F2-5682DBA2B70E}">
  <ds:schemaRefs>
    <ds:schemaRef ds:uri="http://schemas.microsoft.com/office/2006/metadata/longProperties"/>
    <ds:schemaRef ds:uri=""/>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9</vt:i4>
      </vt:variant>
    </vt:vector>
  </HeadingPairs>
  <TitlesOfParts>
    <vt:vector size="30" baseType="lpstr">
      <vt:lpstr>Cover</vt:lpstr>
      <vt:lpstr>1 Basic info</vt:lpstr>
      <vt:lpstr>2 Findings</vt:lpstr>
      <vt:lpstr>3 MA Cert process</vt:lpstr>
      <vt:lpstr>5 MA Org Structure+Management</vt:lpstr>
      <vt:lpstr>6 S1</vt:lpstr>
      <vt:lpstr>7 S2</vt:lpstr>
      <vt:lpstr>8 S3</vt:lpstr>
      <vt:lpstr>9 S4</vt:lpstr>
      <vt:lpstr>A1 Checklist</vt:lpstr>
      <vt:lpstr>Audit Programme</vt:lpstr>
      <vt:lpstr>A2 Stakeholder Summary</vt:lpstr>
      <vt:lpstr>A3 Species list</vt:lpstr>
      <vt:lpstr>A6 Group checklist</vt:lpstr>
      <vt:lpstr>A6a Multisite checklist</vt:lpstr>
      <vt:lpstr>A7 Members &amp; FMUs</vt:lpstr>
      <vt:lpstr>A8a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PEFC Forest Cert report template</dc:title>
  <dc:subject/>
  <dc:creator>Gus Hellier</dc:creator>
  <cp:keywords/>
  <dc:description/>
  <cp:lastModifiedBy>Madeleine Binns</cp:lastModifiedBy>
  <cp:revision/>
  <dcterms:created xsi:type="dcterms:W3CDTF">2005-01-24T17:03:19Z</dcterms:created>
  <dcterms:modified xsi:type="dcterms:W3CDTF">2025-01-31T15:40:45Z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amsInvolved">
    <vt:lpwstr>15;#Technical|3a400d66-ee7a-4a6f-a04a-2d028461e8b8</vt:lpwstr>
  </property>
  <property fmtid="{D5CDD505-2E9C-101B-9397-08002B2CF9AE}" pid="3" name="AccreditationClause">
    <vt:lpwstr/>
  </property>
  <property fmtid="{D5CDD505-2E9C-101B-9397-08002B2CF9AE}" pid="4" name="DocumentSubcategory">
    <vt:lpwstr>26;#Forest Management|780132de-f0d1-4db9-b76d-1c86782e2295</vt:lpwstr>
  </property>
  <property fmtid="{D5CDD505-2E9C-101B-9397-08002B2CF9AE}" pid="5" name="DocumentCategories">
    <vt:lpwstr>3;#Forestry|58c4e837-039d-402b-b63b-d24a25d2849a</vt:lpwstr>
  </property>
  <property fmtid="{D5CDD505-2E9C-101B-9397-08002B2CF9AE}" pid="6" name="SchemeService">
    <vt:lpwstr>18;#Programme for the Endorsement of Forest Certification (PEFC)|10fe37c0-fde8-4201-aa3a-9f5ff46939db</vt:lpwstr>
  </property>
  <property fmtid="{D5CDD505-2E9C-101B-9397-08002B2CF9AE}" pid="7" name="ContentTypeId">
    <vt:lpwstr>0x01010040FDFF1867A67442B4C4617A80556CF0</vt:lpwstr>
  </property>
  <property fmtid="{D5CDD505-2E9C-101B-9397-08002B2CF9AE}" pid="8" name="display_urn:schemas-microsoft-com:office:office#QMSProcessOwner">
    <vt:lpwstr>TechTeamForestry</vt:lpwstr>
  </property>
  <property fmtid="{D5CDD505-2E9C-101B-9397-08002B2CF9AE}" pid="9" name="ExternalAudiences">
    <vt:lpwstr>14;#Agents|3fe85bd0-ab91-44fa-84d2-ff5557429c34;#45;# Auditor Candidates|af691755-94ff-44ef-9224-48bf09f9dcf7;#41;# Auditors|8bb86ae9-b7dc-4f41-b17e-3b683b2d70fe</vt:lpwstr>
  </property>
  <property fmtid="{D5CDD505-2E9C-101B-9397-08002B2CF9AE}" pid="10" name="MediaServiceImageTags">
    <vt:lpwstr/>
  </property>
</Properties>
</file>