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Forestry\Masters\Certification Records\CURRENT LICENSEES\005879 Fountains Forestry TRANSFER 1.10.17\2024 S3\RT\"/>
    </mc:Choice>
  </mc:AlternateContent>
  <xr:revisionPtr revIDLastSave="0" documentId="13_ncr:1_{1E48F49E-22EC-4B11-BF49-12ABCF4456A0}" xr6:coauthVersionLast="47" xr6:coauthVersionMax="47" xr10:uidLastSave="{00000000-0000-0000-0000-000000000000}"/>
  <bookViews>
    <workbookView xWindow="-110" yWindow="-110" windowWidth="19420" windowHeight="10300" tabRatio="927" xr2:uid="{00000000-000D-0000-FFFF-FFFF00000000}"/>
  </bookViews>
  <sheets>
    <sheet name="Cover" sheetId="79" r:id="rId1"/>
    <sheet name="1 Basic Info" sheetId="65" r:id="rId2"/>
    <sheet name="2 Findings" sheetId="4" r:id="rId3"/>
    <sheet name="3 RA Cert process" sheetId="3" state="hidden" r:id="rId4"/>
    <sheet name="5 Org Struture &amp; Management " sheetId="82" state="hidden" r:id="rId5"/>
    <sheet name="6 S1" sheetId="19" r:id="rId6"/>
    <sheet name="7 S2" sheetId="84" r:id="rId7"/>
    <sheet name="8 S3" sheetId="51" r:id="rId8"/>
    <sheet name="9 S4" sheetId="49" state="hidden" r:id="rId9"/>
    <sheet name="A1 FM checklist" sheetId="85" r:id="rId10"/>
    <sheet name="Audit Programme" sheetId="83" r:id="rId11"/>
    <sheet name="A2 Consultation" sheetId="86" r:id="rId12"/>
    <sheet name="A3 Species list" sheetId="16" r:id="rId13"/>
    <sheet name="A6 FSC&amp;PEFC UK Group checklist" sheetId="87" r:id="rId14"/>
    <sheet name="A7 Members &amp; FMUs" sheetId="88" r:id="rId15"/>
    <sheet name="PEFC UK sampling" sheetId="80" r:id="rId16"/>
    <sheet name="A9 NTFP checklist" sheetId="47" state="hidden" r:id="rId17"/>
    <sheet name="A10 Glossary" sheetId="41" r:id="rId18"/>
    <sheet name="A11 Cert decsn" sheetId="42" r:id="rId19"/>
    <sheet name="A12a Product schedule" sheetId="53" r:id="rId20"/>
    <sheet name="A13 ILO conventions" sheetId="55" r:id="rId21"/>
    <sheet name="A14 Product codes" sheetId="58" r:id="rId22"/>
    <sheet name="A18 Opening &amp; Closing" sheetId="71" r:id="rId23"/>
  </sheets>
  <externalReferences>
    <externalReference r:id="rId24"/>
    <externalReference r:id="rId25"/>
    <externalReference r:id="rId26"/>
  </externalReferences>
  <definedNames>
    <definedName name="_xlnm._FilterDatabase" localSheetId="2" hidden="1">'2 Findings'!$B$5:$L$12</definedName>
    <definedName name="_xlnm._FilterDatabase" localSheetId="9" hidden="1">'A1 FM checklist'!$B$2:$G$1395</definedName>
    <definedName name="_xlnm._FilterDatabase" localSheetId="13" hidden="1">'A6 FSC&amp;PEFC UK Group checklist'!$A$1:$A$502</definedName>
    <definedName name="_xlnm._FilterDatabase" localSheetId="14" hidden="1">'A7 Members &amp; FMUs'!$A$10:$AA$60</definedName>
    <definedName name="A" localSheetId="6">#REF!</definedName>
    <definedName name="A" localSheetId="9">#REF!</definedName>
    <definedName name="A" localSheetId="11">#REF!</definedName>
    <definedName name="A" localSheetId="13">#REF!</definedName>
    <definedName name="A" localSheetId="14">#REF!</definedName>
    <definedName name="A">#REF!</definedName>
    <definedName name="b" localSheetId="6">#REF!</definedName>
    <definedName name="b" localSheetId="9">#REF!</definedName>
    <definedName name="b" localSheetId="11">#REF!</definedName>
    <definedName name="b" localSheetId="13">#REF!</definedName>
    <definedName name="b" localSheetId="14">#REF!</definedName>
    <definedName name="b">#REF!</definedName>
    <definedName name="Excel_BuiltIn__FilterDatabase_20_1" localSheetId="6">#REF!</definedName>
    <definedName name="Excel_BuiltIn__FilterDatabase_20_1" localSheetId="9">#REF!</definedName>
    <definedName name="Excel_BuiltIn__FilterDatabase_20_1" localSheetId="11">#REF!</definedName>
    <definedName name="Excel_BuiltIn__FilterDatabase_20_1" localSheetId="13">#REF!</definedName>
    <definedName name="Excel_BuiltIn__FilterDatabase_20_1" localSheetId="14">#REF!</definedName>
    <definedName name="Excel_BuiltIn__FilterDatabase_20_1">#REF!</definedName>
    <definedName name="_xlnm.Print_Area" localSheetId="1">'1 Basic Info'!$A$1:$D$70</definedName>
    <definedName name="_xlnm.Print_Area" localSheetId="2">'2 Findings'!$A$1:$L$22</definedName>
    <definedName name="_xlnm.Print_Area" localSheetId="3">'3 RA Cert process'!$A$1:$C$86</definedName>
    <definedName name="_xlnm.Print_Area" localSheetId="4">'5 Org Struture &amp; Management '!$A$1:$C$31</definedName>
    <definedName name="_xlnm.Print_Area" localSheetId="5">'6 S1'!$A$1:$C$137</definedName>
    <definedName name="_xlnm.Print_Area" localSheetId="6">'7 S2'!$A$1:$C$94</definedName>
    <definedName name="_xlnm.Print_Area" localSheetId="7">'8 S3'!$A$1:$C$66</definedName>
    <definedName name="_xlnm.Print_Area" localSheetId="8">'9 S4'!$A$1:$C$104</definedName>
    <definedName name="_xlnm.Print_Area" localSheetId="9">'A1 FM checklist'!$A$1:$F$1395</definedName>
    <definedName name="_xlnm.Print_Area" localSheetId="18">'A11 Cert decsn'!$A$1:$B$44</definedName>
    <definedName name="_xlnm.Print_Area" localSheetId="19">'A12a Product schedule'!$A$1:$D$30</definedName>
    <definedName name="_xlnm.Print_Area" localSheetId="21">'A14 Product codes'!$A$1:$L$573</definedName>
    <definedName name="_xlnm.Print_Area" localSheetId="11">'A2 Consultation'!$A$1:$I$33</definedName>
    <definedName name="_xlnm.Print_Area" localSheetId="12">'A3 Species list'!$A$1:$C$45</definedName>
    <definedName name="_xlnm.Print_Area" localSheetId="13">'A6 FSC&amp;PEFC UK Group checklist'!$E$2:$H$314</definedName>
    <definedName name="_xlnm.Print_Area" localSheetId="14">'A7 Members &amp; FMUs'!$A$3:$X$81</definedName>
    <definedName name="_xlnm.Print_Area" localSheetId="16">'A9 NTFP checklist'!$A$1:$D$39</definedName>
    <definedName name="_xlnm.Print_Area" localSheetId="0" xml:space="preserve">            Cover!$A$1:$F$32,Cover!$G:$G</definedName>
    <definedName name="Process">"process, label, store"</definedName>
    <definedName name="w">#REF!</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5" i="87" l="1"/>
  <c r="F244" i="87"/>
  <c r="F182" i="87"/>
  <c r="F181" i="87"/>
  <c r="F90" i="87"/>
  <c r="F89" i="87"/>
  <c r="F50" i="87"/>
  <c r="F42" i="87"/>
  <c r="F35" i="87"/>
  <c r="F28" i="87"/>
  <c r="F27" i="87"/>
  <c r="F20" i="87"/>
  <c r="F19" i="87"/>
  <c r="F13" i="87"/>
  <c r="F12" i="87"/>
  <c r="B7" i="42" l="1"/>
  <c r="O60" i="88"/>
  <c r="H312" i="87" l="1"/>
  <c r="G312" i="87"/>
  <c r="F312" i="87"/>
  <c r="H311" i="87"/>
  <c r="H310" i="87"/>
  <c r="G310" i="87"/>
  <c r="F310" i="87"/>
  <c r="H309" i="87"/>
  <c r="G309" i="87"/>
  <c r="F309" i="87"/>
  <c r="H308" i="87"/>
  <c r="G308" i="87"/>
  <c r="F308" i="87"/>
  <c r="H304" i="87"/>
  <c r="G304" i="87"/>
  <c r="F304" i="87"/>
  <c r="H303" i="87"/>
  <c r="H302" i="87"/>
  <c r="G302" i="87"/>
  <c r="F302" i="87"/>
  <c r="H301" i="87"/>
  <c r="H297" i="87"/>
  <c r="G297" i="87"/>
  <c r="F297" i="87"/>
  <c r="H296" i="87"/>
  <c r="H295" i="87"/>
  <c r="G295" i="87"/>
  <c r="F295" i="87"/>
  <c r="H294" i="87"/>
  <c r="G294" i="87"/>
  <c r="F294" i="87"/>
  <c r="H293" i="87"/>
  <c r="G293" i="87"/>
  <c r="F293" i="87"/>
  <c r="H290" i="87"/>
  <c r="G290" i="87"/>
  <c r="F290" i="87"/>
  <c r="H289" i="87"/>
  <c r="H288" i="87"/>
  <c r="G288" i="87"/>
  <c r="F288" i="87"/>
  <c r="H287" i="87"/>
  <c r="G287" i="87"/>
  <c r="F287" i="87"/>
  <c r="H286" i="87"/>
  <c r="G286" i="87"/>
  <c r="F286" i="87"/>
  <c r="H282" i="87"/>
  <c r="G282" i="87"/>
  <c r="F282" i="87"/>
  <c r="H281" i="87"/>
  <c r="H280" i="87"/>
  <c r="G280" i="87"/>
  <c r="F280" i="87"/>
  <c r="H279" i="87"/>
  <c r="G279" i="87"/>
  <c r="F279" i="87"/>
  <c r="H278" i="87"/>
  <c r="G278" i="87"/>
  <c r="F278" i="87"/>
  <c r="H274" i="87"/>
  <c r="G274" i="87"/>
  <c r="F274" i="87"/>
  <c r="H273" i="87"/>
  <c r="H272" i="87"/>
  <c r="G272" i="87"/>
  <c r="F272" i="87"/>
  <c r="H271" i="87"/>
  <c r="G271" i="87"/>
  <c r="F271" i="87"/>
  <c r="H270" i="87"/>
  <c r="G270" i="87"/>
  <c r="F270" i="87"/>
  <c r="H267" i="87"/>
  <c r="G267" i="87"/>
  <c r="F267" i="87"/>
  <c r="H266" i="87"/>
  <c r="H265" i="87"/>
  <c r="G265" i="87"/>
  <c r="F265" i="87"/>
  <c r="H264" i="87"/>
  <c r="G264" i="87"/>
  <c r="F264" i="87"/>
  <c r="H263" i="87"/>
  <c r="G263" i="87"/>
  <c r="F263" i="87"/>
  <c r="H260" i="87"/>
  <c r="G260" i="87"/>
  <c r="F260" i="87"/>
  <c r="H259" i="87"/>
  <c r="H258" i="87"/>
  <c r="G258" i="87"/>
  <c r="F258" i="87"/>
  <c r="H257" i="87"/>
  <c r="G257" i="87"/>
  <c r="F257" i="87"/>
  <c r="H256" i="87"/>
  <c r="G256" i="87"/>
  <c r="F256" i="87"/>
  <c r="H253" i="87"/>
  <c r="G253" i="87"/>
  <c r="F253" i="87"/>
  <c r="H252" i="87"/>
  <c r="H251" i="87"/>
  <c r="G251" i="87"/>
  <c r="F251" i="87"/>
  <c r="H250" i="87"/>
  <c r="G250" i="87"/>
  <c r="F250" i="87"/>
  <c r="H249" i="87"/>
  <c r="G249" i="87"/>
  <c r="F249" i="87"/>
  <c r="H246" i="87"/>
  <c r="G246" i="87"/>
  <c r="F246" i="87"/>
  <c r="H245" i="87"/>
  <c r="H244" i="87"/>
  <c r="G244" i="87"/>
  <c r="H243" i="87"/>
  <c r="G243" i="87"/>
  <c r="F243" i="87"/>
  <c r="H242" i="87"/>
  <c r="G242" i="87"/>
  <c r="F242" i="87"/>
  <c r="D240" i="87"/>
  <c r="D239" i="87"/>
  <c r="D238" i="87"/>
  <c r="H233" i="87"/>
  <c r="G233" i="87"/>
  <c r="F233" i="87"/>
  <c r="H232" i="87"/>
  <c r="H231" i="87"/>
  <c r="G231" i="87"/>
  <c r="F231" i="87"/>
  <c r="H230" i="87"/>
  <c r="G230" i="87"/>
  <c r="F230" i="87"/>
  <c r="H229" i="87"/>
  <c r="G229" i="87"/>
  <c r="F229" i="87"/>
  <c r="H226" i="87"/>
  <c r="G226" i="87"/>
  <c r="F226" i="87"/>
  <c r="H225" i="87"/>
  <c r="H224" i="87"/>
  <c r="G224" i="87"/>
  <c r="F224" i="87"/>
  <c r="H223" i="87"/>
  <c r="G223" i="87"/>
  <c r="F223" i="87"/>
  <c r="H222" i="87"/>
  <c r="G222" i="87"/>
  <c r="F222" i="87"/>
  <c r="H218" i="87"/>
  <c r="G218" i="87"/>
  <c r="F218" i="87"/>
  <c r="H217" i="87"/>
  <c r="H216" i="87"/>
  <c r="G216" i="87"/>
  <c r="F216" i="87"/>
  <c r="H215" i="87"/>
  <c r="G215" i="87"/>
  <c r="F215" i="87"/>
  <c r="H214" i="87"/>
  <c r="G214" i="87"/>
  <c r="F214" i="87"/>
  <c r="H202" i="87"/>
  <c r="G202" i="87"/>
  <c r="F202" i="87"/>
  <c r="H201" i="87"/>
  <c r="G201" i="87"/>
  <c r="H200" i="87"/>
  <c r="G200" i="87"/>
  <c r="F200" i="87"/>
  <c r="H199" i="87"/>
  <c r="G199" i="87"/>
  <c r="F199" i="87"/>
  <c r="H198" i="87"/>
  <c r="G198" i="87"/>
  <c r="F198" i="87"/>
  <c r="H195" i="87"/>
  <c r="G195" i="87"/>
  <c r="F195" i="87"/>
  <c r="H194" i="87"/>
  <c r="H193" i="87"/>
  <c r="G193" i="87"/>
  <c r="F193" i="87"/>
  <c r="H192" i="87"/>
  <c r="G192" i="87"/>
  <c r="F192" i="87"/>
  <c r="H191" i="87"/>
  <c r="G191" i="87"/>
  <c r="F191" i="87"/>
  <c r="H183" i="87"/>
  <c r="G183" i="87"/>
  <c r="F183" i="87"/>
  <c r="H182" i="87"/>
  <c r="H181" i="87"/>
  <c r="G181" i="87"/>
  <c r="H180" i="87"/>
  <c r="G180" i="87"/>
  <c r="F180" i="87"/>
  <c r="H179" i="87"/>
  <c r="G179" i="87"/>
  <c r="F179" i="87"/>
  <c r="H174" i="87"/>
  <c r="G174" i="87"/>
  <c r="F174" i="87"/>
  <c r="H173" i="87"/>
  <c r="H172" i="87"/>
  <c r="G172" i="87"/>
  <c r="F172" i="87"/>
  <c r="H171" i="87"/>
  <c r="G171" i="87"/>
  <c r="F171" i="87"/>
  <c r="H170" i="87"/>
  <c r="G170" i="87"/>
  <c r="F170" i="87"/>
  <c r="H164" i="87"/>
  <c r="G164" i="87"/>
  <c r="F164" i="87"/>
  <c r="H163" i="87"/>
  <c r="H162" i="87"/>
  <c r="G162" i="87"/>
  <c r="F162" i="87"/>
  <c r="H161" i="87"/>
  <c r="G161" i="87"/>
  <c r="F161" i="87"/>
  <c r="H160" i="87"/>
  <c r="G160" i="87"/>
  <c r="F160" i="87"/>
  <c r="H158" i="87"/>
  <c r="G158" i="87"/>
  <c r="F158" i="87"/>
  <c r="H157" i="87"/>
  <c r="H156" i="87"/>
  <c r="G156" i="87"/>
  <c r="F156" i="87"/>
  <c r="H155" i="87"/>
  <c r="G155" i="87"/>
  <c r="F155" i="87"/>
  <c r="H154" i="87"/>
  <c r="G154" i="87"/>
  <c r="F154" i="87"/>
  <c r="H152" i="87"/>
  <c r="G152" i="87"/>
  <c r="F152" i="87"/>
  <c r="H151" i="87"/>
  <c r="H150" i="87"/>
  <c r="G150" i="87"/>
  <c r="F150" i="87"/>
  <c r="H149" i="87"/>
  <c r="G149" i="87"/>
  <c r="F149" i="87"/>
  <c r="H148" i="87"/>
  <c r="G148" i="87"/>
  <c r="F148" i="87"/>
  <c r="H128" i="87"/>
  <c r="G128" i="87"/>
  <c r="F128" i="87"/>
  <c r="H127" i="87"/>
  <c r="H126" i="87"/>
  <c r="G126" i="87"/>
  <c r="F126" i="87"/>
  <c r="H125" i="87"/>
  <c r="G125" i="87"/>
  <c r="F125" i="87"/>
  <c r="H124" i="87"/>
  <c r="G124" i="87"/>
  <c r="F124" i="87"/>
  <c r="H121" i="87"/>
  <c r="G121" i="87"/>
  <c r="F121" i="87"/>
  <c r="H120" i="87"/>
  <c r="H119" i="87"/>
  <c r="G119" i="87"/>
  <c r="F119" i="87"/>
  <c r="H118" i="87"/>
  <c r="G118" i="87"/>
  <c r="F118" i="87"/>
  <c r="H117" i="87"/>
  <c r="G117" i="87"/>
  <c r="F117" i="87"/>
  <c r="H99" i="87"/>
  <c r="G99" i="87"/>
  <c r="F99" i="87"/>
  <c r="H98" i="87"/>
  <c r="H97" i="87"/>
  <c r="G97" i="87"/>
  <c r="F97" i="87"/>
  <c r="H96" i="87"/>
  <c r="G96" i="87"/>
  <c r="F96" i="87"/>
  <c r="H95" i="87"/>
  <c r="G95" i="87"/>
  <c r="F95" i="87"/>
  <c r="H91" i="87"/>
  <c r="G91" i="87"/>
  <c r="F91" i="87"/>
  <c r="H90" i="87"/>
  <c r="H89" i="87"/>
  <c r="G89" i="87"/>
  <c r="H88" i="87"/>
  <c r="G88" i="87"/>
  <c r="F88" i="87"/>
  <c r="H87" i="87"/>
  <c r="G87" i="87"/>
  <c r="F87" i="87"/>
  <c r="H81" i="87"/>
  <c r="G81" i="87"/>
  <c r="F81" i="87"/>
  <c r="H80" i="87"/>
  <c r="H79" i="87"/>
  <c r="G79" i="87"/>
  <c r="F79" i="87"/>
  <c r="H78" i="87"/>
  <c r="G78" i="87"/>
  <c r="F78" i="87"/>
  <c r="H77" i="87"/>
  <c r="G77" i="87"/>
  <c r="F77" i="87"/>
  <c r="H74" i="87"/>
  <c r="G74" i="87"/>
  <c r="F74" i="87"/>
  <c r="H73" i="87"/>
  <c r="H72" i="87"/>
  <c r="G72" i="87"/>
  <c r="F72" i="87"/>
  <c r="H71" i="87"/>
  <c r="G71" i="87"/>
  <c r="F71" i="87"/>
  <c r="H70" i="87"/>
  <c r="G70" i="87"/>
  <c r="F70" i="87"/>
  <c r="H65" i="87"/>
  <c r="G65" i="87"/>
  <c r="F65" i="87"/>
  <c r="H64" i="87"/>
  <c r="H63" i="87"/>
  <c r="G63" i="87"/>
  <c r="F63" i="87"/>
  <c r="H62" i="87"/>
  <c r="G62" i="87"/>
  <c r="F62" i="87"/>
  <c r="H61" i="87"/>
  <c r="G61" i="87"/>
  <c r="F61" i="87"/>
  <c r="H58" i="87"/>
  <c r="G58" i="87"/>
  <c r="F58" i="87"/>
  <c r="H57" i="87"/>
  <c r="H56" i="87"/>
  <c r="G56" i="87"/>
  <c r="F56" i="87"/>
  <c r="H55" i="87"/>
  <c r="G55" i="87"/>
  <c r="F55" i="87"/>
  <c r="H54" i="87"/>
  <c r="G54" i="87"/>
  <c r="F54" i="87"/>
  <c r="H52" i="87"/>
  <c r="G52" i="87"/>
  <c r="F52" i="87"/>
  <c r="H51" i="87"/>
  <c r="H50" i="87"/>
  <c r="G50" i="87"/>
  <c r="H49" i="87"/>
  <c r="G49" i="87"/>
  <c r="F49" i="87"/>
  <c r="H48" i="87"/>
  <c r="G48" i="87"/>
  <c r="F48" i="87"/>
  <c r="H43" i="87"/>
  <c r="G43" i="87"/>
  <c r="F43" i="87"/>
  <c r="H42" i="87"/>
  <c r="H41" i="87"/>
  <c r="G41" i="87"/>
  <c r="F41" i="87"/>
  <c r="H40" i="87"/>
  <c r="G40" i="87"/>
  <c r="F40" i="87"/>
  <c r="H39" i="87"/>
  <c r="G39" i="87"/>
  <c r="F39" i="87"/>
  <c r="H36" i="87"/>
  <c r="G36" i="87"/>
  <c r="F36" i="87"/>
  <c r="H35" i="87"/>
  <c r="H34" i="87"/>
  <c r="G34" i="87"/>
  <c r="F34" i="87"/>
  <c r="H33" i="87"/>
  <c r="G33" i="87"/>
  <c r="F33" i="87"/>
  <c r="H32" i="87"/>
  <c r="G32" i="87"/>
  <c r="F32" i="87"/>
  <c r="H29" i="87"/>
  <c r="G29" i="87"/>
  <c r="F29" i="87"/>
  <c r="H28" i="87"/>
  <c r="H27" i="87"/>
  <c r="G27" i="87"/>
  <c r="H26" i="87"/>
  <c r="G26" i="87"/>
  <c r="F26" i="87"/>
  <c r="H25" i="87"/>
  <c r="G25" i="87"/>
  <c r="F25" i="87"/>
  <c r="H21" i="87"/>
  <c r="G21" i="87"/>
  <c r="F21" i="87"/>
  <c r="H20" i="87"/>
  <c r="H19" i="87"/>
  <c r="G19" i="87"/>
  <c r="H18" i="87"/>
  <c r="G18" i="87"/>
  <c r="F18" i="87"/>
  <c r="H17" i="87"/>
  <c r="G17" i="87"/>
  <c r="F17" i="87"/>
  <c r="H14" i="87"/>
  <c r="G14" i="87"/>
  <c r="F14" i="87"/>
  <c r="H13" i="87"/>
  <c r="H12" i="87"/>
  <c r="G12" i="87"/>
  <c r="H11" i="87"/>
  <c r="G11" i="87"/>
  <c r="F11" i="87"/>
  <c r="H10" i="87"/>
  <c r="G10" i="87"/>
  <c r="F10" i="87"/>
  <c r="C7" i="65"/>
  <c r="D12" i="53" l="1"/>
  <c r="B12" i="53"/>
  <c r="E44" i="80"/>
  <c r="D44" i="80"/>
  <c r="C44" i="80"/>
  <c r="E43" i="80"/>
  <c r="D43" i="80"/>
  <c r="C43" i="80"/>
  <c r="E42" i="80"/>
  <c r="D42" i="80"/>
  <c r="C42" i="80"/>
  <c r="C3" i="65"/>
  <c r="B10" i="53"/>
  <c r="B9" i="53"/>
  <c r="B8" i="53"/>
  <c r="B7" i="53"/>
  <c r="B5" i="42"/>
  <c r="B4" i="42"/>
  <c r="B3" i="42"/>
  <c r="C45" i="80" l="1"/>
  <c r="E45" i="80"/>
  <c r="D45" i="80"/>
  <c r="J4" i="4" l="1"/>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tc={4FE810E1-FD25-47DE-869D-930263F5B142}</author>
  </authors>
  <commentList>
    <comment ref="C17" authorId="0" shapeId="0" xr:uid="{4FE810E1-FD25-47DE-869D-930263F5B142}">
      <text>
        <t>[Threaded comment]
Your version of Excel allows you to read this threaded comment; however, any edits to it will get removed if the file is opened in a newer version of Excel. Learn more: https://go.microsoft.com/fwlink/?linkid=870924
Comment:
    13/12/2022: Group member Balgothrie (F104) removed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tc={6CBF100F-CE5F-43AB-B7E2-614E58B5FD1E}</author>
  </authors>
  <commentList>
    <comment ref="C10" authorId="0" shapeId="0" xr:uid="{6CBF100F-CE5F-43AB-B7E2-614E58B5FD1E}">
      <text>
        <t>[Threaded comment]
Your version of Excel allows you to read this threaded comment; however, any edits to it will get removed if the file is opened in a newer version of Excel. Learn more: https://go.microsoft.com/fwlink/?linkid=870924
Comment:
    For audit plan please contact Andrew Clark, Complaince Manager, M: 07876 556516
T: 01786 406361
andrew.clark@fountainsforestry.co.uk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300-000001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300-000002000000}">
      <text>
        <r>
          <rPr>
            <b/>
            <sz val="9"/>
            <color indexed="81"/>
            <rFont val="Tahoma"/>
            <family val="2"/>
          </rPr>
          <t>Alison Pilling:</t>
        </r>
        <r>
          <rPr>
            <sz val="9"/>
            <color indexed="81"/>
            <rFont val="Tahoma"/>
            <family val="2"/>
          </rPr>
          <t xml:space="preserve">
drop down data in rows 1-3 column J.</t>
        </r>
      </text>
    </comment>
    <comment ref="D5" authorId="2" shapeId="0" xr:uid="{00000000-0006-0000-0300-000003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00000000-0006-0000-0300-000004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00000000-0006-0000-0400-000001000000}">
      <text>
        <r>
          <rPr>
            <sz val="8"/>
            <color indexed="81"/>
            <rFont val="Tahoma"/>
            <family val="2"/>
          </rPr>
          <t>Name, 3 line description of key qualifications and experience</t>
        </r>
      </text>
    </comment>
    <comment ref="B32" authorId="0" shapeId="0" xr:uid="{00000000-0006-0000-0400-000002000000}">
      <text>
        <r>
          <rPr>
            <sz val="8"/>
            <color indexed="81"/>
            <rFont val="Tahoma"/>
            <family val="2"/>
          </rPr>
          <t>Name, 3 line description of key qualifications and experience</t>
        </r>
      </text>
    </comment>
    <comment ref="B42" authorId="0" shapeId="0" xr:uid="{00000000-0006-0000-0400-000003000000}">
      <text>
        <r>
          <rPr>
            <sz val="8"/>
            <color indexed="81"/>
            <rFont val="Tahoma"/>
            <family val="2"/>
          </rPr>
          <t>include name of site visited, items seen and issues discussed</t>
        </r>
      </text>
    </comment>
    <comment ref="B49" authorId="0" shapeId="0" xr:uid="{00000000-0006-0000-0400-000004000000}">
      <text>
        <r>
          <rPr>
            <sz val="8"/>
            <color indexed="81"/>
            <rFont val="Tahoma"/>
            <family val="2"/>
          </rPr>
          <t xml:space="preserve">Edit this section to name standard used, version of standard (e.g. draft number), date standard finalised. </t>
        </r>
      </text>
    </comment>
    <comment ref="B54" authorId="0" shapeId="0" xr:uid="{00000000-0006-0000-0400-000005000000}">
      <text>
        <r>
          <rPr>
            <sz val="8"/>
            <color indexed="81"/>
            <rFont val="Tahoma"/>
            <family val="2"/>
          </rPr>
          <t>Describe process of adaptation</t>
        </r>
      </text>
    </comment>
    <comment ref="B65" authorId="1" shapeId="0" xr:uid="{00000000-0006-0000-0400-000006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00000000-0006-0000-0700-000002000000}">
      <text>
        <r>
          <rPr>
            <sz val="8"/>
            <color indexed="81"/>
            <rFont val="Tahoma"/>
            <family val="2"/>
          </rPr>
          <t>include name of site visited, items seen and issues discussed</t>
        </r>
      </text>
    </comment>
    <comment ref="B109" authorId="0" shapeId="0" xr:uid="{00000000-0006-0000-07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663880E9-A0D0-4175-9728-34BCC3088F72}">
      <text>
        <r>
          <rPr>
            <sz val="8"/>
            <color indexed="81"/>
            <rFont val="Tahoma"/>
            <family val="2"/>
          </rPr>
          <t>include name of site visited, items seen and issues discussed</t>
        </r>
      </text>
    </comment>
    <comment ref="B72" authorId="0" shapeId="0" xr:uid="{8C4C709F-E0F6-424E-BBB5-02A98B0C7DC2}">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900-000001000000}">
      <text>
        <r>
          <rPr>
            <sz val="8"/>
            <color rgb="FF000000"/>
            <rFont val="Tahoma"/>
            <family val="2"/>
          </rPr>
          <t>Name, 3 line description of key qualifications and experience</t>
        </r>
      </text>
    </comment>
    <comment ref="B44" authorId="0" shapeId="0" xr:uid="{00000000-0006-0000-09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tc={A4E0FD00-DE9F-4AD3-8EE1-0BD1E57EE2CF}</author>
    <author>Nicola Brennan</author>
    <author>tc={99ECCB3B-E56C-4568-85E7-1CB768041D07}</author>
    <author>tc={C2444405-4C31-4A45-83A9-2F966B81193A}</author>
  </authors>
  <commentList>
    <comment ref="E10" authorId="0" shapeId="0" xr:uid="{F178AD22-D979-418F-9877-CAA71166846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D4B38C6-6C6B-463C-B36C-4D621CC7FE8B}">
      <text>
        <r>
          <rPr>
            <b/>
            <sz val="9"/>
            <color indexed="81"/>
            <rFont val="Tahoma"/>
            <family val="2"/>
          </rPr>
          <t>Private, State or Community</t>
        </r>
        <r>
          <rPr>
            <sz val="9"/>
            <color indexed="81"/>
            <rFont val="Tahoma"/>
            <family val="2"/>
          </rPr>
          <t xml:space="preserve">
</t>
        </r>
      </text>
    </comment>
    <comment ref="T10" authorId="0" shapeId="0" xr:uid="{5233BF81-D59F-41E8-A980-3EA1054AED28}">
      <text>
        <r>
          <rPr>
            <b/>
            <sz val="9"/>
            <color indexed="81"/>
            <rFont val="Tahoma"/>
            <family val="2"/>
          </rPr>
          <t>guidance list types, eg. HCV1 &amp; HCV2
as per definition on page A10</t>
        </r>
        <r>
          <rPr>
            <sz val="9"/>
            <color indexed="81"/>
            <rFont val="Tahoma"/>
            <family val="2"/>
          </rPr>
          <t xml:space="preserve">
</t>
        </r>
      </text>
    </comment>
    <comment ref="O30" authorId="2" shapeId="0" xr:uid="{A4E0FD00-DE9F-4AD3-8EE1-0BD1E57EE2CF}">
      <text>
        <t>[Threaded comment]
Your version of Excel allows you to read this threaded comment; however, any edits to it will get removed if the file is opened in a newer version of Excel. Learn more: https://go.microsoft.com/fwlink/?linkid=870924
Comment:
    decreased from 502.02</t>
      </text>
    </comment>
    <comment ref="T35" authorId="3" shapeId="0" xr:uid="{EBDB4225-9F8B-4BC3-AF62-A9687504AFEB}">
      <text>
        <r>
          <rPr>
            <b/>
            <sz val="9"/>
            <color indexed="81"/>
            <rFont val="Tahoma"/>
            <family val="2"/>
          </rPr>
          <t>Nicola Brennan:</t>
        </r>
        <r>
          <rPr>
            <sz val="9"/>
            <color indexed="81"/>
            <rFont val="Tahoma"/>
            <family val="2"/>
          </rPr>
          <t xml:space="preserve">
HCV confirmed 28.10.21</t>
        </r>
      </text>
    </comment>
    <comment ref="O40" authorId="4" shapeId="0" xr:uid="{99ECCB3B-E56C-4568-85E7-1CB768041D07}">
      <text>
        <t>[Threaded comment]
Your version of Excel allows you to read this threaded comment; however, any edits to it will get removed if the file is opened in a newer version of Excel. Learn more: https://go.microsoft.com/fwlink/?linkid=870924
Comment:
    Reduced from 284.3</t>
      </text>
    </comment>
    <comment ref="O44" authorId="5" shapeId="0" xr:uid="{C2444405-4C31-4A45-83A9-2F966B81193A}">
      <text>
        <t>[Threaded comment]
Your version of Excel allows you to read this threaded comment; however, any edits to it will get removed if the file is opened in a newer version of Excel. Learn more: https://go.microsoft.com/fwlink/?linkid=870924
Comment:
    Increased from 72.3ha</t>
      </text>
    </comment>
    <comment ref="T48" authorId="3" shapeId="0" xr:uid="{1424D2F4-908A-4E12-BB77-DAFDAF7988BD}">
      <text>
        <r>
          <rPr>
            <b/>
            <sz val="9"/>
            <color indexed="81"/>
            <rFont val="Tahoma"/>
            <family val="2"/>
          </rPr>
          <t>Nicola Brennan:</t>
        </r>
        <r>
          <rPr>
            <sz val="9"/>
            <color indexed="81"/>
            <rFont val="Tahoma"/>
            <family val="2"/>
          </rPr>
          <t xml:space="preserve">
HCV confirmed 28.10.21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3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400-000001000000}">
      <text/>
    </comment>
    <comment ref="B15" authorId="0" shapeId="0" xr:uid="{00000000-0006-0000-14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400-000003000000}">
      <text>
        <r>
          <rPr>
            <b/>
            <sz val="8"/>
            <color indexed="81"/>
            <rFont val="Tahoma"/>
            <family val="2"/>
          </rPr>
          <t xml:space="preserve">SA: </t>
        </r>
        <r>
          <rPr>
            <sz val="8"/>
            <color indexed="81"/>
            <rFont val="Tahoma"/>
            <family val="2"/>
          </rPr>
          <t>See Tab A14 for Product Codes</t>
        </r>
      </text>
    </comment>
    <comment ref="D15" authorId="1" shapeId="0" xr:uid="{00000000-0006-0000-14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<sst xmlns="http://schemas.openxmlformats.org/spreadsheetml/2006/main" count="5832" uniqueCount="2574">
  <si>
    <t xml:space="preserve">Standard: </t>
  </si>
  <si>
    <t>Assessment date</t>
  </si>
  <si>
    <t>Checked by</t>
  </si>
  <si>
    <t>Approved by</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</si>
  <si>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</si>
  <si>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</si>
  <si>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</si>
  <si>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</si>
  <si>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</si>
  <si>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</si>
  <si>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</si>
  <si>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</si>
  <si>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</si>
  <si>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</si>
  <si>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</si>
  <si>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</si>
  <si>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</si>
  <si>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</si>
  <si>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</si>
  <si>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</si>
  <si>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</si>
  <si>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</si>
  <si>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</si>
  <si>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</si>
  <si>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</si>
  <si>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</si>
  <si>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1.1.3</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</si>
  <si>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</si>
  <si>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</si>
  <si>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</si>
  <si>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</si>
  <si>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</si>
  <si>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</si>
  <si>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</si>
  <si>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</si>
  <si>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</si>
  <si>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</si>
  <si>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</si>
  <si>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</si>
  <si>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</si>
  <si>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</si>
  <si>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</si>
  <si>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</si>
  <si>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</si>
  <si>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</si>
  <si>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</si>
  <si>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</si>
  <si>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</si>
  <si>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</si>
  <si>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</si>
  <si>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</si>
  <si>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</si>
  <si>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</si>
  <si>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</si>
  <si>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</si>
  <si>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</si>
  <si>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</si>
  <si>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</si>
  <si>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</si>
  <si>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</si>
  <si>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</si>
  <si>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</si>
  <si>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</si>
  <si>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</si>
  <si>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</si>
  <si>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</si>
  <si>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</si>
  <si>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</si>
  <si>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</si>
  <si>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</si>
  <si>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</si>
  <si>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</si>
  <si>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</si>
  <si>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</si>
  <si>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</si>
  <si>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</si>
  <si>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</si>
  <si>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</si>
  <si>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</si>
  <si>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</si>
  <si>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</si>
  <si>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</si>
  <si>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</si>
  <si>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</si>
  <si>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</si>
  <si>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</si>
  <si>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</si>
  <si>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</si>
  <si>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</si>
  <si>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</si>
  <si>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</si>
  <si>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</si>
  <si>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</si>
  <si>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</si>
  <si>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</si>
  <si>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</si>
  <si>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</si>
  <si>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</si>
  <si>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</si>
  <si>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</si>
  <si>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</si>
  <si>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</si>
  <si>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</si>
  <si>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</si>
  <si>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</si>
  <si>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</si>
  <si>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</si>
  <si>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</si>
  <si>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</si>
  <si>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</si>
  <si>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</si>
  <si>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</si>
  <si>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</si>
  <si>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</si>
  <si>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</si>
  <si>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</si>
  <si>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</si>
  <si>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</si>
  <si>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</si>
  <si>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</si>
  <si>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</si>
  <si>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</si>
  <si>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</si>
  <si>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</si>
  <si>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</si>
  <si>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</si>
  <si>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</si>
  <si>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</si>
  <si>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</si>
  <si>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</si>
  <si>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</si>
  <si>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</si>
  <si>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</si>
  <si>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</si>
  <si>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</si>
  <si>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</si>
  <si>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Delete as appropriate
See applicable National/Regional/Interim Forest Stewardship Standard for guidance.  </t>
  </si>
  <si>
    <t>Semi-Natural &amp; Mixed Plantation &amp; Natural Forest</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</si>
  <si>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</si>
  <si>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</si>
  <si>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</si>
  <si>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</si>
  <si>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</si>
  <si>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</si>
  <si>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</si>
  <si>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</si>
  <si>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</si>
  <si>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</si>
  <si>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</si>
  <si>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</si>
  <si>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</si>
  <si>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</si>
  <si>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</si>
  <si>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</si>
  <si>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</si>
  <si>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</si>
  <si>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</si>
  <si>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</si>
  <si>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</si>
  <si>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</si>
  <si>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</si>
  <si>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</si>
  <si>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</si>
  <si>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</si>
  <si>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1.4.16</t>
  </si>
  <si>
    <t xml:space="preserve">Division of FMUs </t>
  </si>
  <si>
    <t>Number</t>
  </si>
  <si>
    <t>Area</t>
  </si>
  <si>
    <t>1000 ha – 10,000 ha</t>
  </si>
  <si>
    <t xml:space="preserve">More than 10,000 ha </t>
  </si>
  <si>
    <t>Total</t>
  </si>
  <si>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</si>
  <si>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</si>
  <si>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</si>
  <si>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</si>
  <si>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</si>
  <si>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</si>
  <si>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</si>
  <si>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</si>
  <si>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</si>
  <si>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</si>
  <si>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</si>
  <si>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</si>
  <si>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</si>
  <si>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</si>
  <si>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</si>
  <si>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</si>
  <si>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</si>
  <si>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</si>
  <si>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</si>
  <si>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</si>
  <si>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</si>
  <si>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</si>
  <si>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</si>
  <si>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</si>
  <si>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</si>
  <si>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</si>
  <si>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Major - absence or a total breakdown of a system,</t>
  </si>
  <si>
    <t>Closed</t>
  </si>
  <si>
    <t>Minor - unusual/non-systematic</t>
  </si>
  <si>
    <t>10.12.2</t>
  </si>
  <si>
    <t>Within 12 months of certificate issue, and no later than next annual audit</t>
  </si>
  <si>
    <t>n/a</t>
  </si>
  <si>
    <t>Choose one option from the drop downs</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</si>
  <si>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</si>
  <si>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</si>
  <si>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</si>
  <si>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</si>
  <si>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</si>
  <si>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</si>
  <si>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</si>
  <si>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</si>
  <si>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t>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</si>
  <si>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</si>
  <si>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</si>
  <si>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</si>
  <si>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</si>
  <si>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</si>
  <si>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</si>
  <si>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</si>
  <si>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</si>
  <si>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</si>
  <si>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</si>
  <si>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</si>
  <si>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</si>
  <si>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</si>
  <si>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</si>
  <si>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</si>
  <si>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</si>
  <si>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</si>
  <si>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</si>
  <si>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</si>
  <si>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</si>
  <si>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</si>
  <si>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</si>
  <si>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</si>
  <si>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</si>
  <si>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</si>
  <si>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</si>
  <si>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</si>
  <si>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</si>
  <si>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</si>
  <si>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</si>
  <si>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</si>
  <si>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</si>
  <si>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</si>
  <si>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</si>
  <si>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</si>
  <si>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OR</t>
  </si>
  <si>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</si>
  <si>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</si>
  <si>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</si>
  <si>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</si>
  <si>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</si>
  <si>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</si>
  <si>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</si>
  <si>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</si>
  <si>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</si>
  <si>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</si>
  <si>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</si>
  <si>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</si>
  <si>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</si>
  <si>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</si>
  <si>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</si>
  <si>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</si>
  <si>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</si>
  <si>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</si>
  <si>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</si>
  <si>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</si>
  <si>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</si>
  <si>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</si>
  <si>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</si>
  <si>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</si>
  <si>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5.1.1</t>
  </si>
  <si>
    <t>5.2.1</t>
  </si>
  <si>
    <t>5.2.2</t>
  </si>
  <si>
    <t>5.2.3</t>
  </si>
  <si>
    <t>5.3.1</t>
  </si>
  <si>
    <t>5.3.2</t>
  </si>
  <si>
    <t>Description of Management System</t>
  </si>
  <si>
    <t>Management objectives</t>
  </si>
  <si>
    <t>5.4.1</t>
  </si>
  <si>
    <t>5.4.2</t>
  </si>
  <si>
    <t>5.5.1</t>
  </si>
  <si>
    <t>5.5.2</t>
  </si>
  <si>
    <t>Secondary Processing by Forest Manager</t>
  </si>
  <si>
    <t>None/Subject of separate Chain of Custody report</t>
  </si>
  <si>
    <t>5.2.4</t>
  </si>
  <si>
    <t>General</t>
  </si>
  <si>
    <r>
      <t xml:space="preserve">FIRST SURVEILLANCE - </t>
    </r>
    <r>
      <rPr>
        <b/>
        <i/>
        <sz val="11"/>
        <color indexed="12"/>
        <rFont val="Cambria"/>
        <family val="1"/>
      </rPr>
      <t>edit text in blue as appropriate and change to black text before submitting report for review</t>
    </r>
  </si>
  <si>
    <t>Surveillance Assessment dates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</si>
  <si>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</si>
  <si>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</si>
  <si>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</si>
  <si>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</si>
  <si>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</si>
  <si>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</si>
  <si>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</si>
  <si>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</si>
  <si>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</si>
  <si>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</si>
  <si>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</si>
  <si>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</si>
  <si>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</si>
  <si>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</si>
  <si>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</si>
  <si>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</si>
  <si>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</si>
  <si>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</si>
  <si>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</si>
  <si>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</si>
  <si>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</si>
  <si>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</si>
  <si>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</si>
  <si>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</si>
  <si>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</si>
  <si>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</si>
  <si>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</si>
  <si>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</si>
  <si>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</si>
  <si>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</si>
  <si>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</si>
  <si>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</si>
  <si>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</si>
  <si>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</si>
  <si>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</si>
  <si>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</si>
  <si>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</si>
  <si>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</si>
  <si>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</si>
  <si>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</si>
  <si>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</si>
  <si>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</si>
  <si>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</si>
  <si>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</si>
  <si>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</si>
  <si>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</si>
  <si>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</si>
  <si>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</si>
  <si>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</si>
  <si>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</si>
  <si>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</si>
  <si>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</si>
  <si>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</si>
  <si>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</si>
  <si>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</si>
  <si>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</si>
  <si>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</si>
  <si>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</si>
  <si>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</si>
  <si>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</si>
  <si>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</si>
  <si>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</si>
  <si>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</si>
  <si>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r>
      <t xml:space="preserve">FOURTH SURVEILLANCE - </t>
    </r>
    <r>
      <rPr>
        <b/>
        <i/>
        <sz val="11"/>
        <color indexed="12"/>
        <rFont val="Cambria"/>
        <family val="1"/>
      </rPr>
      <t>edit text in blue as appropriate and change to black text before submitting report for review</t>
    </r>
  </si>
  <si>
    <t>9.3.1</t>
  </si>
  <si>
    <t>9.4.1</t>
  </si>
  <si>
    <t>9.7.1</t>
  </si>
  <si>
    <t>Region/Country:</t>
  </si>
  <si>
    <t>Requirement</t>
  </si>
  <si>
    <t>CAR</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</si>
  <si>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</si>
  <si>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</si>
  <si>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</si>
  <si>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</si>
  <si>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</si>
  <si>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</si>
  <si>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</si>
  <si>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</si>
  <si>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</si>
  <si>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</si>
  <si>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</si>
  <si>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</si>
  <si>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</si>
  <si>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</si>
  <si>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</si>
  <si>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</si>
  <si>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</si>
  <si>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</si>
  <si>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</si>
  <si>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</si>
  <si>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</si>
  <si>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</si>
  <si>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</si>
  <si>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</si>
  <si>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</si>
  <si>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</si>
  <si>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</si>
  <si>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</si>
  <si>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</si>
  <si>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</si>
  <si>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</si>
  <si>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</si>
  <si>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</si>
  <si>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</si>
  <si>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</si>
  <si>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</si>
  <si>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</si>
  <si>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</si>
  <si>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</si>
  <si>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</si>
  <si>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</si>
  <si>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</si>
  <si>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</si>
  <si>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</si>
  <si>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</si>
  <si>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</si>
  <si>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</si>
  <si>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</si>
  <si>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</si>
  <si>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</si>
  <si>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</si>
  <si>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</si>
  <si>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</si>
  <si>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</si>
  <si>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</si>
  <si>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</si>
  <si>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</si>
  <si>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</si>
  <si>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</si>
  <si>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</si>
  <si>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</si>
  <si>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</si>
  <si>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</si>
  <si>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</si>
  <si>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</si>
  <si>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</si>
  <si>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</si>
  <si>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</si>
  <si>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</si>
  <si>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</si>
  <si>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Quercus robur</t>
  </si>
  <si>
    <t>Sessile oak (and hybrids)</t>
  </si>
  <si>
    <t>Quercus petraea</t>
  </si>
  <si>
    <t>Willow</t>
  </si>
  <si>
    <t>Salix spp.</t>
  </si>
  <si>
    <t>Elm spp.</t>
  </si>
  <si>
    <t>Ulmus spp.</t>
  </si>
  <si>
    <t>NB - this checklist should be used in conjunction with the verifiers and guidance in the SA Cert Group Certification Standard</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</si>
  <si>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</si>
  <si>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</si>
  <si>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</si>
  <si>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</si>
  <si>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</si>
  <si>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</si>
  <si>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</si>
  <si>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</si>
  <si>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</si>
  <si>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</si>
  <si>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</si>
  <si>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</si>
  <si>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</si>
  <si>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</si>
  <si>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</si>
  <si>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</si>
  <si>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</si>
  <si>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</si>
  <si>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</si>
  <si>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</si>
  <si>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</si>
  <si>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</si>
  <si>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</si>
  <si>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</si>
  <si>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</si>
  <si>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</si>
  <si>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</si>
  <si>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</si>
  <si>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</si>
  <si>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</si>
  <si>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</si>
  <si>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</si>
  <si>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</si>
  <si>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</si>
  <si>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</si>
  <si>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</si>
  <si>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</si>
  <si>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</si>
  <si>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</si>
  <si>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</si>
  <si>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</si>
  <si>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</si>
  <si>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</si>
  <si>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</si>
  <si>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</si>
  <si>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</si>
  <si>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</si>
  <si>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</si>
  <si>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</si>
  <si>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</si>
  <si>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</si>
  <si>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</si>
  <si>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</si>
  <si>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</si>
  <si>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</si>
  <si>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</si>
  <si>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</si>
  <si>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</si>
  <si>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</si>
  <si>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</si>
  <si>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</si>
  <si>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</si>
  <si>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</si>
  <si>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</si>
  <si>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</si>
  <si>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</si>
  <si>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</si>
  <si>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</si>
  <si>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</si>
  <si>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</si>
  <si>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</si>
  <si>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</si>
  <si>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</si>
  <si>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</si>
  <si>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</si>
  <si>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</si>
  <si>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</si>
  <si>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</si>
  <si>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</si>
  <si>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</si>
  <si>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</si>
  <si>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</si>
  <si>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</si>
  <si>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</si>
  <si>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</si>
  <si>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</si>
  <si>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</si>
  <si>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</si>
  <si>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</si>
  <si>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</si>
  <si>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</si>
  <si>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</si>
  <si>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</si>
  <si>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</si>
  <si>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</si>
  <si>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</si>
  <si>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</si>
  <si>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</si>
  <si>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</si>
  <si>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</si>
  <si>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</si>
  <si>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</si>
  <si>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</si>
  <si>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</si>
  <si>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</si>
  <si>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</si>
  <si>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</si>
  <si>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</si>
  <si>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</si>
  <si>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</si>
  <si>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</si>
  <si>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</si>
  <si>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</si>
  <si>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</si>
  <si>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</si>
  <si>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</si>
  <si>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</si>
  <si>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</si>
  <si>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</si>
  <si>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</si>
  <si>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</si>
  <si>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</si>
  <si>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</si>
  <si>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</si>
  <si>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</si>
  <si>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</si>
  <si>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</si>
  <si>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</si>
  <si>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</si>
  <si>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</si>
  <si>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</si>
  <si>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</si>
  <si>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</si>
  <si>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</si>
  <si>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</si>
  <si>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</si>
  <si>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</si>
  <si>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</si>
  <si>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</si>
  <si>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</si>
  <si>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Year visited by SA</t>
  </si>
  <si>
    <t>Private</t>
  </si>
  <si>
    <t xml:space="preserve">Approved </t>
  </si>
  <si>
    <t>IMPORTANT:</t>
  </si>
  <si>
    <t>No FMUs</t>
  </si>
  <si>
    <t>Total FMUs to sample</t>
  </si>
  <si>
    <t>RA</t>
  </si>
  <si>
    <t>Surv</t>
  </si>
  <si>
    <t>no. FMUs</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</si>
  <si>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</si>
  <si>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</si>
  <si>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</si>
  <si>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</si>
  <si>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</si>
  <si>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</si>
  <si>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</si>
  <si>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</si>
  <si>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</si>
  <si>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</si>
  <si>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</si>
  <si>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</si>
  <si>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</si>
  <si>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</si>
  <si>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</si>
  <si>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</si>
  <si>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</si>
  <si>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</si>
  <si>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</si>
  <si>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</si>
  <si>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</si>
  <si>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</si>
  <si>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</si>
  <si>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</si>
  <si>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</si>
  <si>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</si>
  <si>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</si>
  <si>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</si>
  <si>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</si>
  <si>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</si>
  <si>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</si>
  <si>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</si>
  <si>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</si>
  <si>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</si>
  <si>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</si>
  <si>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</si>
  <si>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</si>
  <si>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</si>
  <si>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</si>
  <si>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</si>
  <si>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</si>
  <si>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</si>
  <si>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</si>
  <si>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</si>
  <si>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</si>
  <si>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</si>
  <si>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</si>
  <si>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</si>
  <si>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</si>
  <si>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</si>
  <si>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</si>
  <si>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</si>
  <si>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</si>
  <si>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</si>
  <si>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</si>
  <si>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</si>
  <si>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</si>
  <si>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</si>
  <si>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</si>
  <si>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</si>
  <si>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</si>
  <si>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</si>
  <si>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</si>
  <si>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</si>
  <si>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</si>
  <si>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</si>
  <si>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</si>
  <si>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</si>
  <si>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</si>
  <si>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</si>
  <si>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</si>
  <si>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</si>
  <si>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</si>
  <si>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</si>
  <si>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</si>
  <si>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</si>
  <si>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</si>
  <si>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</si>
  <si>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</si>
  <si>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</si>
  <si>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</si>
  <si>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</si>
  <si>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</si>
  <si>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</si>
  <si>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</si>
  <si>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</si>
  <si>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</si>
  <si>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</si>
  <si>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</si>
  <si>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</si>
  <si>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</si>
  <si>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</si>
  <si>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</si>
  <si>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</si>
  <si>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</si>
  <si>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</si>
  <si>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</si>
  <si>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</si>
  <si>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</si>
  <si>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</si>
  <si>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</si>
  <si>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</si>
  <si>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</si>
  <si>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</si>
  <si>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</si>
  <si>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</si>
  <si>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</si>
  <si>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</si>
  <si>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</si>
  <si>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</si>
  <si>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</si>
  <si>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</si>
  <si>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</si>
  <si>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</si>
  <si>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</si>
  <si>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</si>
  <si>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</si>
  <si>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</si>
  <si>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</si>
  <si>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</si>
  <si>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</si>
  <si>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</si>
  <si>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</si>
  <si>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</si>
  <si>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Description of client / certificate holder</t>
  </si>
  <si>
    <t>Name:</t>
  </si>
  <si>
    <t>Code:</t>
  </si>
  <si>
    <t>Address:</t>
  </si>
  <si>
    <t>Presence of indigenous people:</t>
  </si>
  <si>
    <t>Summary of audit</t>
  </si>
  <si>
    <t>Type</t>
  </si>
  <si>
    <t>Names of auditors:</t>
  </si>
  <si>
    <t>Report Reviewer</t>
  </si>
  <si>
    <t>Report summary</t>
  </si>
  <si>
    <t>Describe any potentially contentious issues.</t>
  </si>
  <si>
    <t>Location of report</t>
  </si>
  <si>
    <t>Filed under: Forestry/Certification records</t>
  </si>
  <si>
    <t>Certification decision:</t>
  </si>
  <si>
    <t>Email forestry@soilassociation.org ● www.soilassociation.org/forestry</t>
  </si>
  <si>
    <t>Date of issue:</t>
  </si>
  <si>
    <t>Date of expiry:</t>
  </si>
  <si>
    <t>Product Groups available from this certificate holder include:</t>
  </si>
  <si>
    <t>Product code</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</si>
  <si>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</si>
  <si>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</si>
  <si>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</si>
  <si>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</si>
  <si>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</si>
  <si>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</si>
  <si>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</si>
  <si>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</si>
  <si>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</si>
  <si>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</si>
  <si>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</si>
  <si>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</si>
  <si>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</si>
  <si>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</si>
  <si>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</si>
  <si>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</si>
  <si>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</si>
  <si>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</si>
  <si>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</si>
  <si>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</si>
  <si>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</si>
  <si>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</si>
  <si>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</si>
  <si>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</si>
  <si>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</si>
  <si>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</si>
  <si>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</si>
  <si>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Plywood</t>
  </si>
  <si>
    <t>Fibreboard</t>
  </si>
  <si>
    <t>Softboard</t>
  </si>
  <si>
    <t>Engineered wood products</t>
  </si>
  <si>
    <t>Garden furniture</t>
  </si>
  <si>
    <t>Musical instruments</t>
  </si>
  <si>
    <t>Playground equipment</t>
  </si>
  <si>
    <t>Pulp</t>
  </si>
  <si>
    <t>Newsprint</t>
  </si>
  <si>
    <t>1.5.1</t>
  </si>
  <si>
    <t>1.5.2</t>
  </si>
  <si>
    <t>2.3.1</t>
  </si>
  <si>
    <t>2.3.2</t>
  </si>
  <si>
    <t>2.3.3</t>
  </si>
  <si>
    <t>3.1.1</t>
  </si>
  <si>
    <t>3.1.2</t>
  </si>
  <si>
    <t>3.1.3</t>
  </si>
  <si>
    <t>3.1.4</t>
  </si>
  <si>
    <t>3.7.2</t>
  </si>
  <si>
    <t>6.3.2</t>
  </si>
  <si>
    <t>6.3.3</t>
  </si>
  <si>
    <t>8.1.1</t>
  </si>
  <si>
    <t>8.1.2</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</si>
  <si>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</si>
  <si>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</si>
  <si>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</si>
  <si>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</si>
  <si>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</si>
  <si>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</si>
  <si>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</si>
  <si>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</si>
  <si>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</si>
  <si>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</si>
  <si>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</si>
  <si>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</si>
  <si>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</si>
  <si>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</si>
  <si>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</si>
  <si>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</si>
  <si>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</si>
  <si>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</si>
  <si>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</si>
  <si>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</si>
  <si>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</si>
  <si>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</si>
  <si>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</si>
  <si>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</si>
  <si>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</si>
  <si>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</si>
  <si>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</si>
  <si>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</si>
  <si>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t>Fountains Forestry</t>
  </si>
  <si>
    <t>United Kingdom</t>
  </si>
  <si>
    <t>Douglas Murray</t>
  </si>
  <si>
    <t xml:space="preserve">Fountains Forestry  
Bogallan 
North Kessock 
Inverness 
IV1 3XE </t>
  </si>
  <si>
    <t>douglas.murray@fountainsforestry.co.uk</t>
  </si>
  <si>
    <t>UK</t>
  </si>
  <si>
    <t>refer to members list</t>
  </si>
  <si>
    <t>private</t>
  </si>
  <si>
    <t>coniferous/broadleaves</t>
  </si>
  <si>
    <t>Designated sites include SACs, SSSIs, SPAs and also ASNWs.  The main HCV species which are present include Capercaille, black grouse, red squirrel, pine marten, Scottish wild cat, freshwater pearl mussel
Further information is available in the report and checklist</t>
  </si>
  <si>
    <t>exotic/indigenous</t>
  </si>
  <si>
    <t>Spruce and Pine</t>
  </si>
  <si>
    <t>Round wood / Standing timber</t>
  </si>
  <si>
    <t xml:space="preserve">m: 50
f: </t>
  </si>
  <si>
    <t>CARs from S4</t>
  </si>
  <si>
    <t>The forest manager shall ensure that there is: 
• Compliance with health and safety legislation
• Conformance with associated codes of practice
• Conformance with FISA guidance.</t>
  </si>
  <si>
    <t xml:space="preserve">Tree shelter disposal at Bught Shank was undertaken by a contractor who stored and then skipped the material once a full load was collected, however the said contractor did not hold a waste transfer licence in contravention of waste managment legislation. </t>
  </si>
  <si>
    <t>3.6.1</t>
  </si>
  <si>
    <t>The forest shall ensure that waste disposal is in accordance with current waste management legislation and regulations.</t>
  </si>
  <si>
    <t>CARs from RA</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</si>
  <si>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</si>
  <si>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</si>
  <si>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</si>
  <si>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</si>
  <si>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</si>
  <si>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PA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</si>
  <si>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</si>
  <si>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</si>
  <si>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</si>
  <si>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</si>
  <si>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</si>
  <si>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</si>
  <si>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</si>
  <si>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</si>
  <si>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</si>
  <si>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</si>
  <si>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</si>
  <si>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</si>
  <si>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</si>
  <si>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</si>
  <si>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</si>
  <si>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</si>
  <si>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</si>
  <si>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</si>
  <si>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</si>
  <si>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</si>
  <si>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</si>
  <si>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</si>
  <si>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</si>
  <si>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</si>
  <si>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</si>
  <si>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</si>
  <si>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</si>
  <si>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</si>
  <si>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</si>
  <si>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</si>
  <si>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</si>
  <si>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</si>
  <si>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</si>
  <si>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</si>
  <si>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</si>
  <si>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</si>
  <si>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</si>
  <si>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</si>
  <si>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</si>
  <si>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</si>
  <si>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</si>
  <si>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</si>
  <si>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</si>
  <si>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</si>
  <si>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</si>
  <si>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</si>
  <si>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</si>
  <si>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</si>
  <si>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</si>
  <si>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</si>
  <si>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</si>
  <si>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</si>
  <si>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</si>
  <si>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</si>
  <si>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</si>
  <si>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</si>
  <si>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</si>
  <si>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</si>
  <si>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</si>
  <si>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</si>
  <si>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</si>
  <si>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</si>
  <si>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</si>
  <si>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</si>
  <si>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</si>
  <si>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</si>
  <si>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</si>
  <si>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</si>
  <si>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</si>
  <si>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</si>
  <si>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</si>
  <si>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</si>
  <si>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</si>
  <si>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</si>
  <si>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</si>
  <si>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</si>
  <si>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</si>
  <si>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</si>
  <si>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</si>
  <si>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</si>
  <si>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</si>
  <si>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</si>
  <si>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</si>
  <si>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</si>
  <si>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</si>
  <si>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</si>
  <si>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</si>
  <si>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</si>
  <si>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</si>
  <si>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</si>
  <si>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</si>
  <si>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</si>
  <si>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</si>
  <si>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</si>
  <si>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</si>
  <si>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</si>
  <si>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</si>
  <si>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</si>
  <si>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</si>
  <si>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</si>
  <si>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</si>
  <si>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</si>
  <si>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</si>
  <si>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</si>
  <si>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</si>
  <si>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</si>
  <si>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</si>
  <si>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</si>
  <si>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</si>
  <si>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</si>
  <si>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</si>
  <si>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</si>
  <si>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</si>
  <si>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</si>
  <si>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</si>
  <si>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</si>
  <si>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</si>
  <si>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</si>
  <si>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</si>
  <si>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</si>
  <si>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</si>
  <si>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</si>
  <si>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</si>
  <si>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</si>
  <si>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</si>
  <si>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</si>
  <si>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</si>
  <si>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</si>
  <si>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</si>
  <si>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</si>
  <si>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</si>
  <si>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</si>
  <si>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</si>
  <si>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</si>
  <si>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</si>
  <si>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</si>
  <si>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</si>
  <si>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</si>
  <si>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</si>
  <si>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</si>
  <si>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</si>
  <si>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</si>
  <si>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</si>
  <si>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</si>
  <si>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</si>
  <si>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</si>
  <si>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</si>
  <si>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</si>
  <si>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</si>
  <si>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</si>
  <si>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</si>
  <si>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</si>
  <si>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</si>
  <si>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</si>
  <si>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</si>
  <si>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</si>
  <si>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</si>
  <si>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</si>
  <si>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</si>
  <si>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</si>
  <si>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</si>
  <si>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</si>
  <si>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</si>
  <si>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</si>
  <si>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</si>
  <si>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</si>
  <si>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</si>
  <si>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</si>
  <si>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</si>
  <si>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</si>
  <si>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</si>
  <si>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</si>
  <si>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</si>
  <si>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</si>
  <si>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</si>
  <si>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</si>
  <si>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</si>
  <si>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</si>
  <si>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</si>
  <si>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</si>
  <si>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</si>
  <si>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</si>
  <si>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</si>
  <si>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</si>
  <si>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</si>
  <si>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</si>
  <si>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</si>
  <si>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</si>
  <si>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</si>
  <si>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</si>
  <si>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</si>
  <si>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</si>
  <si>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</si>
  <si>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</si>
  <si>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</si>
  <si>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</si>
  <si>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</si>
  <si>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</si>
  <si>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</si>
  <si>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</si>
  <si>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</si>
  <si>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</si>
  <si>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</si>
  <si>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</si>
  <si>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</si>
  <si>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</si>
  <si>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</si>
  <si>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</si>
  <si>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</si>
  <si>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</si>
  <si>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</si>
  <si>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</si>
  <si>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</si>
  <si>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</si>
  <si>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</si>
  <si>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</si>
  <si>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</si>
  <si>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</si>
  <si>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</si>
  <si>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</si>
  <si>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</si>
  <si>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</si>
  <si>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</si>
  <si>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</si>
  <si>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</si>
  <si>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</si>
  <si>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</si>
  <si>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</si>
  <si>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</si>
  <si>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</si>
  <si>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</si>
  <si>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</si>
  <si>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</si>
  <si>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</si>
  <si>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</si>
  <si>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</si>
  <si>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</si>
  <si>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</si>
  <si>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</si>
  <si>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</si>
  <si>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</si>
  <si>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</si>
  <si>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</si>
  <si>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</si>
  <si>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</si>
  <si>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</si>
  <si>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Woodland operations</t>
  </si>
  <si>
    <t>10.10.1</t>
  </si>
  <si>
    <t>3.1.1 Woodland operations shall conform to forestry best practice guidance. 
Verifiers: 
• Field observation
• Discussion with the owner/manager and workers
• Monitoring and internal audit records.</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</si>
  <si>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</si>
  <si>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</si>
  <si>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</si>
  <si>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</si>
  <si>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</si>
  <si>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</si>
  <si>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</si>
  <si>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</si>
  <si>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</si>
  <si>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</si>
  <si>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</si>
  <si>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</si>
  <si>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</si>
  <si>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</si>
  <si>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</si>
  <si>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</si>
  <si>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3.2.4</t>
  </si>
  <si>
    <t>10.11.4</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</si>
  <si>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</si>
  <si>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</si>
  <si>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</si>
  <si>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</si>
  <si>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</si>
  <si>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</si>
  <si>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</si>
  <si>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</si>
  <si>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</si>
  <si>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</si>
  <si>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</si>
  <si>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</si>
  <si>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</si>
  <si>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</si>
  <si>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</si>
  <si>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</si>
  <si>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</si>
  <si>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</si>
  <si>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</si>
  <si>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</si>
  <si>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</si>
  <si>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</si>
  <si>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</si>
  <si>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</si>
  <si>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</si>
  <si>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</si>
  <si>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</si>
  <si>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</si>
  <si>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</si>
  <si>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</si>
  <si>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</si>
  <si>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</si>
  <si>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</si>
  <si>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</si>
  <si>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</si>
  <si>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</si>
  <si>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</si>
  <si>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</si>
  <si>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</si>
  <si>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</si>
  <si>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</si>
  <si>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</si>
  <si>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</si>
  <si>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</si>
  <si>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</si>
  <si>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</si>
  <si>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</si>
  <si>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</si>
  <si>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</si>
  <si>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</si>
  <si>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</si>
  <si>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</si>
  <si>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</si>
  <si>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</si>
  <si>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</si>
  <si>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</si>
  <si>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</si>
  <si>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</si>
  <si>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</si>
  <si>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</si>
  <si>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</si>
  <si>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</si>
  <si>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</si>
  <si>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</si>
  <si>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</si>
  <si>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</si>
  <si>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</si>
  <si>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</si>
  <si>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</si>
  <si>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</si>
  <si>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</si>
  <si>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</si>
  <si>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</si>
  <si>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</si>
  <si>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</si>
  <si>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</si>
  <si>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</si>
  <si>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</si>
  <si>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</si>
  <si>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</si>
  <si>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</si>
  <si>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</si>
  <si>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</si>
  <si>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</si>
  <si>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</si>
  <si>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</si>
  <si>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</si>
  <si>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</si>
  <si>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</si>
  <si>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</si>
  <si>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</si>
  <si>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</si>
  <si>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</si>
  <si>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</si>
  <si>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</si>
  <si>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</si>
  <si>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</si>
  <si>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</si>
  <si>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</si>
  <si>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</si>
  <si>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</si>
  <si>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</si>
  <si>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</si>
  <si>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</si>
  <si>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</si>
  <si>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</si>
  <si>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</si>
  <si>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</si>
  <si>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</si>
  <si>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</si>
  <si>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</si>
  <si>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</si>
  <si>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</si>
  <si>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</si>
  <si>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</si>
  <si>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</si>
  <si>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</si>
  <si>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</si>
  <si>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</si>
  <si>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</si>
  <si>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</si>
  <si>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</si>
  <si>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</si>
  <si>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</si>
  <si>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</si>
  <si>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</si>
  <si>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</si>
  <si>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</si>
  <si>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</si>
  <si>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</si>
  <si>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</si>
  <si>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</si>
  <si>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</si>
  <si>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</si>
  <si>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</si>
  <si>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</si>
  <si>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</si>
  <si>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</si>
  <si>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</si>
  <si>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</si>
  <si>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</si>
  <si>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</si>
  <si>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</si>
  <si>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</si>
  <si>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</si>
  <si>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</si>
  <si>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</si>
  <si>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</si>
  <si>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</si>
  <si>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</si>
  <si>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</si>
  <si>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</si>
  <si>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</si>
  <si>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</si>
  <si>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</si>
  <si>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</si>
  <si>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</si>
  <si>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</si>
  <si>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</si>
  <si>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</si>
  <si>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</si>
  <si>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</si>
  <si>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</si>
  <si>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</si>
  <si>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</si>
  <si>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</si>
  <si>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</si>
  <si>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</si>
  <si>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</si>
  <si>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</si>
  <si>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</si>
  <si>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</si>
  <si>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</si>
  <si>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</si>
  <si>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</si>
  <si>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</si>
  <si>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</si>
  <si>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</si>
  <si>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</si>
  <si>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</si>
  <si>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</si>
  <si>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</si>
  <si>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</si>
  <si>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</si>
  <si>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</si>
  <si>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</si>
  <si>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</si>
  <si>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</si>
  <si>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</si>
  <si>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x</t>
  </si>
  <si>
    <t>Larch</t>
  </si>
  <si>
    <t>Larix spp.</t>
  </si>
  <si>
    <t>Lodgepole pine</t>
  </si>
  <si>
    <t>Pinus contorta</t>
  </si>
  <si>
    <t>Downy birch</t>
  </si>
  <si>
    <t>Betula pubescens</t>
  </si>
  <si>
    <t>Pedunculate oak</t>
  </si>
  <si>
    <t>Exotic oak spp</t>
  </si>
  <si>
    <t>Quercus spp.</t>
  </si>
  <si>
    <t>Southern beech</t>
  </si>
  <si>
    <t>Nothofagus spp.</t>
  </si>
  <si>
    <t>This is a JOINT FSC/PEFC Checklist for UK and UKWAS. The PEFC fields will largely generate themselves and fill automatically from the FSC entries. Highlighted fields in PEFC will need to be typed manually</t>
  </si>
  <si>
    <t xml:space="preserve">ANNEX 6 PEFC UK FOREST MANAGEMENT GROUP CHECKLIST       (based on PEFC UK Scheme - weblink
</t>
  </si>
  <si>
    <t>PEFC UK Scheme</t>
  </si>
  <si>
    <t>and PEFC ST 1002 2018 - weblink</t>
  </si>
  <si>
    <t>PEFC International STD</t>
  </si>
  <si>
    <t>NOTE: Each group will result in one certificate.</t>
  </si>
  <si>
    <t xml:space="preserve">NOTE: The declaration of consent does not have to be an individual document. It can be part of a contract or any other document (e.g. meeting minutes) that specifies the relationship agreed between the member and the Group Entity.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</si>
  <si>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</si>
  <si>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</si>
  <si>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</si>
  <si>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Conformance with all requirements of UKWAS shall be demonstrated for each management unit within the scope of the PEFC  FM group certificate.</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</si>
  <si>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</si>
  <si>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</si>
  <si>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The Group Entity shall evaluate every applicant who wishes to join the group and ensure that there are no major non-conformities with UKWAS, nor with membership requirements, before adding the new member to the group. </t>
  </si>
  <si>
    <t xml:space="preserve">6.1.1 The Group Entity shall conduct a field evaluation to conform with Clause 6.1.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</si>
  <si>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</si>
  <si>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</si>
  <si>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</si>
  <si>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7.1.1 When the Group Entity provides members with a summary of these items, it shall make available the full documentation upon request from the members. </t>
  </si>
  <si>
    <t xml:space="preserve">7.1.2 The information shall be presented in a way that is understandable for members.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</si>
  <si>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</si>
  <si>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</si>
  <si>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The Group Entity shall maintain up-to-date records covering all applicable requirements of this standard and UKWAS. These shall include: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</si>
  <si>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</si>
  <si>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</si>
  <si>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</si>
  <si>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</si>
  <si>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</si>
  <si>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</si>
  <si>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</si>
  <si>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</si>
  <si>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</si>
  <si>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</si>
  <si>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xml:space="preserve">The Group Entity may lower the minimum sample defined in 10.4 based on the regular analysis of the results of the monitoring as per 9.3.3.1 of PEFC Standard 1002 2018 </t>
  </si>
  <si>
    <t>10.10</t>
  </si>
  <si>
    <t xml:space="preserve">The Group Entity shall implement a tracking and tracing system for PEFC -certified products, to ensure that they are not mixed with non-certified material. </t>
  </si>
  <si>
    <t xml:space="preserve">The Group Entity shall ensure that all invoices for sales of PEFC -certified material include the required information (as per UKWAS 3.2.2 and PEFC COC Standard 2002). </t>
  </si>
  <si>
    <t>The Group Entity shall ensure that all uses of the PEFC  trademarks are approved by PEFC UK in advance.</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</si>
  <si>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</si>
  <si>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</si>
  <si>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END OF PEFC CHECKLIST</t>
  </si>
  <si>
    <t>F027</t>
  </si>
  <si>
    <t>Grassfield East</t>
  </si>
  <si>
    <t>-</t>
  </si>
  <si>
    <t>West Linton</t>
  </si>
  <si>
    <t>NT 198502</t>
  </si>
  <si>
    <t>Matthew Trewin</t>
  </si>
  <si>
    <t>Rough Wood 
Roundwood(logs)
Fuelwood</t>
  </si>
  <si>
    <t>N</t>
  </si>
  <si>
    <t>F028</t>
  </si>
  <si>
    <t>Grassfield West</t>
  </si>
  <si>
    <t>MA 2016 CU</t>
  </si>
  <si>
    <t>F004</t>
  </si>
  <si>
    <t>Coed y Cwm</t>
  </si>
  <si>
    <t>Machynlleth</t>
  </si>
  <si>
    <t>SH 915082</t>
  </si>
  <si>
    <t>Rob MacCurrach</t>
  </si>
  <si>
    <t>Y</t>
  </si>
  <si>
    <t>F066</t>
  </si>
  <si>
    <t>Harehope East</t>
  </si>
  <si>
    <t>Peebles</t>
  </si>
  <si>
    <t>NT 216437</t>
  </si>
  <si>
    <t>F039</t>
  </si>
  <si>
    <t>Harehope West</t>
  </si>
  <si>
    <t>NW of Peebles</t>
  </si>
  <si>
    <t>F045</t>
  </si>
  <si>
    <t>Boncyn</t>
  </si>
  <si>
    <t>SH 885170</t>
  </si>
  <si>
    <t>F047</t>
  </si>
  <si>
    <t>Corrour</t>
  </si>
  <si>
    <t>Roybridge</t>
  </si>
  <si>
    <t>NN 400800</t>
  </si>
  <si>
    <t>Dougie Murray</t>
  </si>
  <si>
    <t>F055</t>
  </si>
  <si>
    <t>Gilkerscleuch West</t>
  </si>
  <si>
    <t>Crawfordjohn</t>
  </si>
  <si>
    <t>NS 899236</t>
  </si>
  <si>
    <t>John Proudlock</t>
  </si>
  <si>
    <t>S2 2018</t>
  </si>
  <si>
    <t>F056</t>
  </si>
  <si>
    <t>Cryniarth</t>
  </si>
  <si>
    <t>Carno</t>
  </si>
  <si>
    <t>Powys</t>
  </si>
  <si>
    <t>SN 983980</t>
  </si>
  <si>
    <t>F070</t>
  </si>
  <si>
    <t>Woodbury Hill</t>
  </si>
  <si>
    <t>na</t>
  </si>
  <si>
    <t>Hay-on-Wye</t>
  </si>
  <si>
    <t>Herefordshire</t>
  </si>
  <si>
    <t>SO 332424</t>
  </si>
  <si>
    <t>Mixed</t>
  </si>
  <si>
    <t>F074</t>
  </si>
  <si>
    <t>Upper Howcleuch North</t>
  </si>
  <si>
    <t>Abington</t>
  </si>
  <si>
    <t>Lanarkshire</t>
  </si>
  <si>
    <t>NT 001145</t>
  </si>
  <si>
    <t>S1 2017</t>
  </si>
  <si>
    <t>F076</t>
  </si>
  <si>
    <t>Spyhill</t>
  </si>
  <si>
    <t>Bancory</t>
  </si>
  <si>
    <t>Aberdeenshire</t>
  </si>
  <si>
    <t>NO765914</t>
  </si>
  <si>
    <t>Stephen MacDonald</t>
  </si>
  <si>
    <t>F078</t>
  </si>
  <si>
    <t>Inchcorsie</t>
  </si>
  <si>
    <t>Huntly</t>
  </si>
  <si>
    <t>Banff</t>
  </si>
  <si>
    <t>NJ587486</t>
  </si>
  <si>
    <t>F083</t>
  </si>
  <si>
    <t>Casandamff</t>
  </si>
  <si>
    <t>Struie</t>
  </si>
  <si>
    <t>Inverness-shire</t>
  </si>
  <si>
    <t>NH 684 823</t>
  </si>
  <si>
    <t>Iain Imlack</t>
  </si>
  <si>
    <t>F081</t>
  </si>
  <si>
    <t>Gallowshill</t>
  </si>
  <si>
    <t>Kemnay</t>
  </si>
  <si>
    <t>NJ 714 187</t>
  </si>
  <si>
    <t>F079</t>
  </si>
  <si>
    <t>Bogindhu</t>
  </si>
  <si>
    <t>Echt</t>
  </si>
  <si>
    <t>NJ70060740</t>
  </si>
  <si>
    <t>F080</t>
  </si>
  <si>
    <t>Craigmuie</t>
  </si>
  <si>
    <t>Moniaive</t>
  </si>
  <si>
    <t>Dumfrieshire</t>
  </si>
  <si>
    <t>NX 730 855</t>
  </si>
  <si>
    <t>John proudlock</t>
  </si>
  <si>
    <t>F084</t>
  </si>
  <si>
    <t>Syre</t>
  </si>
  <si>
    <t>Strathnaver</t>
  </si>
  <si>
    <t>NC 677 411</t>
  </si>
  <si>
    <t>F085</t>
  </si>
  <si>
    <t>Little Kerloch</t>
  </si>
  <si>
    <t>Banchory</t>
  </si>
  <si>
    <t>NO 680 870</t>
  </si>
  <si>
    <t>F089</t>
  </si>
  <si>
    <t>Carn Bheag</t>
  </si>
  <si>
    <t>Lairg</t>
  </si>
  <si>
    <t>Rosehall</t>
  </si>
  <si>
    <t>NC390020</t>
  </si>
  <si>
    <t>S4 2020</t>
  </si>
  <si>
    <t>F088</t>
  </si>
  <si>
    <t>Thurnaig</t>
  </si>
  <si>
    <t>NC392017</t>
  </si>
  <si>
    <t>F086</t>
  </si>
  <si>
    <t>Lurg</t>
  </si>
  <si>
    <t>Fintry</t>
  </si>
  <si>
    <t>Stirling</t>
  </si>
  <si>
    <t>NS634 847</t>
  </si>
  <si>
    <t>F091</t>
  </si>
  <si>
    <t>Glenglass</t>
  </si>
  <si>
    <t>Kirkconnel</t>
  </si>
  <si>
    <t>NS684056</t>
  </si>
  <si>
    <t>F090</t>
  </si>
  <si>
    <t>Pen Y Ceunant</t>
  </si>
  <si>
    <t>Penybontffwr</t>
  </si>
  <si>
    <t>Oswestry</t>
  </si>
  <si>
    <t>SJ090231</t>
  </si>
  <si>
    <t>F094</t>
  </si>
  <si>
    <t>Loch Ree</t>
  </si>
  <si>
    <t>Cairnryan</t>
  </si>
  <si>
    <t>Scotland</t>
  </si>
  <si>
    <t>NX084687</t>
  </si>
  <si>
    <t>F095</t>
  </si>
  <si>
    <t>Carn Mor, Tutim &amp; Innis Beithe</t>
  </si>
  <si>
    <t>Lairg,</t>
  </si>
  <si>
    <t>NC395038</t>
  </si>
  <si>
    <t>F097</t>
  </si>
  <si>
    <t>Easter Bleaton</t>
  </si>
  <si>
    <t>Alyth</t>
  </si>
  <si>
    <t>scotland</t>
  </si>
  <si>
    <t>NO141565</t>
  </si>
  <si>
    <t>S3 2019</t>
  </si>
  <si>
    <t>F098</t>
  </si>
  <si>
    <t>Brin &amp; Torr Mor</t>
  </si>
  <si>
    <t>Dores</t>
  </si>
  <si>
    <t>NH625283</t>
  </si>
  <si>
    <t>F020</t>
  </si>
  <si>
    <t>Bught Shank</t>
  </si>
  <si>
    <t>Tweedsmuir</t>
  </si>
  <si>
    <t>NT056175</t>
  </si>
  <si>
    <t>F099</t>
  </si>
  <si>
    <t>Craigwell Wood</t>
  </si>
  <si>
    <t>South Ayrshire</t>
  </si>
  <si>
    <t>NX249954</t>
  </si>
  <si>
    <t>F100</t>
  </si>
  <si>
    <t>Dobbingstone</t>
  </si>
  <si>
    <t>NX312992</t>
  </si>
  <si>
    <t>F101</t>
  </si>
  <si>
    <t>Dhonnadh</t>
  </si>
  <si>
    <t>Lairg, Rosehall</t>
  </si>
  <si>
    <t>NC393028</t>
  </si>
  <si>
    <t>F102</t>
  </si>
  <si>
    <t>Brandsby</t>
  </si>
  <si>
    <t>Gilling East</t>
  </si>
  <si>
    <t xml:space="preserve"> York</t>
  </si>
  <si>
    <t>SE617745</t>
  </si>
  <si>
    <t>David Bradshaw</t>
  </si>
  <si>
    <t>F103</t>
  </si>
  <si>
    <t>Garvary</t>
  </si>
  <si>
    <t>Ardgay, Sutherland</t>
  </si>
  <si>
    <t>NH582873</t>
  </si>
  <si>
    <t>F104</t>
  </si>
  <si>
    <t>Balgothrie</t>
  </si>
  <si>
    <t>Leslie, Fife</t>
  </si>
  <si>
    <t>NO229036</t>
  </si>
  <si>
    <t>F105</t>
  </si>
  <si>
    <t>Brownhill</t>
  </si>
  <si>
    <t>Moffat, Dumf &amp; Galloway</t>
  </si>
  <si>
    <t>NT147006</t>
  </si>
  <si>
    <t>F106</t>
  </si>
  <si>
    <t>Brig</t>
  </si>
  <si>
    <t>Forsinard, Sutherland</t>
  </si>
  <si>
    <t>NC889484</t>
  </si>
  <si>
    <t>F107</t>
  </si>
  <si>
    <t>Harran</t>
  </si>
  <si>
    <t>Kirriemuir, Angus</t>
  </si>
  <si>
    <t>NO274634</t>
  </si>
  <si>
    <t>F108</t>
  </si>
  <si>
    <t>Bhrochain</t>
  </si>
  <si>
    <t>NC384035</t>
  </si>
  <si>
    <t>F109</t>
  </si>
  <si>
    <t>Silton Forest</t>
  </si>
  <si>
    <t>Boreland, Dumf &amp; Galloway</t>
  </si>
  <si>
    <t>NY171967</t>
  </si>
  <si>
    <t>David Smith</t>
  </si>
  <si>
    <t>F122</t>
  </si>
  <si>
    <t>Barracks</t>
  </si>
  <si>
    <t>Rannoch</t>
  </si>
  <si>
    <t>NN485550</t>
  </si>
  <si>
    <t>F113</t>
  </si>
  <si>
    <t xml:space="preserve">Admirals </t>
  </si>
  <si>
    <t>Struie, Inverness-shire</t>
  </si>
  <si>
    <t>Admirals</t>
  </si>
  <si>
    <t>NH684809</t>
  </si>
  <si>
    <t>Sequent (Schweiz) AG</t>
  </si>
  <si>
    <t>F114</t>
  </si>
  <si>
    <t xml:space="preserve">Nether Howcleuch </t>
  </si>
  <si>
    <t>Moffat, Sth Lanarkshire</t>
  </si>
  <si>
    <t>Nether Howcleuch</t>
  </si>
  <si>
    <t>NT033143</t>
  </si>
  <si>
    <t>Howcleuch Partnership</t>
  </si>
  <si>
    <t>Ex members</t>
  </si>
  <si>
    <t>Hudsons Allotment</t>
  </si>
  <si>
    <t>NY367245</t>
  </si>
  <si>
    <t>Troutbeck</t>
  </si>
  <si>
    <t>Cumbria</t>
  </si>
  <si>
    <t>Left 08/05/2018</t>
  </si>
  <si>
    <t>F096</t>
  </si>
  <si>
    <t>The Twerne</t>
  </si>
  <si>
    <t>Hereford</t>
  </si>
  <si>
    <t>SO 637389</t>
  </si>
  <si>
    <t>Plantation with ASNW</t>
  </si>
  <si>
    <t>Ruddenleys</t>
  </si>
  <si>
    <t>Borders</t>
  </si>
  <si>
    <t>NT208507</t>
  </si>
  <si>
    <t>F003</t>
  </si>
  <si>
    <t>Pant Spydded</t>
  </si>
  <si>
    <t>SH 723041</t>
  </si>
  <si>
    <t>F069</t>
  </si>
  <si>
    <t>Croygorston</t>
  </si>
  <si>
    <t>Inverness</t>
  </si>
  <si>
    <t>NH 773450</t>
  </si>
  <si>
    <t>Mixed with ASNW</t>
  </si>
  <si>
    <t>F041</t>
  </si>
  <si>
    <t>Condie Hill</t>
  </si>
  <si>
    <t>Near Perth</t>
  </si>
  <si>
    <t>NO 067125</t>
  </si>
  <si>
    <t>F082</t>
  </si>
  <si>
    <t>Mongour</t>
  </si>
  <si>
    <t>NO 761915</t>
  </si>
  <si>
    <t>F093</t>
  </si>
  <si>
    <t>F051</t>
  </si>
  <si>
    <t>Sth Lanarkshire</t>
  </si>
  <si>
    <t>NT 046141</t>
  </si>
  <si>
    <t>F054</t>
  </si>
  <si>
    <t>Howcleuch Hill</t>
  </si>
  <si>
    <t>Moffat</t>
  </si>
  <si>
    <t>Dumfries</t>
  </si>
  <si>
    <t>no</t>
  </si>
  <si>
    <t>www.fountainsforestry.co.uk</t>
  </si>
  <si>
    <t>UKWAS 5.4.1a</t>
  </si>
  <si>
    <t>UKWAS 3.6.1</t>
  </si>
  <si>
    <t>None</t>
  </si>
  <si>
    <t>Noted. No such requirement</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</si>
  <si>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</si>
  <si>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r>
      <t xml:space="preserve">8.3.1 </t>
    </r>
    <r>
      <rPr>
        <sz val="10"/>
        <rFont val="Cambria"/>
        <family val="1"/>
      </rPr>
      <t xml:space="preserve">(general monitoring) and </t>
    </r>
    <r>
      <rPr>
        <b/>
        <sz val="10"/>
        <rFont val="Cambria"/>
        <family val="1"/>
      </rPr>
      <t>9.4.3</t>
    </r>
    <r>
      <rPr>
        <sz val="10"/>
        <rFont val="Cambria"/>
        <family val="1"/>
      </rPr>
      <t xml:space="preserve"> (HCV monitoring)</t>
    </r>
  </si>
  <si>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</si>
  <si>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</si>
  <si>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r>
      <t xml:space="preserve">10.6.1 </t>
    </r>
    <r>
      <rPr>
        <sz val="10"/>
        <rFont val="Cambria"/>
        <family val="1"/>
      </rPr>
      <t xml:space="preserve">(fertilisers) and </t>
    </r>
    <r>
      <rPr>
        <b/>
        <sz val="10"/>
        <rFont val="Cambria"/>
        <family val="1"/>
      </rPr>
      <t xml:space="preserve">
10.7.1 </t>
    </r>
    <r>
      <rPr>
        <sz val="10"/>
        <rFont val="Cambria"/>
        <family val="1"/>
      </rPr>
      <t>(pesticides)</t>
    </r>
  </si>
  <si>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</si>
  <si>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</si>
  <si>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</si>
  <si>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</si>
  <si>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</si>
  <si>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</si>
  <si>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r>
      <t>10.7.9</t>
    </r>
    <r>
      <rPr>
        <sz val="10"/>
        <rFont val="Cambria"/>
        <family val="1"/>
      </rPr>
      <t xml:space="preserve"> (pesticides) and 
</t>
    </r>
    <r>
      <rPr>
        <b/>
        <sz val="10"/>
        <rFont val="Cambria"/>
        <family val="1"/>
      </rPr>
      <t xml:space="preserve">10.8.7 </t>
    </r>
    <r>
      <rPr>
        <sz val="10"/>
        <rFont val="Cambria"/>
        <family val="1"/>
      </rPr>
      <t>(biological control agents)</t>
    </r>
  </si>
  <si>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</si>
  <si>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</si>
  <si>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</si>
  <si>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No Issues notes. Sites were seen to be managed in line with the Scottish outdoor access code.</t>
  </si>
  <si>
    <r>
      <t>4.3.1</t>
    </r>
    <r>
      <rPr>
        <sz val="10"/>
        <rFont val="Cambria"/>
        <family val="1"/>
      </rPr>
      <t xml:space="preserve"> (providing local people with equitable opportunities for employment and to supply goods and services), 5.1.2 (making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</si>
  <si>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5.4.2 c)</t>
  </si>
  <si>
    <r>
      <t>2.1.1</t>
    </r>
    <r>
      <rPr>
        <sz val="10"/>
        <rFont val="Cambria"/>
        <family val="1"/>
      </rPr>
      <t xml:space="preserve"> (workers’ rights legislation) and 
</t>
    </r>
    <r>
      <rPr>
        <b/>
        <sz val="10"/>
        <rFont val="Cambria"/>
        <family val="1"/>
      </rPr>
      <t xml:space="preserve">2.2.1 </t>
    </r>
    <r>
      <rPr>
        <sz val="10"/>
        <rFont val="Cambria"/>
        <family val="1"/>
      </rPr>
      <t>(equality legislation)</t>
    </r>
  </si>
  <si>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</si>
  <si>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9-19th July 2021</t>
  </si>
  <si>
    <r>
      <rPr>
        <b/>
        <sz val="11"/>
        <rFont val="Cambria"/>
        <family val="1"/>
        <scheme val="major"/>
      </rPr>
      <t>Monday 19th July (Remote)</t>
    </r>
    <r>
      <rPr>
        <sz val="11"/>
        <rFont val="Cambria"/>
        <family val="1"/>
        <scheme val="major"/>
      </rPr>
      <t xml:space="preserve">
9:30-14:00 Document review and stakeholder meetings (All)
14:00-16:00 Auditor prepare for closing meeting (MT)
16:30 – 17:30 Closing meeting (AC, DM, MT)</t>
    </r>
  </si>
  <si>
    <r>
      <rPr>
        <b/>
        <sz val="11"/>
        <rFont val="Cambria"/>
        <family val="1"/>
        <scheme val="major"/>
      </rPr>
      <t>Thursday 15th July</t>
    </r>
    <r>
      <rPr>
        <sz val="11"/>
        <rFont val="Cambria"/>
        <family val="1"/>
        <scheme val="major"/>
      </rPr>
      <t xml:space="preserve">
9:30- 15:30 Corrour Site visit (JS, AC, MT)</t>
    </r>
  </si>
  <si>
    <r>
      <rPr>
        <b/>
        <sz val="11"/>
        <rFont val="Cambria"/>
        <family val="1"/>
        <scheme val="major"/>
      </rPr>
      <t>Wednesday 14th July</t>
    </r>
    <r>
      <rPr>
        <sz val="11"/>
        <rFont val="Cambria"/>
        <family val="1"/>
        <scheme val="major"/>
      </rPr>
      <t xml:space="preserve">
10:00 – 17:00 Admirals, Bhrochain, Carn Mor/Innis Beith/Tutim Site visits (II, AC, MT)
17:00- 19:00 Travel to Newtonmore (MT)</t>
    </r>
  </si>
  <si>
    <r>
      <rPr>
        <b/>
        <sz val="11"/>
        <rFont val="Cambria"/>
        <family val="1"/>
        <scheme val="major"/>
      </rPr>
      <t>Tuesday 13th July</t>
    </r>
    <r>
      <rPr>
        <sz val="11"/>
        <rFont val="Cambria"/>
        <family val="1"/>
        <scheme val="major"/>
      </rPr>
      <t xml:space="preserve">
All day – MT travel north (MT)</t>
    </r>
  </si>
  <si>
    <r>
      <rPr>
        <b/>
        <sz val="11"/>
        <rFont val="Calibri"/>
        <family val="2"/>
      </rPr>
      <t>Sunday 11th July (Remote)</t>
    </r>
    <r>
      <rPr>
        <sz val="11"/>
        <rFont val="Calibri"/>
        <family val="2"/>
      </rPr>
      <t xml:space="preserve">
9:00-12:00 Site Document Review (MT)</t>
    </r>
  </si>
  <si>
    <t>9 Days</t>
  </si>
  <si>
    <r>
      <t xml:space="preserve">1) </t>
    </r>
    <r>
      <rPr>
        <sz val="11"/>
        <rFont val="Cambria"/>
        <family val="1"/>
      </rPr>
      <t xml:space="preserve"> Matt Taylor (Audit Team Leader) 10 years lead auditor experience UK and overseas. 20 years forest mangement experience including management planning, woodland creation and native woodland management. </t>
    </r>
  </si>
  <si>
    <t>Matt Taylor</t>
  </si>
  <si>
    <t xml:space="preserve">The assessment involved review of relevant group and management planning documentation and records, site visits, discussion with forest managers and workers and completion of the group and forest management checklists. </t>
  </si>
  <si>
    <t xml:space="preserve">All sites: No issues were identified during the audit. No were apparent through document review or during interview of in house staff or contractors. </t>
  </si>
  <si>
    <t>All sites: No Issues notes. Sites were seen to be managed in line with the Scottish outdoor access code.</t>
  </si>
  <si>
    <t>All sites: None undertaken</t>
  </si>
  <si>
    <t xml:space="preserve">All sites: No such activities have taken place, no harvesting in SNW. </t>
  </si>
  <si>
    <t>All Sites: No such pesticides were used</t>
  </si>
  <si>
    <t>All Sites: All pesticide use identified during the audit met this requirement.</t>
  </si>
  <si>
    <t>All Sites: No burning of lop &amp; top.</t>
  </si>
  <si>
    <t xml:space="preserve">All Sites: All harvesting is conducted in line with UKFS and follows areas prescribed in the approved LTFP. Specific site sensitivities are identified using database searches and pre-harvesting site checks and operations are altered where necessary. No issues noted during site inspection. </t>
  </si>
  <si>
    <t xml:space="preserve">All Sites: All taxes paid, operations legally compliant. No evidence of corruption through document review or stakeholder consultation process. </t>
  </si>
  <si>
    <t xml:space="preserve">All Sites: The forest managers stated that there are no GMOs used within the certified area. None were identified through the stakeholder consultation process. </t>
  </si>
  <si>
    <t xml:space="preserve">All sites: Plans to monitor the elements identified under 2.15.1 are cited throughout the current LTFP. </t>
  </si>
  <si>
    <t xml:space="preserve">All sites: The forest manager stated that no such requests have been made. None were identified through the stakeholder consultation process. </t>
  </si>
  <si>
    <t xml:space="preserve">All sites: No issues were noted through examination of the management plan scoping documentation and none was reported through the stakeholder consultation process. </t>
  </si>
  <si>
    <t xml:space="preserve">All sites: Inspection of active and recent harvesting sites showed appropriate use of brash and log crossings to protect soils and water courses. </t>
  </si>
  <si>
    <t>All sites: No non-native introductions</t>
  </si>
  <si>
    <t xml:space="preserve">All sites: All SNW is managed as NR. All felling in SNW is designed to remove non native tree species. </t>
  </si>
  <si>
    <t xml:space="preserve">All sites: Overarching and site specific emergency response plans were seen on site during operations, in contract paperwork, and in the management planning documentation.  </t>
  </si>
  <si>
    <t xml:space="preserve">All sites: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</si>
  <si>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Forest managers stated that there were no such issues within the certified area. No issues were identified through the stakeholder consultation process or the document review. </t>
  </si>
  <si>
    <t xml:space="preserve">All Sites: Fountains Forestry Information pack and agreement document for group members includes this declaration. Seen for all sites.  </t>
  </si>
  <si>
    <t>All Sites: Fountains Forestry and it's group members are not considered large enterprises and therefore indicator not applicable.</t>
  </si>
  <si>
    <t xml:space="preserve">All sites: No issues noted, no plant health notices, all felling covered by felling licences. </t>
  </si>
  <si>
    <t xml:space="preserve">All Sites: The forest managers stated that there are no significant or routine illegal or unauthorised activities within the certified area. None were identified through the stakeholder consultation process. </t>
  </si>
  <si>
    <t>All Sites: Staff interviewed were clear of their roles and responsibilities in relation to the delivery of the objectives. They understood and supported the stated policy and objectives</t>
  </si>
  <si>
    <t xml:space="preserve">All sites: The current LTFPs have been written within the Forestry Commission Scotland Forest Plan Template and takes account of the long term social, environmental and economic impacts of the forestry operations and management. </t>
  </si>
  <si>
    <t>All sites: No issues noted. All plans had a commercial focus and objectives</t>
  </si>
  <si>
    <t xml:space="preserve">All sites: The site managers stated that none were harvested. No harvesting of NTFPs was seen during the site visit nor was it identified through the stakeholder consultation process. </t>
  </si>
  <si>
    <t xml:space="preserve">All sites: Appropriate maps form part of the current LTFP document. This is supported by a GIS system. </t>
  </si>
  <si>
    <t xml:space="preserve">All sites: The forest managers stated that they would be happy to share the management planning documentation with anyone who requested it. </t>
  </si>
  <si>
    <t>All sites: Actual historic (5 years) and projected production (1 year) sits below MSY of 250,000 (cu.m.y)</t>
  </si>
  <si>
    <t xml:space="preserve">All sites: No selective harvesting was seen. Discussion with the forest managers and observations during site visits indicate that this requirement is understood and met. </t>
  </si>
  <si>
    <t xml:space="preserve">All sites: The site managers stated that none were harvested. No harvesting of priority species was seen during the site visit nor was it identified through the stakeholder consultation process. </t>
  </si>
  <si>
    <t xml:space="preserve">All sites: The actions identified in the current LTFPs achieve this requirement. Opportunities for LISS are restricted as these are upland sites often over peat soils which makes it particularly susceptible to wind throw. </t>
  </si>
  <si>
    <t xml:space="preserve">All sites: New planting, restocking, and restructuring follows UKFS guidance to ensure minimum thresholds of native and secondary species. This ensures a degree of diversity in the developing woodland structure. Sitka spruce continues to form the main commercial element.  </t>
  </si>
  <si>
    <t xml:space="preserve">All sites: Complaint deer management plans were seen for all sites within the certified area. </t>
  </si>
  <si>
    <t xml:space="preserve">All sites: The forest managers stated that no such conversion had taken place. None was seen during the site visits, nor was it identified though the stakeholder consultation process. </t>
  </si>
  <si>
    <t xml:space="preserve">All sites: The forest managers stated that no Christmas tree production had taken place. None was seen during the site visit, nor was it identified though the stakeholder consultation process. </t>
  </si>
  <si>
    <t xml:space="preserve">All Sites: Felling activities were all covered by the approved forest plan. Pre-commencement paperwork for harvesting  included the assessment and communication of site sensitivities. </t>
  </si>
  <si>
    <t xml:space="preserve">All Sites: The forest managers stated that contractors would stop operations should anything unusual be seen during works. At Barracks, roading works ceased on the discovery of a white tailed eagle nest. </t>
  </si>
  <si>
    <t xml:space="preserve">All sites: No such uses declared or identified. </t>
  </si>
  <si>
    <t xml:space="preserve">All sites: No Such habitats were identified - open areas of deep peat are not planted. </t>
  </si>
  <si>
    <t xml:space="preserve">All sites: No such areas have been identified - none were highlighted through document review nor were they identified though the stakeholder consultation process. </t>
  </si>
  <si>
    <t xml:space="preserve">All sites: The forest managers stated that no such demands had been made, but they would consider requests on a case by case basis. </t>
  </si>
  <si>
    <t xml:space="preserve">All sites: The forest managers stated that no such issues had occurred, none were identified through the stakeholder consultation process. </t>
  </si>
  <si>
    <t xml:space="preserve">All sites: The company is committed to working with local contractors and offering opportunities to local people. All staff live and work locally. </t>
  </si>
  <si>
    <t>All sites: Fountains Forestry and their group members are not considered large enterprises.</t>
  </si>
  <si>
    <t>All sites: Relevant components are described throughout the current LTFP documentation</t>
  </si>
  <si>
    <t>All sites: the current LTFP provide detailed information through tables and maps about the felling and restocking proposals over the next 20 years</t>
  </si>
  <si>
    <t>All sites: No new woodlands have been created.</t>
  </si>
  <si>
    <t xml:space="preserve">All sites: The forest managers stated that they had no objection to publicly sharing summaries of the monitoring findings. </t>
  </si>
  <si>
    <t xml:space="preserve"> Compliant policy and objectives are found in the following sections of each LTFP: Admirals and Carn Mor: 1.4 Bhrochain, Inverlair and Barracks: A5, Corrour: 2</t>
  </si>
  <si>
    <t>Compliant policy and objectives are found in the following sections of each LTFP: Admirals and Carn Mor: 1.4 Bhrochain,  Inverlair and Barracks: A5, Corrour 2 and 4</t>
  </si>
  <si>
    <t>Environmental values are described at the following sections of the current LTFP: Admirals 3.1,  Carn Mor: 2, Bhrochain, Inverlair and Barracks: A6.9, Corrour: 5.4</t>
  </si>
  <si>
    <t>Specific measure to maintain and enhance are found in the following sections of the management plan: Admirals and Carn Mor, and  Bhrochain - NA none present. Inverlair and Barracks: Sections B and C, Corrour: 5.4.</t>
  </si>
  <si>
    <t>Compliant policy and objectives are found in the following sections of each LTFP: Admirals and Carn Mor: 1.4 Bhrochain, Inverlair and Barracks: A5, Corrour: 4.1.</t>
  </si>
  <si>
    <t>Bhrochain, Inverlair and Barracks: Section C of the current LTFP justifies the management proposals. Admirals 3.1 and 3.1, Carn Mor: 5.  Corrour: 8.</t>
  </si>
  <si>
    <t>Bhrochain, Inverlair and Barracks: Section C of the current LTFP justifies the proposed operational techniques. Admirals 3.1 and 3.1, Carn Mor: 5, Corrour: 8.</t>
  </si>
  <si>
    <t xml:space="preserve">All sites: All safety signage, contract management, and qualification requirements were met. Observation of excavator and harvester operations indicated that FISA guidance was being followed, including the provision of welfare facilities for operational staff. Staff interviewed were aware of the legal and best practice guidance relating to the task they were undertaking. </t>
  </si>
  <si>
    <t xml:space="preserve">All Sites: There was no evidence of no compliance noted during the audit. The harvesting operations described were covered by appropriate felling licences, a felling adjustment had been agreed with at Barracks. Documentary evidence was presented to demonstrate that recent road construction at Admirals and Corrour,  had been undertaken within the terms of applicable Environmental Impact Assessment and prior notification requirements. </t>
  </si>
  <si>
    <t xml:space="preserve">All sites: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and had been contacted prior to this certification audit. No negative comments were received. </t>
  </si>
  <si>
    <t>All sites: The current LTFPs were subject to a full Forestry Commission Scotland scoping exercise.</t>
  </si>
  <si>
    <t xml:space="preserve">All sites: The current LTFPs were subject to a full scoping exercise including parish councils. This also happens prior to high impact operations on a more localised level. This was discussed with forest managers during the audit and was seen in the plan scoping report. </t>
  </si>
  <si>
    <t>Corrour - no such introductions. All other sites: Non-native conifer species with Sitka spruce the primary species are planted to achieve commercial objectives and meet site conditions in line with UK forestry.  There is no evidence of any resulting invasive impacts.</t>
  </si>
  <si>
    <t>All Sites: Title deeds inspected during audit - no issues noted</t>
  </si>
  <si>
    <t xml:space="preserve">All pesticide use was seen to conform with legal requirements. Trico application was seen at Corrour and trees pre-treated with Acetamiprid were seen at Bhrochain. Risk assessments and emergency procedures were prepared to cover the operations and operatives were appropriately qualified to fulfil their tasks. </t>
  </si>
  <si>
    <t>All sites: No such applications had taken place</t>
  </si>
  <si>
    <t xml:space="preserve">Fertiliser records were presented for the whole group, including sites visited. At Barracks, 2017kg were used. </t>
  </si>
  <si>
    <t xml:space="preserve">All sites: Deer management was preferred over fencing. Deer managers were operational and effective on all sites visited. </t>
  </si>
  <si>
    <t xml:space="preserve">All Sites: No Issues noted during the audit. Forest managers described a position whereby fences are designed and specified to FC standards and take into account any public right of way (core paths), wildlife constraints (bird strike markers) and archaeological features where present.  </t>
  </si>
  <si>
    <t xml:space="preserve">All Sites: This was discussed onsite with the forest manager. No issues noted. Sites visited generate small amounts of waste. Fountains forestry have an EA waste transfer licence. </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</si>
  <si>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t>
  </si>
  <si>
    <t>See comments at GR1.1 Copies of company accounts made up to 31/12/2019 – Companies House web-site: https://beta.companieshouse.gov.uk/company/07910966</t>
  </si>
  <si>
    <t>Only one RMG is managed by Fountains Forestry</t>
  </si>
  <si>
    <t xml:space="preserve">The RMG has a written public policy of commitment to the FSC Principles and Criteria. Commitment stated and incorporated within the published UKWAS Statement and set out in the Forestry Management Manual (MA-FMM03) and PO-UKS-05 Dated: 01/05/2021 </t>
  </si>
  <si>
    <t>As in GR1.4 and Internal training, communication and advising members of staff or group members as appropriate is conducted by the Group Manager and Sponsoring Director. This is recorded through training minutes and e-mail communication.</t>
  </si>
  <si>
    <t>This is defined within the FMM Issue 3 – July 2021. Two documents are used for Group Members, Forest Certification Agreements AG-INF &amp; AG-INE (External), declaring and acknowledging their consent and commitment to FSC and group rules</t>
  </si>
  <si>
    <t>Examples of signed Forest Certification Agreements reviewed – Barracks (01.02.21) and Admirals (11.3.2021), Corrour (09.06.2020), Bhrochain (1.4.19) Carn Mor (19/6/16)</t>
  </si>
  <si>
    <t>All agreements are directly with owners or appointed trustees/officers of the owner.</t>
  </si>
  <si>
    <t>Roles and responsibilities for the different actors within the group are set out in FMM Issue 3 – July 2021- Appendix III and in accordance with industry guidance e.g. GMHSF</t>
  </si>
  <si>
    <t>As 3.1 above</t>
  </si>
  <si>
    <t>Management in accordance with the FMM Issue 3 – July 2021 and the requirements of UKWAS and UKFS. Subject to internal monitoring and audit.</t>
  </si>
  <si>
    <t>As described at 3.1</t>
  </si>
  <si>
    <t>All properties are managed in accordance with requirements as individual units.</t>
  </si>
  <si>
    <t>The FMM Issue 3 – July 2021 defines a limit of 100 members for the RMG and remains under regular review. The number of members within the Group in 2021 is currently 44 and the management resources are still in line with the resources required.</t>
  </si>
  <si>
    <t>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t>
  </si>
  <si>
    <t>All members are within the United Kingdom</t>
  </si>
  <si>
    <t>Completed by using the Property Audit Checklist prior to admission. Example reviewed for Admirals (Ref: SAFM/COC-005879-F113).</t>
  </si>
  <si>
    <t>Example reviewed for Admirals (Ref: SA-FM/COC-005879-F113). Site evaluation and compliance checks conducted as part of the entry process and development of a compliant forest management plan and evidenced in supporting records.</t>
  </si>
  <si>
    <t>Single RMG managed by Fountains Forestry UK Limited</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</si>
  <si>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t>
  </si>
  <si>
    <t>The FMM Issue 3 – July 2021 sections 1.4 and Appendix III sets out the group rules and requirements.</t>
  </si>
  <si>
    <t>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</si>
  <si>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and securely backed up. GR10.3 </t>
  </si>
  <si>
    <t>FMM, forest operations procedures and sales contract agreements set out mechanisms and controls for the management and accounting of all timber sales (Standing and Roadside) including estimates volumes and actual out turn supported by weight tickets, transfer records and summary information.</t>
  </si>
  <si>
    <t>FMM sets out the requirements and these are agreed with the certification body and audits conducted. All monitoring (Internal and external) is included with the groups management review procedures and any finding shared and actioned as necessary.</t>
  </si>
  <si>
    <t>FMM Issue 3 - Section 7 and Appendix III – Year to date 2021 a total of 7 nos. audits have been completed (4 nos Internal UKWAS/ISO and 3 nos Property Audit Checklists) – referenced to Audit Schedule and Audit Records</t>
  </si>
  <si>
    <t>FMM Issue 3 - Section 7 and Appendix III</t>
  </si>
  <si>
    <t>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t>
  </si>
  <si>
    <t>As GR11.4 above and FMM Issue 3 - Section 7 and Appendix III</t>
  </si>
  <si>
    <t>As GR11.4 above and FMM Issue 3 - Section 7 and Appendix III – (Note locations for audit by the certification body are only disclosed near the time so duplication may occur. Levels of risk and activity may also determine where audit activity is most effective)</t>
  </si>
  <si>
    <t>FMM Issue 3 - Section 7 and Appendix III – CAPA Register is maintained and managed by the group Compliance Manager</t>
  </si>
  <si>
    <t>FMM Issue 2, section 4.7 describes the system for COC and sales claims, Timber sales are only sold direct from the site, therefore no mixing is possible.</t>
  </si>
  <si>
    <t>Documents issued and referenced as “Registration Approval documents"</t>
  </si>
  <si>
    <t xml:space="preserve">All Sites: The forest manager stated that redundant materials are removed once their useful life is expired. This is outlined in the company's waste management policy (page 48 of the Forestry manual issue 3) and redundant materials plans seen during the audit. </t>
  </si>
  <si>
    <t>All Sites: Woodland planning follows national scoping procedures which includes consultation with statutory bodies. SSSI was marked on the maps at Corrour.</t>
  </si>
  <si>
    <t xml:space="preserve">All sites: No such woodlands have been identified and none are apparent on the Ancient Woodland Inventory </t>
  </si>
  <si>
    <t xml:space="preserve">All sites:  No such woodlands have been identified and none are apparent on the Ancient Woodland Inventory </t>
  </si>
  <si>
    <t>All sites: No such woodlands have been identified and none are apparent on the Ancient Woodland Inventory.</t>
  </si>
  <si>
    <t xml:space="preserve">All sites: The scoping process for management planning included national and local history exerts and their input could be see to inform plan design and delivery. </t>
  </si>
  <si>
    <t xml:space="preserve">The use of the FSC acronym in the Corrour and Inverlair management planning documentation did not carry the ® symbol after its first use. </t>
  </si>
  <si>
    <t>All Sites: Inspected Companies House listing (https://find-and-update.company-information.service.gov.uk/company/07910966/filing-history) for Fountains Forestry UK Ltd. No issues noted relating to group members visited.</t>
  </si>
  <si>
    <t>All sites: The forest managers described a forest management system that relied predominantly on timber income with access to grant aid where available or required.</t>
  </si>
  <si>
    <t xml:space="preserve"> Identification of special characteristics and appropriate treatments are described at the following sections of the current LTFP: Admirals: 3.1, Carn Mor: 2, Bhrochain, Inverlair and Barracks: 6, Corrour: 5.4</t>
  </si>
  <si>
    <t>Identified in the following sections of the current LTFP: Admirals 3.4, Carn Mor: 5.2 Bhrochain, Inverlair and Barracks: C.2.9, Corrour: 5.6.</t>
  </si>
  <si>
    <t>The following details show the published date - plan period, and review date. Admirals: 2017-2026 Bhrochain: 2019-2038 Carn Mor: 2017-2031 Corrour: 2020-2040  Barracks: 2019-2023 Inverlair: 2017-2026</t>
  </si>
  <si>
    <t xml:space="preserve">All sites: No issues noted. Forest managers described good communications with adjoining landowners and managers. This was confirmed through stakeholder interview at Corrour where the forest manager had facilitated a small area of harvesting over the boundary of a clearfell to avoid wind throw in a neighbouring property. </t>
  </si>
  <si>
    <t xml:space="preserve">All forest managers describes a situation where they were in ongoing dialogue with neighbouring land owners and managers in relation to the management of wild deer. </t>
  </si>
  <si>
    <t xml:space="preserve">All sites - beyond deer management no such issues had been identified. In many cases, the manager also looked after adjacent properties, so in this respect management could be considered to be landscape scale. </t>
  </si>
  <si>
    <t xml:space="preserve">Admirals, Bhrochain, and Carn Mor: Management plans and constraints maps show consideration of environmental impacts. Corrour: SSSI, AWI, SNW and deep peat areas are identified and appropriate management prescriptions are proposed.  Barracks: The discovery if a white tailed eagle nest during operations let to cessation of works and a new method statement being developed in collaboration with the RSPB and SNH. </t>
  </si>
  <si>
    <t xml:space="preserve">Admirals, Bhrochain, and Carn Mor: Management plans and constraints maps show consideration of environmental impacts. No significant features have been identified but all operations follow the precautionary principle in relation to soils, water, wildlife and archaeology.  Corrour: SSSI and deep peat areas are identified and appropriate management prescriptions are proposed.  Barracks: The identification of a white tailed eagle nest led to the cessation of roading works and a revised work programme and method statement. </t>
  </si>
  <si>
    <t xml:space="preserve">All sites: No issues noted. All managers were required to comply with the adjacency principle to ensure woodland cover is maintained at landscape scale. </t>
  </si>
  <si>
    <t xml:space="preserve">All sites: Harvesting and restocking plans showed consideration of threats such as fire, wind throw and disease. Establishment at all sites used pre-treated trees to combat weevil damage to new trees. </t>
  </si>
  <si>
    <t xml:space="preserve">Admirals: No harvesting has been undertaken. Bhrochain: Restocking following phase 1 harvest is becoming established. Carn Mor: Recent phase 1 harvesting is not yet restocked, but ground preparation underway. Corrour: No issues noted, all restock sites regenerating well. Many conifer Clearfells being returned to native woodland through planting or natural regeneration. Barracks: No issues noted, restocking monitored and establishing well. </t>
  </si>
  <si>
    <t xml:space="preserve">All sites: The actions identified in the current LTFPs achieve this requirement. Opportunities for LISS are restricted as these are upland sites over predominantly peat soils which makes them particularly susceptible to wind throw. </t>
  </si>
  <si>
    <t>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</si>
  <si>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Admirals, Bhrochain, Barracks, and Carn Mor: None undertaken. Corrour: Restoration of blanket bog is being undertaken in a number of compartments within this forest.  This is supported by statutory agencies and had the appropriate consents within the LTFP. </t>
  </si>
  <si>
    <t xml:space="preserve">Admirals, Bhrochain, Barracks, and Carn Mor: None undertaken Corrour: Corrour: Restoration of blanket bog is being undertaken in a number of non-native conifer compartments within this forest.  This is supported by statutory agencies and had the appropriate consents in relation to restocking conditions as a result of the approved LTFP. </t>
  </si>
  <si>
    <t>At Barracks, felling of a phase 2 compartment had been brought into phase 1, an agreement letter from the Forestry Commission was seen to support this change. At Corrour, a plan amendment was undertaken to facilitate an area of blanket bog restoration. All other sites: Work was seen to be delivered in line with forest plans.</t>
  </si>
  <si>
    <t xml:space="preserve">All sites: Monitoring records were used to continually inform operational activities. Examples include, deer management intensity in relation to browsing pressure, timber sale in relation to markets, pesticide application in relation to need. </t>
  </si>
  <si>
    <r>
      <t>Admirals: New road construction and associated drainage infrastructure was seen to follow good practice guidance. Bhrochain and Carn Mor: Mounding and drainage operations were seen to be conducted in line with best practice guidance. Corrour: C</t>
    </r>
    <r>
      <rPr>
        <u/>
        <sz val="10"/>
        <rFont val="Cambria"/>
        <family val="1"/>
        <scheme val="major"/>
      </rPr>
      <t xml:space="preserve">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t>
    </r>
    <r>
      <rPr>
        <sz val="10"/>
        <rFont val="Cambria"/>
        <family val="1"/>
        <scheme val="major"/>
      </rPr>
      <t xml:space="preserve">Barracks: Timber haulage roads and harvesting were seen to be constructed in line with best practice guidance in relation to water quality protection. </t>
    </r>
  </si>
  <si>
    <t xml:space="preserve">Admirals and Carn Mor:  No operational staff on site bit operational paperwork for recent works seen to be in order. Bhrochain, Corrour and Barracks: Operational staff undertaking mounding and harvesting works were in possession of operational paperwork and were aware of the detail of its content without having to refer to it. </t>
  </si>
  <si>
    <t xml:space="preserve">All sites: no harvesting of NTFP other than Deer for venison. This action enhanced environmental values and was seen to be undertaken effectively and efficiently. </t>
  </si>
  <si>
    <t xml:space="preserve">Compliant timber  sales documentation was seen from recent harvesting at Bhrochain (invoice 022198) and SBI invoices for Corrour (74/203217, 74/202192) and Barracks (670687, 671625). Carn Mor and Admirals - no recent harvesting. </t>
  </si>
  <si>
    <t>Documentary evidence was presented to demonstrate that recent road works at Admirals and Corrour,  had been undertaken within the terms of applicable Environmental Impact Assessment regulations and  prior notification documentation was seen. All other sites - no recent new roads or road upgrades</t>
  </si>
  <si>
    <t>All sites: No issues noted all roads seen in good serviceable condition with effective and appropriate associated drainage infrastructure</t>
  </si>
  <si>
    <t>All sites - conversations with forest managers demonstrated an intention to only use pesticides when necessary. Alternatives to site based application for weevil control were routinely used through the use of pre-treated trees. Weed control for establishment sites was only undertaken where strictly necessary.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</si>
  <si>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 xml:space="preserve">All Sites: No such damage was identified or reported. All risk assessments and site paperwork including emergency plans aimed to avoid the risk of pollution. At Corrour, the forest manger described that mounding operations ensured plants that required treatment were well away from water courses providing a additional safeguard against any incidents. </t>
  </si>
  <si>
    <t>Fountains Forestry have a compliant IPMS in their forestry manual, this is supported by an annual chemical use report. The Fountains Forestry Pesticide report 2020-21 details the chemical use in the past year and reiterates that it is a blanket policy that chemicals will only be used where there is no viable alternative. It describes and justifies the use of chemicals in the previous 12 months as well as describing efforts and research to aid a further reduction of use in the future including a stump grinding trial in an attempt to control weevil numbers.</t>
  </si>
  <si>
    <t>Fertiliser use has been undertaken at Barracks in the past 12 months. It is also used at Carn Mor and Bhrochain. At all sites it is used to secure establishment.</t>
  </si>
  <si>
    <t xml:space="preserve">Fertiliser use has been undertaken at Barracks in the past 12 months. It is also used at Carn Mor and Bhrochain. At all sites it is used to secure establishment and conversations with forest mangers indicated that it was used in line with best practice guidance. </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</si>
  <si>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t>
  </si>
  <si>
    <t>All sites: No issues were noted during the site visit. Inspection of machine operations at Corrour, Bhrochain and Barracks showed them to be compliant with this requirements. The operatives all had an emergency plan, had spill kits on their machines, and he took measures to avoid pollution incidents. There was good use of brash across the sites and roads and tracks and their associated drainage were in good condition. The risk of leaks from stationary machinery at Admirals was mitigated using bunded spill pads.</t>
  </si>
  <si>
    <t xml:space="preserve">All sites: Management planning made reference to features of HCV including statutory designations. </t>
  </si>
  <si>
    <t xml:space="preserve">All sites: Woodland planning follows national scoping procedures which includes periodic consultation with statutory bodies. Where special features or designated sites exist, forest managers were found to be managing these under guidance from experts and agencies. </t>
  </si>
  <si>
    <t xml:space="preserve">Admirals: Bhrochain: Carn Mor: No HCVF or designated forest area exists. Woodland planning follows national scoping procedures which includes consultation with statutory bodies. Corrour and Barracks: Priority species and habitats are identified in the management plan and prescriptions for their protection were seen to be being followed.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</si>
  <si>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are being restores to native woodland. Remnant features including mature native trees were identified and retained. </t>
  </si>
  <si>
    <t xml:space="preserve">Admirals: Bhrochain: Carn Mor: Corrour: No such woodlands have been identified and none are apparent on the Ancient Woodland Inventory.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Inverlair: PAWS have been identified and assessed. They are being restores to native woodland. Remnant features including mature native trees were identified and retained. </t>
  </si>
  <si>
    <t>All sites:  SNW and other important habitats were seen to form part of the management planning documentation, were mapped, and appropriate treatments were identified. Actions included retention of SNW as NR.</t>
  </si>
  <si>
    <t xml:space="preserve">All sites: No issues noted, all significant conservation features identifies were mapped, and their protection was either addressed in the site plan or for more recent finds, the manager was aware and had implemented effective mitigation measure for their protection - an example of this is the protection of a recently discovered white tailed eagle nest at Barracks. </t>
  </si>
  <si>
    <t xml:space="preserve">All sites: Management plans ensured that forests would meet this requirement by the end of the plan period. </t>
  </si>
  <si>
    <t>Data in the LTFPS indicates that this requirement is met at all sites visited. Natural Reserves incorporate most areas of mixed broadleaved areas as well as some conifer retentions. These areas are managed by non-intervention unless work needs to be carried out for safety reasons.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</si>
  <si>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Data in the LTFP indicates that this requirement is met at all sites visited, Long Term Retentions are generally made up of conifer crops maintained beyond their economic rotation for structural and visual diversity, though may incorporate some MB. At All sites NR focussed on SNW and conifer LTR. NR forms part of the LTR and OG is managed for biodiversity. The following figures show the target proportions at the end of the plan period. Admirals: NR 5% LTR 5% OG 19% Biodiversity 24% Bhrochain: NR 5.5% LTR 4% OG 20% Biodiversity 30% Carn Mor: NR 5% LTR 5.6% OG 20% Biodiversity 25.6% Inverlair: NR 18.5% LTR 18.5% OG 19% Biodiversity 56%. Corrour: NR 12.6% LTR 12.6% OG 16.9% Biodiversity 25.5% Barracks: NR 5.1% LTR 7.5 OG 22% Biodiversity 29%</t>
  </si>
  <si>
    <t xml:space="preserve">All sites: The sites were not significant for veteran tress. Areas of SNW contributed to LTR which will ensure creation of veteran trees over time. Boundary broadleaved trees were retained as a standard principle. </t>
  </si>
  <si>
    <t xml:space="preserve">All sites: Deadwood policies were reflected in the site plans and in group management documentation. Dead wood was seen to be being retained on all harvesting sites and in areas of LTR and NR. Discussions with site managers showed that they held a good knowledge of the requirement around deadwood and were considerate in its application. No issues noted. </t>
  </si>
  <si>
    <t>The forests at Admirals and Corrour are adjacent to a watercourses used by private households, distilleries or hydro schemes down stream. These uses were mentioned in LTFPs and the site managers were aware of them and  had taken measures for their protection. No Issues noted.</t>
  </si>
  <si>
    <r>
      <t xml:space="preserve">All sites: Forest operations observed were well signed. Corrour: FISA guidance 503 had not been followed </t>
    </r>
    <r>
      <rPr>
        <i/>
        <sz val="10"/>
        <rFont val="Cambria"/>
        <family val="1"/>
        <scheme val="major"/>
      </rPr>
      <t xml:space="preserve">where stack heights need to be more than product length then extra precautions must be put in place around the stack. The agreed stack height should be included in the site risk assessment  but not supported by a risk assessment. </t>
    </r>
    <r>
      <rPr>
        <sz val="10"/>
        <rFont val="Cambria"/>
        <family val="1"/>
        <scheme val="major"/>
      </rPr>
      <t xml:space="preserve">Timber stacks were found to be higher than product length and this was not addressed in the risk assessment. </t>
    </r>
  </si>
  <si>
    <t xml:space="preserve">All sites: Emergency plans with appropriate contact details seen in site packs for all sites inspected: Spill kits and bunds under stationary machines at roading works in Admirals. All contractors seen held valid first aid certification. </t>
  </si>
  <si>
    <t xml:space="preserve">All sites: Compliant operational site packs seen for all operations inspected - included risk assessments, emergency plans, contractor certification and insurance. Interviews with contractors demonstrated that these were understood and had been clearly communicated. </t>
  </si>
  <si>
    <t>Admirals: FMO qualifications seen for operations carrying out roading works. Bhrochain and Carn Mor: FMO certification seen for contractors carrying out mounding and drainage works. Corrour: FMO certification for harvesting contractors, spraying qualifications for contractors applying Trico and Gazelle herbicide. Barracks: FMO certification for harvesting contractors, and for operatives carrying out roading works.</t>
  </si>
  <si>
    <t xml:space="preserve">Admirals: Valid insurance certificates were seen for contractors undertaking new roading works. Bhrochain and Carn Mor: Valid insurance documents were seen for contractors undertaking mounding and drainage works. Corrour: Valid insurance documents seen for contractors undertaking harvesting works. Barracks: Valid insurance documents seen for contractors undertaking harvesting and roading works. </t>
  </si>
  <si>
    <t>Admirals, Bhrochain, and Carn Mor: No such features. Corrour: Management actions have been informed by site survey and the outcomes of the scoping exercise. They focus on environmental protection and enhancement and the protection of a geological sssi. Barracks: An area of PAWS areas not assesses for high conservation values.</t>
  </si>
  <si>
    <t xml:space="preserve">Admirals: New road construction and associated drainage infrastructure was seen to follow good practice guidance. Bhrochain and Carn Mor: Mounding and drainage operations were seen to be conducted in line with best practice guidance. Corrour: FISA guidance 503 had not been followed 'where stack heights need to be more than product length then extra precautions must be put in place around the stack. The agreed stack height should be included in the site risk assessment' Timber stacks were found to be higher than product length and this was not addressed in the risk assessment.  Barracks: Timber haulage roads and harvesting were seen to be constructed in line with best practice guidance in relation to water quality protection. </t>
  </si>
  <si>
    <t>9th-19th July 2021</t>
  </si>
  <si>
    <t>542 consultees were contacted</t>
  </si>
  <si>
    <t>3 responses were received</t>
  </si>
  <si>
    <t>Consultation was carried out on 18/May/2021</t>
  </si>
  <si>
    <t>3 interviews were held in person during audit and 1 contact by e-mail</t>
  </si>
  <si>
    <t>Admirals: New roading and planned harvest areas.</t>
  </si>
  <si>
    <t>Carn Mor: Recent harvesting,  recent restock</t>
  </si>
  <si>
    <t>Bhrochain: Recent harvesting, active mounding, recent restock</t>
  </si>
  <si>
    <t>Barracks: New roading, restock, harvesting, white tailed eagle protection</t>
  </si>
  <si>
    <r>
      <t xml:space="preserve">The forest management was evaluated against </t>
    </r>
    <r>
      <rPr>
        <i/>
        <sz val="11"/>
        <rFont val="Cambria"/>
        <family val="1"/>
      </rPr>
      <t xml:space="preserve">UKWAS V4 Effective from April 1st 2018 </t>
    </r>
    <r>
      <rPr>
        <sz val="11"/>
        <rFont val="Cambria"/>
        <family val="1"/>
      </rPr>
      <t xml:space="preserve"> Available at https://fsc.org/en/document-center</t>
    </r>
  </si>
  <si>
    <r>
      <t>THE CERTIFICATION ASSESSMENT PROCESS -</t>
    </r>
    <r>
      <rPr>
        <b/>
        <sz val="11"/>
        <color indexed="12"/>
        <rFont val="Cambria"/>
        <family val="1"/>
      </rPr>
      <t/>
    </r>
  </si>
  <si>
    <r>
      <rPr>
        <b/>
        <sz val="11"/>
        <rFont val="Calibri"/>
        <family val="2"/>
      </rPr>
      <t>Friday 9th July (Remote)</t>
    </r>
    <r>
      <rPr>
        <sz val="11"/>
        <rFont val="Calibri"/>
        <family val="2"/>
      </rPr>
      <t xml:space="preserve">
9:30 – 10:30 Opening meeting, 2020 CAR review, and group checklist review 
12:30 – 17:00 Group, site, and 2020 CAR document review (MT)</t>
    </r>
  </si>
  <si>
    <r>
      <rPr>
        <b/>
        <sz val="11"/>
        <rFont val="Calibri"/>
        <family val="2"/>
      </rPr>
      <t>Monday 12th July (Remote)</t>
    </r>
    <r>
      <rPr>
        <sz val="11"/>
        <rFont val="Calibri"/>
        <family val="2"/>
      </rPr>
      <t xml:space="preserve">
9:15-10:15 Corrour remote audit and site visit plan (JS, AC, MT)
10:30-11:30 Barracks remote audit and site visit plan (MT, SH, AC, MT)
11:45-12-45 Admirals, Bhrochain, Carn Mor/Innis Beith/Tutim remote audit and site visit plan (II, AC, MT)
1:30 – 17:00 Site document review (MT)</t>
    </r>
  </si>
  <si>
    <r>
      <rPr>
        <b/>
        <sz val="11"/>
        <rFont val="Cambria"/>
        <family val="1"/>
        <scheme val="major"/>
      </rPr>
      <t>Friday 16th July</t>
    </r>
    <r>
      <rPr>
        <sz val="11"/>
        <rFont val="Cambria"/>
        <family val="1"/>
        <scheme val="major"/>
      </rPr>
      <t xml:space="preserve">
9:30-15:30 Barracks Site Visit (MT, SH, AC, MT, DM)
15:30-17:30 Travel to Glasgow (MT)</t>
    </r>
  </si>
  <si>
    <t>None. Hybrid audit due to Covid -19 pandemic.</t>
  </si>
  <si>
    <t>Throughout audit: A range of documents were reviewed received by e-mail - including: Title documents, felling licences, permitted development notices, forest plans, work instructions, contractor certification, internal audit documentation, chemical and fertiliser use records, group management documentation, timber invoices, maps</t>
  </si>
  <si>
    <t>Corrour: PAWS, SSSI, new road, active harvesting, chemical use, restock</t>
  </si>
  <si>
    <t>Contractor</t>
  </si>
  <si>
    <t>Positive</t>
  </si>
  <si>
    <t>Neighbour</t>
  </si>
  <si>
    <t>Employee</t>
  </si>
  <si>
    <t>Nationwide</t>
  </si>
  <si>
    <t xml:space="preserve">FMM Issue 2 and Sales Contracts and T&amp;C’s – Compliant timber  sales documentation was seen from recent harvesting at Bhrochain (invoice 022198) and SBI invoices for Corrour (74/203217, 74/202192) and Barracks (670687, 671625). Carn Mor and Admirals - no recent harvesting. </t>
  </si>
  <si>
    <t>No Issues noted</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</si>
  <si>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</si>
  <si>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 their responsibilities; 
d) agree that the Group Entity will be the main contact for certification. 
</t>
  </si>
  <si>
    <t>Active management units ≤ 1,000 ha AND
SLIMF management units and Communities AND 
Active MUs where outsourced services are carried out only by forestry contractors in the group</t>
  </si>
  <si>
    <t xml:space="preserve">Propos this is raised as a minor despite 2019.1 being raised against the same requirement as requirement 5.4.1a is very broad in its coverage and the issues here is around signage rather than  the issue raised at S3 being around spill kits and first aid kit in machines - during the S4 audit, machines inspected held this kit. RA 2021: Photographic and documentary evidence was presented to indicate that this issue had been immidiately resolved. Numerous golapost with correct signage were seen during the RA audit.  </t>
  </si>
  <si>
    <t>RA 2021: Evidence was presented to show that the contractor in question had immidiately gained the apprporate licnce for the waste transfer following rainsin of this CAR. No issues noted during other site inpsections during the RA audit</t>
  </si>
  <si>
    <r>
      <t xml:space="preserve">At Corrour FISA guidance 503 had not been followed </t>
    </r>
    <r>
      <rPr>
        <i/>
        <sz val="11"/>
        <rFont val="Cambria"/>
        <family val="1"/>
        <scheme val="major"/>
      </rPr>
      <t>'where stack heights need to be more than product length then extra precautions must be put in place around the stack. The agreed stack height should be included in the site risk assessment'</t>
    </r>
    <r>
      <rPr>
        <sz val="11"/>
        <rFont val="Cambria"/>
        <family val="1"/>
        <scheme val="major"/>
      </rPr>
      <t xml:space="preserve"> Timber stacks were found to be higher than product length and this was not addressed in the risk assessment.  </t>
    </r>
  </si>
  <si>
    <t>UKWAS 3.1.1</t>
  </si>
  <si>
    <t xml:space="preserve">The Group Manager shall ensure that woodland operations conform to forestry best practice guidance. </t>
  </si>
  <si>
    <t xml:space="preserve">St Barracks, PAWS areas had not been assessed for remnant features. The manager's intention was to assess areas as part of detailed planning prior to harvesting. However, one area of PAWS sits in an area that was not due for harvesting until 2036 leaving any remnant features that may be in this area vulnerable to irreversible degrade. </t>
  </si>
  <si>
    <t xml:space="preserve">The owner/manager shall:
• Identify and evaluate remnant features,
• Identify and evaluate threats,
• Adopting a precautionary approach, prioritise actions based on the level of threat and the value of remnants, and
• Implement targeted actions. </t>
  </si>
  <si>
    <t>UKWAS 4.3.1 b</t>
  </si>
  <si>
    <t>At Silton, signage to warn vehicles of overhead powerlines did not carry the maximum safe height. FISA guide 804 section 24 states' Warning notices must be prominently displayed at each side of the lines, clearly showing the maximum safe height for vehicles passing under the lines'</t>
  </si>
  <si>
    <t>Re-Assessment dates</t>
  </si>
  <si>
    <t>SA-PEFC-FM/COC-005879</t>
  </si>
  <si>
    <t>PEFC/16-40-2175</t>
  </si>
  <si>
    <t>PEFC</t>
  </si>
  <si>
    <t>Please detail any current or previous PEFC/Other applications or certifications within the last 5 years
For previous certificates please supply a copy of the last audit report</t>
  </si>
  <si>
    <t>PEFC Notification fee</t>
  </si>
  <si>
    <t>Outsourced processes</t>
  </si>
  <si>
    <t>List of High Nature Values</t>
  </si>
  <si>
    <t>Root Cause analysis proposed by client at closing meeting</t>
  </si>
  <si>
    <t>Corrective Action proposed by client at closing meeting</t>
  </si>
  <si>
    <t xml:space="preserve">Failure to adhere to comprehensive pre commencement </t>
  </si>
  <si>
    <t>procedures. Training and communication to close car as well as site specific remedy</t>
  </si>
  <si>
    <t xml:space="preserve">Lack of contractor base due to covid led to contractor offering to remove shelters while on site, this led to slippage in usual checks and procedures which would prevent this error occurring. </t>
  </si>
  <si>
    <t xml:space="preserve">Training and communication to close car as well as site specific remedy in that contractor will get licence immediately. </t>
  </si>
  <si>
    <t>Gap in communications with Standing sale FWM.</t>
  </si>
  <si>
    <t>Incorrect interpretation of standard by Forest Manager</t>
  </si>
  <si>
    <t>Add greater detail to pre commemcement procedures in relation to this issue.</t>
  </si>
  <si>
    <t xml:space="preserve">FM now undertsnds requirement. PAWS area in question will be surveyed. </t>
  </si>
  <si>
    <t>3.8.2</t>
  </si>
  <si>
    <t>Information gathered from external government agencies such as agencies responsible for forest, nature protection and working environment, and national webbased data portals)</t>
  </si>
  <si>
    <t>Data gathered include: Ancient woodland inventory (Scotland)</t>
  </si>
  <si>
    <t>Data from 1 organisation gathered</t>
  </si>
  <si>
    <t>●</t>
  </si>
  <si>
    <t>Soil Association  
Certification Decision</t>
  </si>
  <si>
    <t># of sites:</t>
  </si>
  <si>
    <t># of ha:</t>
  </si>
  <si>
    <t xml:space="preserve">SA Certification staff member recommending certification decision </t>
  </si>
  <si>
    <t># of pre-conditions</t>
  </si>
  <si>
    <t># of MAJOR conditions</t>
  </si>
  <si>
    <t># of Minor conditions</t>
  </si>
  <si>
    <t># of observations</t>
  </si>
  <si>
    <t>Recommendation</t>
  </si>
  <si>
    <t>I have reviewed the report of this assessment (including stakeholder consultation and peer review summary as appropriate) and</t>
  </si>
  <si>
    <t>Date:</t>
  </si>
  <si>
    <t>Approval</t>
  </si>
  <si>
    <t>Approved: Maintain /grant certification</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</si>
  <si>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</si>
  <si>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</si>
  <si>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</si>
  <si>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</si>
  <si>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PEFC Status</t>
  </si>
  <si>
    <t>Product Category</t>
  </si>
  <si>
    <t>Species</t>
  </si>
  <si>
    <t>Signed:</t>
  </si>
  <si>
    <t>Soil Association Certification Ltd • United Kingdom</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</si>
  <si>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</si>
  <si>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</si>
  <si>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</si>
  <si>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</si>
  <si>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</si>
  <si>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</si>
  <si>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</si>
  <si>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</si>
  <si>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</si>
  <si>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</si>
  <si>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</si>
  <si>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</si>
  <si>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</si>
  <si>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</si>
  <si>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</si>
  <si>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</si>
  <si>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</si>
  <si>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</si>
  <si>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</si>
  <si>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</si>
  <si>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</si>
  <si>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</si>
  <si>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</si>
  <si>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</si>
  <si>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</si>
  <si>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</si>
  <si>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</si>
  <si>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</si>
  <si>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</si>
  <si>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</si>
  <si>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</si>
  <si>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</si>
  <si>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</si>
  <si>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</si>
  <si>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</si>
  <si>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</si>
  <si>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</si>
  <si>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</si>
  <si>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</si>
  <si>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</si>
  <si>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</si>
  <si>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</si>
  <si>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</si>
  <si>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</si>
  <si>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</si>
  <si>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</si>
  <si>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</si>
  <si>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</si>
  <si>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</si>
  <si>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</si>
  <si>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</si>
  <si>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</si>
  <si>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</si>
  <si>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</si>
  <si>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</si>
  <si>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</si>
  <si>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</si>
  <si>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</si>
  <si>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</si>
  <si>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</si>
  <si>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</si>
  <si>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</si>
  <si>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</si>
  <si>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</si>
  <si>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</si>
  <si>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</si>
  <si>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</si>
  <si>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</si>
  <si>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</si>
  <si>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</si>
  <si>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</si>
  <si>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</si>
  <si>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</si>
  <si>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</si>
  <si>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</si>
  <si>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</si>
  <si>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</si>
  <si>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</si>
  <si>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</si>
  <si>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</si>
  <si>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</si>
  <si>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</si>
  <si>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</si>
  <si>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</si>
  <si>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</si>
  <si>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</si>
  <si>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</si>
  <si>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</si>
  <si>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</si>
  <si>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</si>
  <si>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</si>
  <si>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</si>
  <si>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</si>
  <si>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</si>
  <si>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</si>
  <si>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r>
      <t>PEFC Forest Management Standard UK</t>
    </r>
    <r>
      <rPr>
        <sz val="14"/>
        <color indexed="10"/>
        <rFont val="Cambria"/>
        <family val="1"/>
      </rPr>
      <t xml:space="preserve">; 
UKWAS Forest Management Standard (v4.0; 2018) </t>
    </r>
  </si>
  <si>
    <t>Certificate Code:</t>
  </si>
  <si>
    <t>PEFC License Code:</t>
  </si>
  <si>
    <t>Date of certificate issue:</t>
  </si>
  <si>
    <t>Date of expiry of certificate:</t>
  </si>
  <si>
    <t>Date Report Finalised/ Updated</t>
  </si>
  <si>
    <t>SA Auditor</t>
  </si>
  <si>
    <t>Matt Talyor</t>
  </si>
  <si>
    <t>Disclaimer: auditing is based on a sampling process of the available information.</t>
  </si>
  <si>
    <t>RT-FM-001a-06 April 2020. ©  Produced by Soil Association Certification Limited</t>
  </si>
  <si>
    <t>Sampling methodology : PEFC™</t>
  </si>
  <si>
    <t>drafted by:</t>
  </si>
  <si>
    <t>MR</t>
  </si>
  <si>
    <t>NB Amendments 2019 in blue</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</si>
  <si>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</si>
  <si>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</si>
  <si>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</si>
  <si>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</si>
  <si>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</si>
  <si>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</si>
  <si>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</si>
  <si>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</si>
  <si>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</si>
  <si>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</si>
  <si>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</si>
  <si>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</si>
  <si>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</si>
  <si>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</si>
  <si>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</si>
  <si>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</si>
  <si>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</si>
  <si>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</si>
  <si>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</si>
  <si>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</si>
  <si>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</si>
  <si>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</si>
  <si>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</si>
  <si>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</si>
  <si>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</si>
  <si>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</si>
  <si>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</si>
  <si>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</si>
  <si>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</si>
  <si>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</si>
  <si>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</si>
  <si>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</si>
  <si>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</si>
  <si>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</si>
  <si>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</si>
  <si>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</si>
  <si>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</si>
  <si>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</si>
  <si>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</si>
  <si>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</si>
  <si>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</si>
  <si>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</si>
  <si>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</si>
  <si>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</si>
  <si>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</si>
  <si>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</si>
  <si>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</si>
  <si>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</si>
  <si>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</si>
  <si>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</si>
  <si>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</si>
  <si>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</si>
  <si>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</si>
  <si>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</si>
  <si>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</si>
  <si>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</si>
  <si>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</si>
  <si>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</si>
  <si>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</si>
  <si>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</si>
  <si>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</si>
  <si>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</si>
  <si>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</si>
  <si>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</si>
  <si>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</si>
  <si>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</si>
  <si>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</si>
  <si>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</si>
  <si>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</si>
  <si>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</si>
  <si>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</si>
  <si>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</si>
  <si>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</si>
  <si>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</si>
  <si>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</si>
  <si>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</si>
  <si>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</si>
  <si>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</si>
  <si>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</si>
  <si>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</si>
  <si>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</si>
  <si>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</si>
  <si>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RA 2021</t>
  </si>
  <si>
    <t>MA 2016 CU, S1 2017 &amp; S3 2019, RA 2021</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</si>
  <si>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</si>
  <si>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</si>
  <si>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documented system / Centralised policies and procedures</t>
  </si>
  <si>
    <t xml:space="preserve">Description of resources available: technical (ie. equipment) and human (ie no. of people /relevant training/access to expert advice)  </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</si>
  <si>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</si>
  <si>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</si>
  <si>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</si>
  <si>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</si>
  <si>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</si>
  <si>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Description of System</t>
  </si>
  <si>
    <t>Fountains Forestry UK Limited - Resource Management Group (RMG) established to provide client owners with a means of certifying owned woodlands as sustainably managed under FSC &amp; PFC requirements and meeting UKWAS and UKFS standards. Douglas Murray is the RMG Sponsoring Director for Forestry (SDF) responsible for the overall management of the group. RMG is supported by ISO certified integrated management systems (IMS) to meet H&amp;S, Env and Quality requirements. The IMS has a wide range of documented policies, manuals, procedures, guidance and other supporting records and forms. The RMG has dedicated resource with a full time Compliance Manager supporting the SDF and dedicated forest managers and admin staff in locations across the country to manage the certified owner woodlands.</t>
  </si>
  <si>
    <t>This is a group scheme with Multiple FMU's, there is a clear system to ensure all sites meet the FSC requirements. The specific requirements for the RMG management are set out in the Forest Management Manual (FMM) with details of group requirements applied uniformly to all group members.</t>
  </si>
  <si>
    <t xml:space="preserve">Andy Grundy </t>
  </si>
  <si>
    <t>Nicola Brennan</t>
  </si>
  <si>
    <t>PEFC 100% certified</t>
  </si>
  <si>
    <t>roundwood, pulpwood</t>
  </si>
  <si>
    <t>1000 - 1010, 1020</t>
  </si>
  <si>
    <t>1. coniferous
3. non-coniferous other</t>
  </si>
  <si>
    <t>fuelwood</t>
  </si>
  <si>
    <t>F115</t>
  </si>
  <si>
    <t>Penmanshiel</t>
  </si>
  <si>
    <t>Cockburnspath, Scot Borders</t>
  </si>
  <si>
    <t>NT800680</t>
  </si>
  <si>
    <t>HCV3</t>
  </si>
  <si>
    <t>HCV6</t>
  </si>
  <si>
    <t>HCV 3 &amp; 6</t>
  </si>
  <si>
    <t>HVC3</t>
  </si>
  <si>
    <t>F111</t>
  </si>
  <si>
    <t>Kens Wood</t>
  </si>
  <si>
    <t>Mossdale, Dumf &amp; Galloway</t>
  </si>
  <si>
    <t>NX614696</t>
  </si>
  <si>
    <t>F116</t>
  </si>
  <si>
    <t>Hallmanor</t>
  </si>
  <si>
    <t>Peebles, Scot Borders</t>
  </si>
  <si>
    <t>NT194345</t>
  </si>
  <si>
    <t>13/10/2021
22/10/2021
09/02/2022</t>
  </si>
  <si>
    <t>Kirkconnel, Dumf &amp; Galloway</t>
  </si>
  <si>
    <t>Cairnryan, Dumf &amp; Galloway</t>
  </si>
  <si>
    <t>Tom Haynes</t>
  </si>
  <si>
    <t>Loch Carron, Highland</t>
  </si>
  <si>
    <t>New Kelso</t>
  </si>
  <si>
    <t>NG948446</t>
  </si>
  <si>
    <t>Craig MacDonald</t>
  </si>
  <si>
    <t>8 - 12 August 2022</t>
  </si>
  <si>
    <t>Rebecca Haskell</t>
  </si>
  <si>
    <t>m: 12
f: 4</t>
  </si>
  <si>
    <t>Less than 500 ha</t>
  </si>
  <si>
    <t>500 ha – 1000 ha</t>
  </si>
  <si>
    <t>Local council</t>
  </si>
  <si>
    <t>N/A</t>
  </si>
  <si>
    <t>Returned consultation feedback form but had only written N/A against every question</t>
  </si>
  <si>
    <t>Noted</t>
  </si>
  <si>
    <t>AAF category</t>
  </si>
  <si>
    <t>Peter Mitchell</t>
  </si>
  <si>
    <t>500-1000ha</t>
  </si>
  <si>
    <t>F117</t>
  </si>
  <si>
    <t>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t>
  </si>
  <si>
    <t>See comments at 1.1 Copies of company accounts made up to 31/12/2020 – Companies House web-site: https://beta.companieshouse.gov.uk/company/07910966</t>
  </si>
  <si>
    <t xml:space="preserve">The RMG has a written public policy of commitment to the FSC Principles and Criteria. Commitment stated and incorporated within the published UKWAS Statement and set out in the Forestry Management Manual (MA-FMM-04) and PO-UKS-05 Dated: 01/05/2022 </t>
  </si>
  <si>
    <t>As stated in 1.4 and Internal training, communication and advising members of staff or group members as appropriate is conducted by the Group Manager and Sponsoring Director. This is recorded through training minutes and e-mail communication.</t>
  </si>
  <si>
    <t>This is defined within the FMM Issue 4 – May 2022. Two documents are used for Group Members, Forest Certification Agreements AG-INF &amp; AG-INE (External), declaring and acknowledging their consent and commitment to FSC and group rules</t>
  </si>
  <si>
    <t xml:space="preserve">Examples of signed Forest Certification Agreements (AG-INF) reviewed – Penmanshiel (04.10.2021), Hall Manor (30.11.2021)  and New Kelso (17.01.2022)  </t>
  </si>
  <si>
    <t>Roles and responsibilities for the different actors within the group are set out in FMM Issue 4 – May 2022 - Appendix III and in accordance with industry guidance e.g. GMHSF</t>
  </si>
  <si>
    <t>Management in accordance with the FMM Issue 4 – May 2022 and the requirements of UKWAS and UKFS. Subject to internal monitoring and audit.</t>
  </si>
  <si>
    <t>The FMM Issue 4 – May 2022 defines a limit of 100 members for the RMG and remains under regular review. The number of members within the Group in 2022 is currently 44 and the management resources are still in line with the resources required.</t>
  </si>
  <si>
    <t>FMM Appendix III requires review to indicate approach to management of expansion of the Group. Current resources are considered adequate for the coming year.</t>
  </si>
  <si>
    <t>Completed by using the Property Audit Checklist prior to admission. Example reviewed for Hall Manor (Ref: SAFM/COC-005879-F116) and New Kelso (Ref: SAFM/COC-005879-F117)</t>
  </si>
  <si>
    <t>Example reviewed for Hall Manor (Ref: SAFM/COC-005879-F116) and New Kelso (Ref: SAFM/COC-005879-F117). Site evaluation and compliance checks conducted as part of the entry process and development of a compliant forest management plan and evidenced in supporting records.</t>
  </si>
  <si>
    <t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t>
  </si>
  <si>
    <t>The FMM Issue 4 – May 2022 sections 1.4 and Appendix III sets out the group rules and requirements.</t>
  </si>
  <si>
    <t>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</si>
  <si>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 xml:space="preserve">FMM and standard group procedures require minimum holding periods for information. All records are maintained cloud based and securely backed up.  </t>
  </si>
  <si>
    <t>FMM Issue 4 - Section 7 and Appendix III – Year to date 2022 a total of 8 nos. audits have been completed (3 nos Internal UKWAS/ISO and 5 nos Property Audit Checklists) – referenced to Audit Schedule and Audit Records</t>
  </si>
  <si>
    <t>Specified in FMM Issue 4 - Section 7 and Appendix III</t>
  </si>
  <si>
    <t>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t>
  </si>
  <si>
    <t>As 11.4 above and FMM Issue 4 - Section 7 and Appendix III – (Note locations for audit by the certification body are only disclosed near the time so duplication may occur. Levels of risk and activity may also determine where audit activity is most effective)</t>
  </si>
  <si>
    <t>FMM Issue 4 - Section 7 and Appendix III – CAPA Register is maintained and managed by the group Compliance Manager</t>
  </si>
  <si>
    <t>CARs from S1</t>
  </si>
  <si>
    <t>Observation</t>
  </si>
  <si>
    <t>At Hallmanor the felling plan provided by the timber purchaser to the operators did not fully match the information communicated to them by the Fountains manager as it failed to mention the potential presence of red squirrels or badgers.  The harvester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felling plan provided to operators could lead to a future non-compliance.</t>
  </si>
  <si>
    <t>UKWAS 3.1.2</t>
  </si>
  <si>
    <t>UKWAS 3.4.2 c and FSC Ref - FSC-POL-30-001 v3 para 4.12, part 2 and 4</t>
  </si>
  <si>
    <t xml:space="preserve">The owner/ manager shall prepare and implement an effective integrated pest management strategy that, where pesticides and biological control agents are to be used, justifies their use                                                          demonstrating that there is no practicable alternative, in terms of economic, social and environmental costs                                                                                                 </t>
  </si>
  <si>
    <t>At Hallmanor,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t>
  </si>
  <si>
    <t>UKWAS 3.6.2</t>
  </si>
  <si>
    <t>At Loch Ree the manager was aware of the location of all high seats, could evidence their inspections and the permanent high seat in Cpt. 5 inspected during audit was seen to be relatively new, in good condition and with signage in place; however as the manager has not mapped high seat locations there is a danger of inspections being missed in future.</t>
  </si>
  <si>
    <t>UKWAS 5.2.1</t>
  </si>
  <si>
    <t>At Kens Wood there was no fire extinguisher in the excavator on site for mounding operations</t>
  </si>
  <si>
    <t>UKWAS 5.4.1</t>
  </si>
  <si>
    <t>The owner / manager shall ensure that there is compliance with health and safety legislation, conformance with associated codes of practice and conformance with FISA guidance</t>
  </si>
  <si>
    <t>At Hallmanor the manager had instructed the use of urea for stump treatment but had not followed procedure regarding  informing Fountains Compliance Manager. As urea has not been used historically at any site, an ESRA was not in place and as the Compliance Manager was unaware of this current usage he had not prepared one nor reminded the manager of the requirement to justify or record usage.</t>
  </si>
  <si>
    <t>S1 follow - up email seen reminding manager of best practice requirements.  Timber stacks inspected at S1 audit all seen either to be no more than product length or to have risk assessments / appropriate control measures in place when over this height</t>
  </si>
  <si>
    <t>S1 -  PAWS survey undertaken at Barracks on 4/8/21.  Survey results, including identified actions seen, evidencing full compliance. No PAWS at any sites visited during S1.</t>
  </si>
  <si>
    <t>Historically there has been no use of urea, so the IPMS does not expressly cover use of urea.  There is a procedure in place for managers to inform the Compliance Manager of any new chemical usage but the manager for Hallmanor had not followed this procedure; however the lack of clarity within the IPMS is likely to have been a contributing factor.</t>
  </si>
  <si>
    <t>1. ESRA to be drafted 2. Forestry Management Manual to be revised to specifically mention urea. 3. All managers to be issued with a reminder regarding procedure for informing Compliance Manager of new chemical usage. 4. Harvesting pre-job checklist to be revised to include a specific question regarding urea usage</t>
  </si>
  <si>
    <t xml:space="preserve">Overfamilarity leading to incomplete / hasty checks at start of contract. The manager had used the same contractor on many occasions and during previous checks a fire extinguisher had always been present. </t>
  </si>
  <si>
    <t xml:space="preserve">1.  All managers to be reminded of the need to undertake standard checks in full at the start of every contract. 2. Compliance evaluation on inspections to be undertaken. </t>
  </si>
  <si>
    <t xml:space="preserve">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</si>
  <si>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Employee (student placement)</t>
  </si>
  <si>
    <t xml:space="preserve">Garvary </t>
  </si>
  <si>
    <t>296 consultees were contacted</t>
  </si>
  <si>
    <t>1 responses were received</t>
  </si>
  <si>
    <t>Consultation was carried out on 13/06/2022</t>
  </si>
  <si>
    <t>Forwarder operators interviewed during audit at Loch Ree and Hallmanor, excavator operator interviewed at Kens Wood, Harvester operator interviewed at Hallmanor and HND student on placement with Fountains interviewed at Garvary</t>
  </si>
  <si>
    <t>8 August Opening meeting Rebecca Haskell ( auditor), Andrew Clark (Fountains Compliance Manager), Douglas Murray (Fountains Director)</t>
  </si>
  <si>
    <t>8 August Audit: Review of documentation [&amp; Group systems], staff interviews</t>
  </si>
  <si>
    <t>8 August Site visit  Loch Ree</t>
  </si>
  <si>
    <t>9 August Site visits Kens Wood, Hallmanor</t>
  </si>
  <si>
    <t>10 August Review of documentation [&amp; Group systems], staff interviews</t>
  </si>
  <si>
    <t>11 August Site visits Garvary, Carn Mor, Innis Beithe &amp; Tutim</t>
  </si>
  <si>
    <t xml:space="preserve">12 August Review of documentation </t>
  </si>
  <si>
    <t>12 August Closing meeting Rebecca Haskell ( auditor), Andrew Clark (Fountains Compliance Manager), Douglas Murray (Fountains Director)</t>
  </si>
  <si>
    <t>Summary of person days including time spent on preparatory work, actual audit days, consultation and report writing 8 days</t>
  </si>
  <si>
    <t>Factors increasing auditing time: None</t>
  </si>
  <si>
    <t xml:space="preserve">Factors decreasing auditing time: Plantations, Group and multiple MU certificates. </t>
  </si>
  <si>
    <t xml:space="preserve"> Rebecca Haskell,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</si>
  <si>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</si>
  <si>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UKWAS Sections 3 &amp; 5. None of the FMUs contained HCV attributes.</t>
  </si>
  <si>
    <t>Group standards</t>
  </si>
  <si>
    <t>PEFC Trademark Standard PEFC ST 2001</t>
  </si>
  <si>
    <t>8/8/22 Loch Ree - document review on site - management planning documentation and records reviewed with manager.  Site visit included checking haulage route and  general drive round forest road network, including section of new road - issues around consultation with local community regarding timber haulage discussed in detail. Redundant materials removal discussed; also management of small pockets of rhododendron. Cpt. 6 harvesting site inspected and forwarder operator interviewed.  Cpt. 5 high seat inspected and deer management discussed. Borrow pit inspected and area of phytophthora affected larch seen. Brockloch Cairn archaeological feature and associated buffer zone inspected.</t>
  </si>
  <si>
    <t>9/8 Kens Wood - document review on site - management planning documentation and records reviewed with manager.  Site visit included inspection of haulage route, including listed Viaduct.  Mounding operation - site walked, riparian buffer zones observed, drainage discussed and excavator operator interviewed.</t>
  </si>
  <si>
    <t>9/8 Hallmanor - document review on site - management planning documentation and records reviewed with manager. Site visit included general drive along forest road - redundant materials planning discussed regarding removal of tree shelters.  Live harvesting site visited - protection of archaeological features and private water supply seen; also disused badger sett.  Forwarder operator and harvester operator interviewed.</t>
  </si>
  <si>
    <t>Carn Mor, Innis Beithe &amp; Tutim Document review at office 10/8 and on site 11/8 - management planning documentation and records reviewed with managers. Site visit - no live operations at time of audit. Borrow pit inspected at Tutim; also high seat and associated map / inspection records. Drive through forest road network to Upper &amp; Lower Carn Mor - restock of various ages seen and weevil control / fertiliser requirements discussed; also redundant materials planning.</t>
  </si>
  <si>
    <t>Whole group: None</t>
  </si>
  <si>
    <t>Training matrix seen - In past year training has included, stump forensics / planning and management of chainsaw contracts - all managers trained. First aid refresher training. Diffuse pollution training. Fleet of five drones - various members of staff have received drone pilot training. At company conference various presentations provided training / update. FISA FWM courses planned for later this year. Sandwich student interviewed confirmed a full programme of training / mentoring, including drone pilot, stump forensics / planning and management of chainsaw contracts, first aid.</t>
  </si>
  <si>
    <t>Records of sales of PEFC certified products:</t>
  </si>
  <si>
    <t>Described in Long Term Forest Plans (LTFP) for each site</t>
  </si>
  <si>
    <t>Compartment records and Production forecasts included in LTFP appendices</t>
  </si>
  <si>
    <t>Loch Ree 2022 estimate 23000t , Actual for previous 12 months 6705t, AAC 14440t</t>
  </si>
  <si>
    <t>Kens Wood 0 actual 2946t 653 AAC t</t>
  </si>
  <si>
    <t>Hallmanor 2022 estimate 30000t, actual 4500t for previous 12 months AAC 4674t</t>
  </si>
  <si>
    <t>Garvary 2022 estimate 2000t, actual 9867t for previous 12 months 3089t AAC</t>
  </si>
  <si>
    <t>Carn Mor, Innis Beithe &amp; Tutim 2022 estimate 23320t, actual for previous 12 months 0, AAC 5940t</t>
  </si>
  <si>
    <t>Loch Ree Standing sales contract dated 15/2/22, invoice 029777 dated 31/7/22 and associated delivery advice note 5102177109 dated 22/7/22, Invoice 029774 31/7/22 and associated delivery advice note 5102198292 dated 20/7/22.</t>
  </si>
  <si>
    <t>Kens Wood Standing sales contract dated 2/3/21, Invoice 026250 dated 22/8/21, Invoice 026348 dated 5/9/21 and associated SBIs 75/207/950 and 75/206930.</t>
  </si>
  <si>
    <t>Hallmanor April 2022 Timber sales agreement; also SBI 167108 dated 25/6/22 and associated Deliveries List relating to this sale</t>
  </si>
  <si>
    <t>Garvary - Invoice 029544 dated 20/7/22 with associated delivery note 192052 dated 29/6/22, Invoice 029100 dated 23/7/22 and associated dispatch note 33803; also standing sales contract dated 10/3/22.</t>
  </si>
  <si>
    <t>Carn Mor, Innis Beithe &amp; Tutim - no harvesting in previous year</t>
  </si>
  <si>
    <t>All documentation included correct certificate code / claim information</t>
  </si>
  <si>
    <t>October 2021 update seen communicating 2021 audit findings to external member.</t>
  </si>
  <si>
    <t>Compliance Manager presented session on certification at company conference. Also discussion of  certification - related issues at weekly updates.</t>
  </si>
  <si>
    <t xml:space="preserve"> No Excision/Partial certification so no risk of confusion being generated as to which activities or products are certified, and which are not.</t>
  </si>
  <si>
    <t>The assessment team reviewed the current scope of the certificate in terms of PEFC certified forest area and products being produced. There was no change since the previous evaluation.</t>
  </si>
  <si>
    <t>Acetamiprid</t>
  </si>
  <si>
    <t>Weevil Control</t>
  </si>
  <si>
    <t>1468ha</t>
  </si>
  <si>
    <t>562kg</t>
  </si>
  <si>
    <t>Propyzamide</t>
  </si>
  <si>
    <t>Grass control</t>
  </si>
  <si>
    <t>224.5ha</t>
  </si>
  <si>
    <t>151 Ltr</t>
  </si>
  <si>
    <t>Trico Active ingredient sheep fat</t>
  </si>
  <si>
    <t>Deer browsing deterrent</t>
  </si>
  <si>
    <t>160 Ltrs</t>
  </si>
  <si>
    <t xml:space="preserve">Asulox, Asulam Sodium </t>
  </si>
  <si>
    <t>Bracken Control</t>
  </si>
  <si>
    <t>9.27ha</t>
  </si>
  <si>
    <t>92 Ltr</t>
  </si>
  <si>
    <t>Glyphosate</t>
  </si>
  <si>
    <t>Used as a pre-planting control for grass and broadleaf weeds, due to risks of contact damage its use is considered a high risk for post planting controls unless trees are otherwise protected, i.e. in tree shelters. Glyphosate is also deployed to control vegetation growth on forest roads to reduce maintenance costs and limit the risk of loss of traction for vehicles.</t>
  </si>
  <si>
    <t>62.6ha</t>
  </si>
  <si>
    <t>204 litres</t>
  </si>
  <si>
    <t>S4 2020
S2 2018, S1 2022</t>
  </si>
  <si>
    <t>S1 2022</t>
  </si>
  <si>
    <t>S1 follow - up email seen reminding manager of best practice requirements.  Timber stacks inspected at S1 audit all seen either to be no more than product length or to have risk assessments / appropriate control measures in place when over this height. No non-conformance with other best practice guidance noted during audit.</t>
  </si>
  <si>
    <t>No HCV at any of the sites audited during S1</t>
  </si>
  <si>
    <t>Corrour: There is a general policy of conifer restocks being returned to native woodland. All other sites: Sitka spruce primary species to achieve commercial objectives and meet site conditions.  Restocking follow UKFS guidance relating to species diversity.</t>
  </si>
  <si>
    <t xml:space="preserve">Admirals, Bhrochain and Carn Mor: No such features. Corrour: Management of a geological SSSI was informed through consultation with SNH.  Barracks: Conservation of nesting white tailed eagle was conducted in collaboration with SNH and the RSPB. </t>
  </si>
  <si>
    <r>
      <rPr>
        <b/>
        <sz val="10"/>
        <rFont val="Cambria"/>
        <family val="1"/>
        <scheme val="major"/>
      </rPr>
      <t>All sites</t>
    </r>
    <r>
      <rPr>
        <sz val="10"/>
        <rFont val="Cambria"/>
        <family val="1"/>
        <scheme val="major"/>
      </rPr>
      <t xml:space="preserve"> - harvesting in line with approved forest plan.  Pre-commencement information exchange seen for all live operational sites visited and recently - completed roading / quarrying of borrow pit at Loch Ree; also EIA screening consents for road/ quarrying.  At </t>
    </r>
    <r>
      <rPr>
        <b/>
        <sz val="10"/>
        <rFont val="Cambria"/>
        <family val="1"/>
        <scheme val="major"/>
      </rPr>
      <t>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 </t>
    </r>
    <r>
      <rPr>
        <b/>
        <sz val="10"/>
        <rFont val="Cambria"/>
        <family val="1"/>
        <scheme val="major"/>
      </rPr>
      <t>Observation raised</t>
    </r>
  </si>
  <si>
    <t>Obs 2022.1</t>
  </si>
  <si>
    <r>
      <t xml:space="preserve">All sites - pre-commencement information exchange seen for a range of live / recently - completed operations, including harvesting, ground prep, road construction, quarrying and chemical spraying. Forwarder operator interviewed at </t>
    </r>
    <r>
      <rPr>
        <b/>
        <sz val="10"/>
        <rFont val="Cambria"/>
        <family val="1"/>
        <scheme val="major"/>
      </rPr>
      <t>Loch Ree,</t>
    </r>
    <r>
      <rPr>
        <sz val="10"/>
        <rFont val="Cambria"/>
        <family val="1"/>
        <scheme val="major"/>
      </rPr>
      <t xml:space="preserve"> excavator operator at </t>
    </r>
    <r>
      <rPr>
        <b/>
        <sz val="10"/>
        <rFont val="Cambria"/>
        <family val="1"/>
        <scheme val="major"/>
      </rPr>
      <t>Kens Wood</t>
    </r>
    <r>
      <rPr>
        <sz val="10"/>
        <rFont val="Cambria"/>
        <family val="1"/>
        <scheme val="major"/>
      </rPr>
      <t xml:space="preserve">, Forwarder and Harvester operators at </t>
    </r>
    <r>
      <rPr>
        <b/>
        <sz val="10"/>
        <rFont val="Cambria"/>
        <family val="1"/>
        <scheme val="major"/>
      </rPr>
      <t>Hallmanor</t>
    </r>
    <r>
      <rPr>
        <sz val="10"/>
        <rFont val="Cambria"/>
        <family val="1"/>
        <scheme val="major"/>
      </rPr>
      <t xml:space="preserve"> all confirmed that operational plans had been communicated to them; however at</t>
    </r>
    <r>
      <rPr>
        <b/>
        <sz val="10"/>
        <rFont val="Cambria"/>
        <family val="1"/>
        <scheme val="major"/>
      </rPr>
      <t xml:space="preserve"> Hallmanor</t>
    </r>
    <r>
      <rPr>
        <sz val="10"/>
        <rFont val="Cambria"/>
        <family val="1"/>
        <scheme val="major"/>
      </rPr>
      <t xml:space="preserve"> the felling plan provided by the timber purchaser to the operators did not fully match the information communicated to them by the Fountains manager as it failed to mention the potential presence of red squirrels or badgers.  The operator did, however, confirm that they had been made aware of their potential presence by the Fountains manager, showed very good knowledge of signs of badgers and red squirrels and had identified and reported to the Fountains manager a disused badger sett on site. It was clear, therefore that the operators  understood the requirements for protection of rare / protected species on site but the failure of the purchaser to use the information provided to them by Fountains to identify the potential presence of these species on the written harvesting plan provided to operators could lead to a future non-compliance.</t>
    </r>
  </si>
  <si>
    <t>ref Obs in 3.1.2 above</t>
  </si>
  <si>
    <r>
      <rPr>
        <b/>
        <sz val="10"/>
        <rFont val="Cambria"/>
        <family val="1"/>
        <scheme val="major"/>
      </rPr>
      <t>All Sites:</t>
    </r>
    <r>
      <rPr>
        <sz val="10"/>
        <rFont val="Cambria"/>
        <family val="1"/>
        <scheme val="major"/>
      </rPr>
      <t xml:space="preserve"> The forest managers stated that contractors would stop operations should anything unusual be seen during works. This was confirmed by operators interviewed at all live operational sites. At </t>
    </r>
    <r>
      <rPr>
        <b/>
        <sz val="10"/>
        <rFont val="Cambria"/>
        <family val="1"/>
        <scheme val="major"/>
      </rPr>
      <t>Hallmanor</t>
    </r>
    <r>
      <rPr>
        <sz val="10"/>
        <rFont val="Cambria"/>
        <family val="1"/>
        <scheme val="major"/>
      </rPr>
      <t xml:space="preserve"> the harvester operator had identified a badger sett on site and operations in the areas ceased until further investigations were undertaken. </t>
    </r>
  </si>
  <si>
    <r>
      <rPr>
        <b/>
        <sz val="10"/>
        <rFont val="Cambria"/>
        <family val="1"/>
        <scheme val="major"/>
      </rPr>
      <t>All sites</t>
    </r>
    <r>
      <rPr>
        <sz val="10"/>
        <rFont val="Cambria"/>
        <family val="1"/>
        <scheme val="major"/>
      </rPr>
      <t xml:space="preserve"> -live / recently - completed harvesting sites confirmed efficient working with minimum damage.  No harvesting of NTFP other than venison as by product of deer management for crop protection.</t>
    </r>
  </si>
  <si>
    <r>
      <rPr>
        <b/>
        <sz val="10"/>
        <rFont val="Cambria"/>
        <family val="1"/>
        <scheme val="major"/>
      </rPr>
      <t>All sites</t>
    </r>
    <r>
      <rPr>
        <sz val="10"/>
        <rFont val="Cambria"/>
        <family val="1"/>
        <scheme val="major"/>
      </rPr>
      <t xml:space="preserve"> with live / recently - completed harvesting - no evidence of damage to soils, watercourses, or standing trees noted.  Forwarder operators interviewed at</t>
    </r>
    <r>
      <rPr>
        <b/>
        <sz val="10"/>
        <rFont val="Cambria"/>
        <family val="1"/>
        <scheme val="major"/>
      </rPr>
      <t xml:space="preserve"> Loch Ree</t>
    </r>
    <r>
      <rPr>
        <sz val="10"/>
        <rFont val="Cambria"/>
        <family val="1"/>
        <scheme val="major"/>
      </rPr>
      <t xml:space="preserve"> and</t>
    </r>
    <r>
      <rPr>
        <b/>
        <sz val="10"/>
        <rFont val="Cambria"/>
        <family val="1"/>
        <scheme val="major"/>
      </rPr>
      <t xml:space="preserve"> Hallmanor</t>
    </r>
    <r>
      <rPr>
        <sz val="10"/>
        <rFont val="Cambria"/>
        <family val="1"/>
        <scheme val="major"/>
      </rPr>
      <t xml:space="preserve"> and harvester operator at Hallmanor all showed very good knowledge.</t>
    </r>
  </si>
  <si>
    <t>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the past year. No sales of NTWPs.</t>
  </si>
  <si>
    <r>
      <rPr>
        <b/>
        <sz val="10"/>
        <rFont val="Cambria"/>
        <family val="1"/>
        <scheme val="major"/>
      </rPr>
      <t>All sites:</t>
    </r>
    <r>
      <rPr>
        <sz val="10"/>
        <rFont val="Cambria"/>
        <family val="1"/>
        <scheme val="major"/>
      </rPr>
      <t xml:space="preserve"> None undertaken</t>
    </r>
  </si>
  <si>
    <r>
      <rPr>
        <b/>
        <sz val="10"/>
        <rFont val="Cambria"/>
        <family val="1"/>
        <scheme val="major"/>
      </rPr>
      <t>All Sites</t>
    </r>
    <r>
      <rPr>
        <sz val="10"/>
        <rFont val="Cambria"/>
        <family val="1"/>
        <scheme val="major"/>
      </rPr>
      <t>: No burning of lop &amp; top.</t>
    </r>
  </si>
  <si>
    <r>
      <t xml:space="preserve">All required consents seen for roading and blasting operations at </t>
    </r>
    <r>
      <rPr>
        <b/>
        <sz val="10"/>
        <rFont val="Cambria"/>
        <family val="1"/>
        <scheme val="major"/>
      </rPr>
      <t>Loch Ree</t>
    </r>
    <r>
      <rPr>
        <sz val="10"/>
        <rFont val="Cambria"/>
        <family val="1"/>
        <scheme val="major"/>
      </rPr>
      <t xml:space="preserve">.  </t>
    </r>
    <r>
      <rPr>
        <b/>
        <sz val="10"/>
        <rFont val="Cambria"/>
        <family val="1"/>
        <scheme val="major"/>
      </rPr>
      <t>All other sites</t>
    </r>
    <r>
      <rPr>
        <sz val="10"/>
        <rFont val="Cambria"/>
        <family val="1"/>
        <scheme val="major"/>
      </rPr>
      <t xml:space="preserve"> - no recent new roads / upgrades  where Fountains was responsible for obtaining such consents.</t>
    </r>
  </si>
  <si>
    <r>
      <rPr>
        <b/>
        <sz val="10"/>
        <rFont val="Cambria"/>
        <family val="1"/>
        <scheme val="major"/>
      </rPr>
      <t>All sites</t>
    </r>
    <r>
      <rPr>
        <sz val="10"/>
        <rFont val="Cambria"/>
        <family val="1"/>
        <scheme val="major"/>
      </rPr>
      <t xml:space="preserve"> - road and track networks all seen to be good condition with no adverse issues noted.</t>
    </r>
  </si>
  <si>
    <r>
      <rPr>
        <b/>
        <sz val="10"/>
        <rFont val="Cambria"/>
        <family val="1"/>
        <scheme val="major"/>
      </rPr>
      <t xml:space="preserve">All sites </t>
    </r>
    <r>
      <rPr>
        <sz val="10"/>
        <rFont val="Cambria"/>
        <family val="1"/>
        <scheme val="major"/>
      </rPr>
      <t xml:space="preserve">-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 none had been undertaken at </t>
    </r>
    <r>
      <rPr>
        <b/>
        <sz val="10"/>
        <rFont val="Cambria"/>
        <family val="1"/>
        <scheme val="major"/>
      </rPr>
      <t>Carn Mor, Innis Beithe &amp; Tutim</t>
    </r>
    <r>
      <rPr>
        <sz val="10"/>
        <rFont val="Cambria"/>
        <family val="1"/>
        <scheme val="major"/>
      </rPr>
      <t>, this being the only site where restocking had been undertaken in recent years, though slow release fertiliser had been used during planting operations to aid establishment.</t>
    </r>
  </si>
  <si>
    <r>
      <rPr>
        <b/>
        <sz val="10"/>
        <rFont val="Cambria"/>
        <family val="1"/>
        <scheme val="major"/>
      </rPr>
      <t xml:space="preserve">All sites </t>
    </r>
    <r>
      <rPr>
        <sz val="10"/>
        <rFont val="Cambria"/>
        <family val="1"/>
        <scheme val="major"/>
      </rPr>
      <t xml:space="preserve">- no such damage identified or reported.  ESRA, chemical decision record, pesticide application record, COSHH assessment, method statement, emergency plan, site safety rules, operator competencies and chemical supply information seen for weevil control operation at </t>
    </r>
    <r>
      <rPr>
        <b/>
        <sz val="10"/>
        <rFont val="Cambria"/>
        <family val="1"/>
        <scheme val="major"/>
      </rPr>
      <t xml:space="preserve">Carn Mor, Innis Beithe &amp; Tutim. </t>
    </r>
    <r>
      <rPr>
        <sz val="10"/>
        <rFont val="Cambria"/>
        <family val="1"/>
        <scheme val="major"/>
      </rPr>
      <t>No recent pesticide applications at all other sites.</t>
    </r>
  </si>
  <si>
    <r>
      <t xml:space="preserve">Fully compliant IPMS in Fountains' forestry manual - May 2022 version seen during audit; also chemical use records for the previous year. The only pesticide usage over the past year at any of the sites visited was weevil control, following assessment, at </t>
    </r>
    <r>
      <rPr>
        <b/>
        <sz val="10"/>
        <rFont val="Cambria"/>
        <family val="1"/>
        <scheme val="major"/>
      </rPr>
      <t>Carn Mor, Innis Beithe &amp; Tutim.</t>
    </r>
  </si>
  <si>
    <r>
      <t xml:space="preserve">Compliant IPMS within Fountains forestry manual, supported by an annual chemical use report. At </t>
    </r>
    <r>
      <rPr>
        <b/>
        <sz val="10"/>
        <rFont val="Cambria"/>
        <family val="1"/>
        <scheme val="major"/>
      </rPr>
      <t>Hallmanor,</t>
    </r>
    <r>
      <rPr>
        <sz val="10"/>
        <rFont val="Cambria"/>
        <family val="1"/>
        <scheme val="major"/>
      </rPr>
      <t xml:space="preserve"> however, the manager had instructed the use of urea for stump treatment but had not  informed Fountains Compliance Manager. As urea has not been used historically at any site, an ESRA was not in place and as the Compliance Manager was unaware of this current usage he had not prepared one nor reminded the manager of the requirement to record usage so that it can be included in the annual chemical report.</t>
    </r>
  </si>
  <si>
    <t>Minor CAR 2022.2</t>
  </si>
  <si>
    <r>
      <t xml:space="preserve">Fully compliant IPMS in Fountains' forestry manual - May 2022 version seen during audit; also chemical use records for the previous year. The only pesticide usage over the past year at any of the sites visited was weevil control, following field assessment and completion of ESRA / chemical decision records, at </t>
    </r>
    <r>
      <rPr>
        <b/>
        <sz val="10"/>
        <rFont val="Cambria"/>
        <family val="1"/>
        <scheme val="major"/>
      </rPr>
      <t>Carn Mor, Innis Beithe &amp; Tutim.</t>
    </r>
  </si>
  <si>
    <t>Fully compliant IPMS in Fountains' forestry manual - May 2022 version seen during audit; also chemical use records for the previous year. Previous years' usage also available for all sites for five years / from point of entry into the scheme if this has been within the past five years.</t>
  </si>
  <si>
    <t>ESRA, chemical decision record, pesticide application record, COSHH assessment, method statement, emergency plan, site safety rules, operator competencies and chemical supply information seen for weevil control operation at Carn Mor, Innis Beithe &amp; Tutim. No recent pesticide applications at all other sites.</t>
  </si>
  <si>
    <r>
      <rPr>
        <b/>
        <sz val="10"/>
        <rFont val="Cambria"/>
        <family val="1"/>
        <scheme val="major"/>
      </rPr>
      <t>All Sites</t>
    </r>
    <r>
      <rPr>
        <sz val="10"/>
        <rFont val="Cambria"/>
        <family val="1"/>
        <scheme val="major"/>
      </rPr>
      <t>: All pesticide use identified during the audit met this requirement.</t>
    </r>
  </si>
  <si>
    <r>
      <t xml:space="preserve">All sites - </t>
    </r>
    <r>
      <rPr>
        <sz val="10"/>
        <rFont val="Cambria"/>
        <family val="1"/>
        <scheme val="major"/>
      </rPr>
      <t>no such usage</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</si>
  <si>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t>
    </r>
  </si>
  <si>
    <r>
      <t>Slow release fertiliser used at</t>
    </r>
    <r>
      <rPr>
        <b/>
        <sz val="10"/>
        <rFont val="Cambria"/>
        <family val="1"/>
        <scheme val="major"/>
      </rPr>
      <t xml:space="preserve"> Carn Mor, Innis Beithe &amp; Tutim </t>
    </r>
    <r>
      <rPr>
        <sz val="10"/>
        <rFont val="Cambria"/>
        <family val="1"/>
        <scheme val="major"/>
      </rPr>
      <t>at planting to secure establishment.  Other sites - no usage in the past year. Pre-commencement information exchange and site safety documentation seen for March 2022 planting operation at Carn Mor, including addition of 10g of slow release fertiliser per notch to secure establishment.</t>
    </r>
  </si>
  <si>
    <r>
      <rPr>
        <b/>
        <sz val="10"/>
        <rFont val="Cambria"/>
        <family val="1"/>
        <scheme val="major"/>
      </rPr>
      <t>All sites:</t>
    </r>
    <r>
      <rPr>
        <sz val="10"/>
        <rFont val="Cambria"/>
        <family val="1"/>
        <scheme val="major"/>
      </rPr>
      <t xml:space="preserve"> No such applications had taken place</t>
    </r>
  </si>
  <si>
    <r>
      <rPr>
        <b/>
        <sz val="10"/>
        <rFont val="Cambria"/>
        <family val="1"/>
        <scheme val="major"/>
      </rPr>
      <t>All sites:</t>
    </r>
    <r>
      <rPr>
        <sz val="10"/>
        <rFont val="Cambria"/>
        <family val="1"/>
        <scheme val="major"/>
      </rPr>
      <t xml:space="preserve"> No such uses declared or identified. </t>
    </r>
  </si>
  <si>
    <t>Fertiliser records were presented for the whole group, including sites visited.</t>
  </si>
  <si>
    <r>
      <rPr>
        <b/>
        <sz val="10"/>
        <rFont val="Cambria"/>
        <family val="1"/>
        <scheme val="major"/>
      </rPr>
      <t>All sites</t>
    </r>
    <r>
      <rPr>
        <sz val="10"/>
        <rFont val="Cambria"/>
        <family val="1"/>
        <scheme val="major"/>
      </rPr>
      <t xml:space="preserve">: Deer management preferred over fencing, with no fencing noted on site other than boundary fences. Deer managers were operational and effective on all sites visited. </t>
    </r>
  </si>
  <si>
    <r>
      <rPr>
        <b/>
        <sz val="10"/>
        <rFont val="Cambria"/>
        <family val="1"/>
        <scheme val="major"/>
      </rPr>
      <t>All sites</t>
    </r>
    <r>
      <rPr>
        <sz val="10"/>
        <rFont val="Cambria"/>
        <family val="1"/>
        <scheme val="major"/>
      </rPr>
      <t xml:space="preserve"> - no such issues noted and managers showed good awareness of public usage and requirements relating to archaeological features and presence / absence of black grouse / capercaillie.</t>
    </r>
  </si>
  <si>
    <t>All sites - no waste noted during site visits.  Fountains' waste carrier licence seen and an example of a wast transfer note (18/3/22) seen at Inverness office.</t>
  </si>
  <si>
    <r>
      <rPr>
        <b/>
        <sz val="10"/>
        <rFont val="Cambria"/>
        <family val="1"/>
        <scheme val="major"/>
      </rPr>
      <t>Loch Ree, Kens Wood, Garvary, Carn Mor, Innis Beithe &amp; Tutim</t>
    </r>
    <r>
      <rPr>
        <sz val="10"/>
        <rFont val="Cambria"/>
        <family val="1"/>
        <scheme val="major"/>
      </rPr>
      <t xml:space="preserve"> - no current redundant materials nor any materials on site likely to become redundant for at least the next 10 years, but the managers explained how removal of tree shelters would be programmed in future years. At </t>
    </r>
    <r>
      <rPr>
        <b/>
        <sz val="10"/>
        <rFont val="Cambria"/>
        <family val="1"/>
        <scheme val="major"/>
      </rPr>
      <t>Hallmanor,</t>
    </r>
    <r>
      <rPr>
        <sz val="10"/>
        <rFont val="Cambria"/>
        <family val="1"/>
        <scheme val="major"/>
      </rPr>
      <t xml:space="preserve"> a number of tree shelters were seen to remain on trees where they were no longer required. When questioned the manager explained that he would be able to remove these shelters  as part of waste removal when the first phase of planting commenced ie when collecting planting bags. As there was no written plan or identifiable budget item for this work  there is a danger of non-compliance as the manager currently has no reminders in place to include this tree shelter removal is indeed undertaken as part of the post - planting waste removal. </t>
    </r>
    <r>
      <rPr>
        <b/>
        <sz val="10"/>
        <rFont val="Cambria"/>
        <family val="1"/>
        <scheme val="major"/>
      </rPr>
      <t>Observation raised.</t>
    </r>
  </si>
  <si>
    <t>Obs 2022.3</t>
  </si>
  <si>
    <r>
      <rPr>
        <b/>
        <sz val="10"/>
        <rFont val="Cambria"/>
        <family val="1"/>
        <scheme val="major"/>
      </rPr>
      <t>All sites</t>
    </r>
    <r>
      <rPr>
        <sz val="10"/>
        <rFont val="Cambria"/>
        <family val="1"/>
        <scheme val="major"/>
      </rPr>
      <t xml:space="preserve"> - no issues noted during site visits. Forwarders at Loch Ree and </t>
    </r>
    <r>
      <rPr>
        <b/>
        <sz val="10"/>
        <rFont val="Cambria"/>
        <family val="1"/>
        <scheme val="major"/>
      </rPr>
      <t>Hallmanor,</t>
    </r>
    <r>
      <rPr>
        <sz val="10"/>
        <rFont val="Cambria"/>
        <family val="1"/>
        <scheme val="major"/>
      </rPr>
      <t xml:space="preserve"> Harvester at </t>
    </r>
    <r>
      <rPr>
        <b/>
        <sz val="10"/>
        <rFont val="Cambria"/>
        <family val="1"/>
        <scheme val="major"/>
      </rPr>
      <t xml:space="preserve">Hallmanor </t>
    </r>
    <r>
      <rPr>
        <sz val="10"/>
        <rFont val="Cambria"/>
        <family val="1"/>
        <scheme val="major"/>
      </rPr>
      <t xml:space="preserve">and excavator at </t>
    </r>
    <r>
      <rPr>
        <b/>
        <sz val="10"/>
        <rFont val="Cambria"/>
        <family val="1"/>
        <scheme val="major"/>
      </rPr>
      <t xml:space="preserve">Kens Wood </t>
    </r>
    <r>
      <rPr>
        <sz val="10"/>
        <rFont val="Cambria"/>
        <family val="1"/>
        <scheme val="major"/>
      </rPr>
      <t xml:space="preserve">all had spill kits on machines and fuel/oil storage points.  Log bridge at </t>
    </r>
    <r>
      <rPr>
        <b/>
        <sz val="10"/>
        <rFont val="Cambria"/>
        <family val="1"/>
        <scheme val="major"/>
      </rPr>
      <t>Garvary</t>
    </r>
    <r>
      <rPr>
        <sz val="10"/>
        <rFont val="Cambria"/>
        <family val="1"/>
        <scheme val="major"/>
      </rPr>
      <t xml:space="preserve"> checked and seen to be well constructed and well thatched.  Brash used on all extraction tracks where required and all drainage seen to be in good condition.  Emergency plans seen for all live / recently completed operations, including spraying operations at </t>
    </r>
    <r>
      <rPr>
        <b/>
        <sz val="10"/>
        <rFont val="Cambria"/>
        <family val="1"/>
        <scheme val="major"/>
      </rPr>
      <t>Carn Mor</t>
    </r>
    <r>
      <rPr>
        <sz val="10"/>
        <rFont val="Cambria"/>
        <family val="1"/>
        <scheme val="major"/>
      </rPr>
      <t>.</t>
    </r>
  </si>
  <si>
    <r>
      <t xml:space="preserve"> Forwarders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Harvester at </t>
    </r>
    <r>
      <rPr>
        <b/>
        <sz val="10"/>
        <rFont val="Cambria"/>
        <family val="1"/>
        <scheme val="major"/>
      </rPr>
      <t>Hallmanor</t>
    </r>
    <r>
      <rPr>
        <sz val="10"/>
        <rFont val="Cambria"/>
        <family val="1"/>
        <scheme val="major"/>
      </rPr>
      <t xml:space="preserve"> and excavator at </t>
    </r>
    <r>
      <rPr>
        <b/>
        <sz val="10"/>
        <rFont val="Cambria"/>
        <family val="1"/>
        <scheme val="major"/>
      </rPr>
      <t>Kens Wood</t>
    </r>
    <r>
      <rPr>
        <sz val="10"/>
        <rFont val="Cambria"/>
        <family val="1"/>
        <scheme val="major"/>
      </rPr>
      <t xml:space="preserve"> all had spill kits on machines and fuel/oil storage points.  All machinery seen to be in good condition. Risk assessments and emergency plans seen for all live operations and recently - completed, including  spraying operations and planting operations at </t>
    </r>
    <r>
      <rPr>
        <b/>
        <sz val="10"/>
        <rFont val="Cambria"/>
        <family val="1"/>
        <scheme val="major"/>
      </rPr>
      <t>Carn Mor.</t>
    </r>
  </si>
  <si>
    <t>PAWS survey undertaken at Barracks on 4/8/21.  Survey results, including identified actions seen, evidencing full compliance. No PAWS at any sites visited during S1.</t>
  </si>
  <si>
    <r>
      <rPr>
        <b/>
        <sz val="10"/>
        <rFont val="Cambria"/>
        <family val="1"/>
        <scheme val="major"/>
      </rPr>
      <t>All sites</t>
    </r>
    <r>
      <rPr>
        <sz val="10"/>
        <rFont val="Cambria"/>
        <family val="1"/>
        <scheme val="major"/>
      </rPr>
      <t xml:space="preserve"> - no Issues notes. Sites were seen to be managed in line with the Scottish outdoor access code and shared access / private water supplies within the forest marked on maps.</t>
    </r>
  </si>
  <si>
    <r>
      <t xml:space="preserve">All private water supplies within sites identified in LTFPs,  mapped and included on harvesting constraints maps where relevant eg at </t>
    </r>
    <r>
      <rPr>
        <b/>
        <sz val="10"/>
        <rFont val="Cambria"/>
        <family val="1"/>
        <scheme val="major"/>
      </rPr>
      <t>Hallmanor</t>
    </r>
    <r>
      <rPr>
        <sz val="10"/>
        <rFont val="Cambria"/>
        <family val="1"/>
        <scheme val="major"/>
      </rPr>
      <t>.  Harvester and forwarder operator interviewed at Hallmanor were aware of the supply and buffer zone. Sensitive catchments also identified, mapped and with appropriate protection measures in place eg</t>
    </r>
    <r>
      <rPr>
        <b/>
        <sz val="10"/>
        <rFont val="Cambria"/>
        <family val="1"/>
        <scheme val="major"/>
      </rPr>
      <t xml:space="preserve"> Kens Wood</t>
    </r>
    <r>
      <rPr>
        <sz val="10"/>
        <rFont val="Cambria"/>
        <family val="1"/>
        <scheme val="major"/>
      </rPr>
      <t xml:space="preserve"> - two main watercourses running through site into the River Dee identified in site safety pack for harvesting. </t>
    </r>
  </si>
  <si>
    <r>
      <rPr>
        <b/>
        <sz val="10"/>
        <rFont val="Cambria"/>
        <family val="1"/>
        <scheme val="major"/>
      </rPr>
      <t>All sites:</t>
    </r>
    <r>
      <rPr>
        <sz val="10"/>
        <rFont val="Cambria"/>
        <family val="1"/>
        <scheme val="major"/>
      </rPr>
      <t xml:space="preserve"> No issues notesd.  Sites were seen to be managed in line with the Scottish outdoor access code. No sites visited were subject to high public use.</t>
    </r>
  </si>
  <si>
    <r>
      <rPr>
        <b/>
        <sz val="10"/>
        <rFont val="Cambria"/>
        <family val="1"/>
        <scheme val="major"/>
      </rPr>
      <t>All sites</t>
    </r>
    <r>
      <rPr>
        <sz val="10"/>
        <rFont val="Cambria"/>
        <family val="1"/>
        <scheme val="major"/>
      </rPr>
      <t xml:space="preserve"> - no such demands.  During site visits no public access seen except for at </t>
    </r>
    <r>
      <rPr>
        <b/>
        <sz val="10"/>
        <rFont val="Cambria"/>
        <family val="1"/>
        <scheme val="major"/>
      </rPr>
      <t>Kens Wood</t>
    </r>
    <r>
      <rPr>
        <sz val="10"/>
        <rFont val="Cambria"/>
        <family val="1"/>
        <scheme val="major"/>
      </rPr>
      <t xml:space="preserve"> where one dog walker and two cyclists were seen. Forwarder operator interviewed at </t>
    </r>
    <r>
      <rPr>
        <b/>
        <sz val="10"/>
        <rFont val="Cambria"/>
        <family val="1"/>
        <scheme val="major"/>
      </rPr>
      <t>Loch Ree</t>
    </r>
    <r>
      <rPr>
        <sz val="10"/>
        <rFont val="Cambria"/>
        <family val="1"/>
        <scheme val="major"/>
      </rPr>
      <t xml:space="preserve"> stated that he had seen no members of the public when on site and harvester operator at Hallmanor reported that the access track is occasionally used by horse riders. </t>
    </r>
  </si>
  <si>
    <r>
      <t xml:space="preserve">All sites with live operations well signed, including signage on public road at </t>
    </r>
    <r>
      <rPr>
        <b/>
        <sz val="10"/>
        <rFont val="Cambria"/>
        <family val="1"/>
        <scheme val="major"/>
      </rPr>
      <t>Loch Ree</t>
    </r>
    <r>
      <rPr>
        <sz val="10"/>
        <rFont val="Cambria"/>
        <family val="1"/>
        <scheme val="major"/>
      </rPr>
      <t xml:space="preserve">. Considerable public consultation regarding harvesting / haulage at Loch Ree where access is through housing estate and at </t>
    </r>
    <r>
      <rPr>
        <b/>
        <sz val="10"/>
        <rFont val="Cambria"/>
        <family val="1"/>
        <scheme val="major"/>
      </rPr>
      <t>Kens Wood</t>
    </r>
    <r>
      <rPr>
        <sz val="10"/>
        <rFont val="Cambria"/>
        <family val="1"/>
        <scheme val="major"/>
      </rPr>
      <t xml:space="preserve"> where there was investment in new entrance / forest road and upgrade of listed structure viaduct to ensure safe haulage route. Diversion of path  seen at </t>
    </r>
    <r>
      <rPr>
        <b/>
        <sz val="10"/>
        <rFont val="Cambria"/>
        <family val="1"/>
        <scheme val="major"/>
      </rPr>
      <t>Kens Wood</t>
    </r>
    <r>
      <rPr>
        <sz val="10"/>
        <rFont val="Cambria"/>
        <family val="1"/>
        <scheme val="major"/>
      </rPr>
      <t xml:space="preserve"> to route public recreational usage away from pinch point in forest road used for timber haulage.  Timber stacks at</t>
    </r>
    <r>
      <rPr>
        <b/>
        <sz val="10"/>
        <rFont val="Cambria"/>
        <family val="1"/>
        <scheme val="major"/>
      </rPr>
      <t xml:space="preserve"> Loch Ree</t>
    </r>
    <r>
      <rPr>
        <sz val="10"/>
        <rFont val="Cambria"/>
        <family val="1"/>
        <scheme val="major"/>
      </rPr>
      <t xml:space="preserve"> seen to be well built and of appropriate height and with signage in place. Stack risk assessment seen for stacks at</t>
    </r>
    <r>
      <rPr>
        <b/>
        <sz val="10"/>
        <rFont val="Cambria"/>
        <family val="1"/>
        <scheme val="major"/>
      </rPr>
      <t xml:space="preserve"> Garvary</t>
    </r>
    <r>
      <rPr>
        <sz val="10"/>
        <rFont val="Cambria"/>
        <family val="1"/>
        <scheme val="major"/>
      </rPr>
      <t xml:space="preserve">, also appropriate stack signage and use of tape. At </t>
    </r>
    <r>
      <rPr>
        <b/>
        <sz val="10"/>
        <rFont val="Cambria"/>
        <family val="1"/>
        <scheme val="major"/>
      </rPr>
      <t>Loch Ree</t>
    </r>
    <r>
      <rPr>
        <sz val="10"/>
        <rFont val="Cambria"/>
        <family val="1"/>
        <scheme val="major"/>
      </rPr>
      <t xml:space="preserve">, although the permanent high seat seen during site visit was relatively new, in very good condition, with signage in place and inspection records completed, the number of high seats in the forest is currently being increased.  The manager is aware of the location of all of the high seats and could evidence inspection of these; however their locations have not yet been mapped and there is not a record of numbers of high seats within the forest, which could result in future inspections failing to include all high seats, particularly if there were to be a change of manager. </t>
    </r>
    <r>
      <rPr>
        <b/>
        <sz val="10"/>
        <rFont val="Cambria"/>
        <family val="1"/>
        <scheme val="major"/>
      </rPr>
      <t>Observation raised.</t>
    </r>
    <r>
      <rPr>
        <sz val="10"/>
        <rFont val="Cambria"/>
        <family val="1"/>
        <scheme val="major"/>
      </rPr>
      <t xml:space="preserve"> Forwarder operator at Loch Ree reported no public access seen during operations.  Harvester operator at </t>
    </r>
    <r>
      <rPr>
        <b/>
        <sz val="10"/>
        <rFont val="Cambria"/>
        <family val="1"/>
        <scheme val="major"/>
      </rPr>
      <t>Hallmanor</t>
    </r>
    <r>
      <rPr>
        <sz val="10"/>
        <rFont val="Cambria"/>
        <family val="1"/>
        <scheme val="major"/>
      </rPr>
      <t xml:space="preserve"> explained that banksmen were to be used when harvesting close to the access road as there is some use by horse riders and walkers.</t>
    </r>
  </si>
  <si>
    <t>Obs 2022.4</t>
  </si>
  <si>
    <r>
      <rPr>
        <b/>
        <sz val="10"/>
        <rFont val="Cambria"/>
        <family val="1"/>
        <scheme val="major"/>
      </rPr>
      <t>All sites:</t>
    </r>
    <r>
      <rPr>
        <sz val="10"/>
        <rFont val="Cambria"/>
        <family val="1"/>
        <scheme val="major"/>
      </rPr>
      <t xml:space="preserve"> The forest managers stated that no such issues had occurred, none were identified through the stakeholder consultation process. </t>
    </r>
  </si>
  <si>
    <r>
      <t xml:space="preserve">All sites: The company is committed to working with local contractors and offering opportunities to local people. All staff live and work locally.  Variety in size of contracts allows for smaller local contractors to bid eg contract for cutting road line at </t>
    </r>
    <r>
      <rPr>
        <b/>
        <sz val="10"/>
        <rFont val="Cambria"/>
        <family val="1"/>
        <scheme val="major"/>
      </rPr>
      <t xml:space="preserve">Loch Ree </t>
    </r>
    <r>
      <rPr>
        <sz val="10"/>
        <rFont val="Cambria"/>
        <family val="1"/>
        <scheme val="major"/>
      </rPr>
      <t xml:space="preserve">was sold as negotiated sale to local contractor. Excavator operator at </t>
    </r>
    <r>
      <rPr>
        <b/>
        <sz val="10"/>
        <rFont val="Cambria"/>
        <family val="1"/>
        <scheme val="major"/>
      </rPr>
      <t>Kens Wood</t>
    </r>
    <r>
      <rPr>
        <sz val="10"/>
        <rFont val="Cambria"/>
        <family val="1"/>
        <scheme val="major"/>
      </rPr>
      <t xml:space="preserve"> was small scale ( father and son) local contractor.</t>
    </r>
  </si>
  <si>
    <r>
      <rPr>
        <b/>
        <sz val="10"/>
        <rFont val="Cambria"/>
        <family val="1"/>
        <scheme val="major"/>
      </rPr>
      <t>All sites</t>
    </r>
    <r>
      <rPr>
        <sz val="10"/>
        <rFont val="Cambria"/>
        <family val="1"/>
        <scheme val="major"/>
      </rPr>
      <t xml:space="preserve">: All safety signage, contract management, and qualification requirements were met. Observation of forwarder / harvester operations at </t>
    </r>
    <r>
      <rPr>
        <b/>
        <sz val="10"/>
        <rFont val="Cambria"/>
        <family val="1"/>
        <scheme val="major"/>
      </rPr>
      <t>Loch Ree</t>
    </r>
    <r>
      <rPr>
        <sz val="10"/>
        <rFont val="Cambria"/>
        <family val="1"/>
        <scheme val="major"/>
      </rPr>
      <t xml:space="preserve"> and </t>
    </r>
    <r>
      <rPr>
        <b/>
        <sz val="10"/>
        <rFont val="Cambria"/>
        <family val="1"/>
        <scheme val="major"/>
      </rPr>
      <t>Hallmanor</t>
    </r>
    <r>
      <rPr>
        <sz val="10"/>
        <rFont val="Cambria"/>
        <family val="1"/>
        <scheme val="major"/>
      </rPr>
      <t xml:space="preserve"> and discussion with excavator operator at </t>
    </r>
    <r>
      <rPr>
        <b/>
        <sz val="10"/>
        <rFont val="Cambria"/>
        <family val="1"/>
        <scheme val="major"/>
      </rPr>
      <t>Kens Wood</t>
    </r>
    <r>
      <rPr>
        <sz val="10"/>
        <rFont val="Cambria"/>
        <family val="1"/>
        <scheme val="major"/>
      </rPr>
      <t xml:space="preserve"> (as not undertaking mounding during site visit) indicated that FISA guidance was being followed. Welfare facilities compliant with FISA guidance in place at all live operational sites and excavator operator at </t>
    </r>
    <r>
      <rPr>
        <b/>
        <sz val="10"/>
        <rFont val="Cambria"/>
        <family val="1"/>
        <scheme val="major"/>
      </rPr>
      <t>Kens Wood</t>
    </r>
    <r>
      <rPr>
        <sz val="10"/>
        <rFont val="Cambria"/>
        <family val="1"/>
        <scheme val="major"/>
      </rPr>
      <t xml:space="preserve"> confirmed that, once he started working full days on site, the welfare unit would be in place. Staff interviewed were aware of the legal and best practice guidance relating to the task they were undertaking. No live operations at Garvary or Carn Mor, Innis Beithe &amp; Tutim.</t>
    </r>
  </si>
  <si>
    <r>
      <rPr>
        <b/>
        <sz val="10"/>
        <rFont val="Cambria"/>
        <family val="1"/>
        <scheme val="major"/>
      </rPr>
      <t>All sites:</t>
    </r>
    <r>
      <rPr>
        <sz val="10"/>
        <rFont val="Cambria"/>
        <family val="1"/>
        <scheme val="major"/>
      </rPr>
      <t xml:space="preserve"> Emergency plans with appropriate contact details seen in site packs for all sites inspected:  All contractors seen held valid first aid certification - checked for a range of live / recently - completed contracts ranging from spraying to deer management.</t>
    </r>
  </si>
  <si>
    <r>
      <rPr>
        <b/>
        <sz val="10"/>
        <rFont val="Cambria"/>
        <family val="1"/>
        <scheme val="major"/>
      </rPr>
      <t>All sites:</t>
    </r>
    <r>
      <rPr>
        <sz val="10"/>
        <rFont val="Cambria"/>
        <family val="1"/>
        <scheme val="major"/>
      </rPr>
      <t xml:space="preserve"> Compliant operational site packs seen for all operations inspected - included risk assessments, emergency plans, contractor certification and insurance. Certificates of competence also seen for deer managers ie first aid and DSC2. Interviews with contractors demonstrated that these were understood and had been clearly communicated. </t>
    </r>
  </si>
  <si>
    <r>
      <t xml:space="preserve">FMOC qualifications seen for all machinery operations.  PA1 and PA6 certification seen for spraying operations at </t>
    </r>
    <r>
      <rPr>
        <b/>
        <sz val="10"/>
        <rFont val="Cambria"/>
        <family val="1"/>
        <scheme val="major"/>
      </rPr>
      <t>Loch Ree</t>
    </r>
    <r>
      <rPr>
        <sz val="10"/>
        <rFont val="Cambria"/>
        <family val="1"/>
        <scheme val="major"/>
      </rPr>
      <t xml:space="preserve"> and </t>
    </r>
    <r>
      <rPr>
        <b/>
        <sz val="10"/>
        <rFont val="Cambria"/>
        <family val="1"/>
        <scheme val="major"/>
      </rPr>
      <t>Carn Mor, Innis Beithe &amp; Tutim.</t>
    </r>
    <r>
      <rPr>
        <sz val="10"/>
        <rFont val="Cambria"/>
        <family val="1"/>
        <scheme val="major"/>
      </rPr>
      <t xml:space="preserve"> DSC2 seen for stalker at Loch Ree.  Fountains staff had undertaken training in supervision of chainsaw operations and FWM training. A number of staff also held drone pilot licences.</t>
    </r>
  </si>
  <si>
    <r>
      <rPr>
        <b/>
        <sz val="10"/>
        <rFont val="Cambria"/>
        <family val="1"/>
        <scheme val="major"/>
      </rPr>
      <t>All sites:</t>
    </r>
    <r>
      <rPr>
        <sz val="10"/>
        <rFont val="Cambria"/>
        <family val="1"/>
        <scheme val="major"/>
      </rPr>
      <t xml:space="preserve"> Although Fountains Forestry is not considered a large enterprise midyear students are recruited every year.  Midyear student interviewed at Garvary confirmed that he had received a high degree of support during the year and had been offered a job by Fountains once he has completed his education.</t>
    </r>
  </si>
  <si>
    <r>
      <rPr>
        <b/>
        <sz val="10"/>
        <rFont val="Cambria"/>
        <family val="1"/>
        <scheme val="major"/>
      </rPr>
      <t>All sites</t>
    </r>
    <r>
      <rPr>
        <sz val="10"/>
        <rFont val="Cambria"/>
        <family val="1"/>
        <scheme val="major"/>
      </rPr>
      <t xml:space="preserve">: No issues were identified during the audit. No were apparent through document review or during interview of in house staff at a range of levels within the organisation, nor during interview with contractors. </t>
    </r>
  </si>
  <si>
    <r>
      <rPr>
        <b/>
        <sz val="10"/>
        <rFont val="Cambria"/>
        <family val="1"/>
        <scheme val="major"/>
      </rPr>
      <t>All sites:</t>
    </r>
    <r>
      <rPr>
        <sz val="10"/>
        <rFont val="Cambria"/>
        <family val="1"/>
        <scheme val="major"/>
      </rPr>
      <t xml:space="preserve"> No issues were identified during the audit. One senior member of Fountains staff is a union member. No issues were apparent through document review or during interview of in house staff or contractors. </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</si>
  <si>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the procedure was explained by a senior member of Fountains staff.</t>
    </r>
  </si>
  <si>
    <r>
      <rPr>
        <b/>
        <sz val="10"/>
        <rFont val="Cambria"/>
        <family val="1"/>
        <scheme val="major"/>
      </rPr>
      <t>All sites</t>
    </r>
    <r>
      <rPr>
        <sz val="10"/>
        <rFont val="Cambria"/>
        <family val="1"/>
        <scheme val="major"/>
      </rPr>
      <t>: No issues were identified during the audit. No were apparent through document review or during interview of in house staff or contractors. No grievances had been reported / identified for many years, but a fully compliant  procedure was explained by a senior member of Fountains staff.</t>
    </r>
  </si>
  <si>
    <t>All sites: No issues were identified during the audit.  Staff and contractors interviewed confirmed that their wages were above the statutory national living wage.  This requirement is also stated within the Fountains Forestry Management Manual - May 2022 version seen during audit.</t>
  </si>
  <si>
    <t>Fountains in date public and employer's liability insurance seen on display in Inverness office. Site packs for all live / recently completed operations seen, including in date insurances.</t>
  </si>
  <si>
    <t>Garvary -  Document review at office 10/8 and on site 11/8 - management planning documentation and records reviewed with managers. Sit visit included Cpt. 1 harvesting site (inactive) - stacks inspected; also log bridge and thatching of extraction routes. High seat inspected and checked against information on maps / previous inspections. Deer management discussed. No operators on site but HND student placement interviewed. Borrow pit near Cpt. 1 inspected and general drive through forest on road network.</t>
  </si>
  <si>
    <t>Cristina Laza</t>
  </si>
  <si>
    <t>John Rogers</t>
  </si>
  <si>
    <t>Certification Decision made on behalf of Soil Association Certification Ltd:</t>
  </si>
  <si>
    <t>25/10/2022
15/12/2022</t>
  </si>
  <si>
    <t>F118</t>
  </si>
  <si>
    <t>SH725043</t>
  </si>
  <si>
    <t>INSERT THE INDICATIVE 5-YEAR AUDIT PROGRAMME HERE - CREATED BY SA STAFF USING HEADINGS FROM THE RELEVANT CHECKLIST</t>
  </si>
  <si>
    <t>F119</t>
  </si>
  <si>
    <t>Kirk Hill</t>
  </si>
  <si>
    <t>14-18 August 2023</t>
  </si>
  <si>
    <t>Hamish Crawford</t>
  </si>
  <si>
    <t>250,000 m3</t>
  </si>
  <si>
    <t>S2: 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</si>
  <si>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S2: Management Manual amended at Appendix II, Synthetic Chemicals Policy to incorporate Urea as a fungicide in stump treatment. ESRA for Urea prepared (dated 25 Aug 2022, sighted).
Condition closed. </t>
  </si>
  <si>
    <t>S2: Company has amended Management Manual (section Reduntant Materials in Appendix II to clarify procedures from removal of tree shelters. Implementation example - Kirk Hill Compliance Framework.
Observation closed.</t>
  </si>
  <si>
    <t>S2: Findings shared internally, GPS locations were already known, but not always shown on maps. Deer Management Maps now produced for all applicable properties, which show location/type of high seats - (e.g. Glenglass).
Observation closed.</t>
  </si>
  <si>
    <t>S2: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</si>
  <si>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CARs from S2</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</si>
  <si>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t>
  </si>
  <si>
    <t>UKWAS 2.4.1</t>
  </si>
  <si>
    <t>The owner/manager should plan and implement measures to maintain and/or enhance long_x0002_term soil and hydrological functions</t>
  </si>
  <si>
    <t xml:space="preserve">SECOND SURVEILLANCE </t>
  </si>
  <si>
    <t>14 Aug - Opening meeting</t>
  </si>
  <si>
    <t>14-18 Aug - Audit: Review of documentation &amp; Group systems, staff interviews</t>
  </si>
  <si>
    <t>15-17 Aug - Stakeholder meetings</t>
  </si>
  <si>
    <t>15-17 Aug - Site visits - Silton, Kirk Hill, Glenglass, New Kelso, Carn Mor, Innis Beithe &amp; Tutim FMUs</t>
  </si>
  <si>
    <t>18 Aug - Closing meeting</t>
  </si>
  <si>
    <t>7.5 person days including time spent on preparatory work, actual audit days, consultation and report writing (excluding travel to the region)</t>
  </si>
  <si>
    <t>Factors increasing auditing time: Infrastructure, Difficult stakeholder context, 
Significant # of stakeholder concerns, New complaints, New country/region, # of 
open CARs, Indigenous Peoples present, HCVs present.</t>
  </si>
  <si>
    <t>Factors decreasing auditing time: Plantations, Limited forestry activities, 
Group and multiple MU certificates.</t>
  </si>
  <si>
    <t>1) Hamish Crawford, (Lead Auditor, Australia) - BEc/BSc Forestry, independent forestry consultant, over 30 yrs experience in forest and protected area management. Areas of specialisation - sustainable forest systems, forest ecology, environmental compliance, operations and economic analysis, forest policy and planning. Director, Cailum Pty Ltd. Lead auditor with Soil Association since 2004, having led over 120 FSC FM audits in all states of Australia, and in Indonesia, Papua New Guinea, Vietnam, Solomon Islands and Guyana.</t>
  </si>
  <si>
    <t>H Crawford</t>
  </si>
  <si>
    <t>The following criteria were assessed:
P&amp;C to be assessed at this audit (see PP-FM-005)
Surveillance- 1/3 P&amp;C – to include: UKWAS Sections 2 &amp; 4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</si>
  <si>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185 consultees were contacted</t>
  </si>
  <si>
    <t>Consultation was carried out on 3 May 2023</t>
  </si>
  <si>
    <t>During the audit three contractor workers were interviewed. No additional issues were raised during these interviews.</t>
  </si>
  <si>
    <t>14 Aug - FMUs visited - Silton (Size Class 1 1000-1000 ha), Kirk Hill (Size Class 1 SLIMF, new member)
Opening meeting, document review, staff interviews, field inspections
Inspection of completed operations at Silton, suspended harvest operations at Kirk Hill.</t>
  </si>
  <si>
    <t>15 Aug - FMUs visited - Glenglass (Size Class 1 SLIMF)
Document review, staff interviews, field inspections, worker interviews
Inspection of current harvest operations and completed re-establishment plantings</t>
  </si>
  <si>
    <t>16 Aug - FMUs visited - New Kelso (Size Class 1 SLIMF)
Document review, staff interviews, field inspections, worker interviews
Inspection of current harvest operations</t>
  </si>
  <si>
    <t>17 Aug - FMUs visited - Carn Mor, Innis Beithe &amp; Tutim (Size class 500-1000 ha)
Document review, staff interviews, field inspections, worker interviews
Inspection of current and completed operations</t>
  </si>
  <si>
    <t>18 Aug - Head office, Bogallan
Document review, staff interviews, closing meeting</t>
  </si>
  <si>
    <t>Quantitative data in DAR.</t>
  </si>
  <si>
    <t>Training matrix seen - In past year training has included, stump forensics / planning and management of chainsaw contracts - all managers trained. First aid refresher training.</t>
  </si>
  <si>
    <t>Harvesting records inspected for sites included in audit sample.</t>
  </si>
  <si>
    <t>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</si>
  <si>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Correspondence re sales, audit findings, new member process and agreement for Kirk Hill.</t>
  </si>
  <si>
    <t>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t>
  </si>
  <si>
    <t>The assessment team reviewed the current scope of the certificate in terms of FSC certified forest area and products being produced. There was no change since the previous evaluation other than changes to group membership as recorded in A7 site list.</t>
  </si>
  <si>
    <t>No excisions</t>
  </si>
  <si>
    <t>ANNEX 1 FOREST MANAGEMENT STANDARD</t>
  </si>
  <si>
    <t>Adapted Standard version:</t>
  </si>
  <si>
    <t>UKWAS 4</t>
  </si>
  <si>
    <t>Adapted Standard date:</t>
  </si>
  <si>
    <t>Summary of changes since the previous audit:</t>
  </si>
  <si>
    <t>NB - this checklist should be used in conjunction with the verifiers and guidance in the SA Cert Generic Standard</t>
  </si>
  <si>
    <r>
      <t>SECTION A: FSC</t>
    </r>
    <r>
      <rPr>
        <b/>
        <vertAlign val="superscript"/>
        <sz val="10"/>
        <rFont val="Cambria"/>
        <family val="1"/>
      </rPr>
      <t>®</t>
    </r>
    <r>
      <rPr>
        <b/>
        <sz val="10"/>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</si>
  <si>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</si>
  <si>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</si>
  <si>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</si>
  <si>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n/a no on-product trademark use to date.</t>
  </si>
  <si>
    <t>FSC-STD-50-001 V2-0 part III</t>
  </si>
  <si>
    <t>A2</t>
  </si>
  <si>
    <t xml:space="preserve">All promotional trademark designs (including website, signage, sales documents, news letters etc. as used) meet FSC Trademark requirements.
</t>
  </si>
  <si>
    <t>N 2021.01</t>
  </si>
  <si>
    <t xml:space="preserve">S1 email correspondence seen with manager for Corrour and Inverlair confirming requirements regarding use of TM. Although it is not possible to make changes to an existing LTFP,  the planning documentation is not in the public domain and plans are due for renewal within the next 12 months. Reference to TM will not be included in the revised versions and if, in the meantime, there is a request by a member of the public to have sight of the documentation, the version provided would not include the text where TM has been used. All other uses of TM checked and seen to be compliant. </t>
  </si>
  <si>
    <t>No promotional use of trademarks seen during audit other than on company website, e.g. https://www.fountainsforestry.co.uk/forestry-management/. Website use consistent with approvals recorded on logo use log.</t>
  </si>
  <si>
    <t>FSC-STD-50-001 V2-0 1.5</t>
  </si>
  <si>
    <t>A3</t>
  </si>
  <si>
    <t xml:space="preserve">All  FSC trademark designs have been approved by SA Certification.
</t>
  </si>
  <si>
    <t>Approved use detailed on logo use log</t>
  </si>
  <si>
    <t>All Sites: Forest managers intimated that the copy of declaration of commitment  would be made publicly available if requested.</t>
  </si>
  <si>
    <t>Compliant policy and objectives are found in the following sections of each LTFP: Silton, Kirk Hill, New Kelso - A5, Glenglass, Carn Mor - 1.4</t>
  </si>
  <si>
    <t>All Sites: Policies and objectives described in Management Manual, LTFPs and operational plans. Staff as well as machinery operators interviewed were clear of their roles and responsibilities in relation to the delivery of the objectives. They understood and supported the stated policy and objectives.</t>
  </si>
  <si>
    <t>All sites: Commercial objectives incorporated into UKWAS Statement in Management Manual. All LTFPs for sites visited had a commercial focus and objectives.</t>
  </si>
  <si>
    <t>All sites: The forest managers described a forest management system that relied predominantly on timber income with access to grant aid where available or required. Investment expectations from forest owners described in consent agreements.</t>
  </si>
  <si>
    <t>Environmental values are described at the following sections of the current LTFP: Silton, Kirk Hill, New Kelso - A6, Glenglass - 1.5, Carn Mor - 2</t>
  </si>
  <si>
    <t xml:space="preserve"> Identification of special characteristics and appropriate treatments are described at the following sections of the current LTFP: Silton, Kirk Hill, New Kelso - A6, Glenglass - 1.5, Carn Mor - 2</t>
  </si>
  <si>
    <t>Specific measure to maintain and enhance are found in the following sections of the management plan: Silton, Kirk Hill, New Kelso - sections B &amp; C, Glenglass - 3.1 and 4.2, Carn Mor - sections 4 &amp; 5.</t>
  </si>
  <si>
    <t>Identified in the following sections of the current LTFP: Silton, Kirk Hill, New Kelso - sections B &amp; C, Glenglass - 3.1 and 4.2, Carn Mor - sections 4 &amp; 5.</t>
  </si>
  <si>
    <t>Compliant policy and objectives are found in the following sections of each LTFP: Silton, Kirk Hill, New Kelso - A5, Glenglass, Carn Mor - 1.4.</t>
  </si>
  <si>
    <t xml:space="preserve">Silton, Kirk Hill, New Kelso: Section C of the current LTFP justifies the management proposals. New Kelso - 4, Carn Mor: 5. </t>
  </si>
  <si>
    <t>Silton, Kirk Hill, New Kelso - Section C of the current LTFP justifies the proposed operational techniques. Glenglass - 4.2, Carn Mor: 5.</t>
  </si>
  <si>
    <t>All sites: The forest managers stated that they would be happy to share the management planning documentation with anyone who requested it. Local contact details and an invitation to connect are on the Contact Us page of the company's website.</t>
  </si>
  <si>
    <t>Review timelines are described in Management Manual (s3.4 Operational Planning).  Forest Plan durations for sites inspected - Silton (2014-2033), Kirk Hill (2018-2028), New Kelso (2022-2041), Glenglass (2016-2025)), Carn Mor (2017-2031).</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</si>
  <si>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t>
  </si>
  <si>
    <t xml:space="preserve">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</si>
  <si>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Methods of consultation and engagement are described in section 3 Planning of the Management Manual, stakeholder consultation is an integral part of preparation of the UKWAS Management Plan (LTFPs). The current LTFPs were subject to a full scoping exercise including parish councils. This also happens prior to high impact operations on a more localised level.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</si>
  <si>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 xml:space="preserve">All sites: Issues identified by stakeholders are summarised in LTFPs (e.g. for the new site included in the audit sample, Kirk Hill, stakeholder engagement conducted as part of the scoping exercise is described in section A4, with full details in the Scoping Report. Issues identified by stakeholders are summarised in section A4 and appropriate management responses described in section B1 Constraints and Opportunities and C Management Proposals.  </t>
  </si>
  <si>
    <t>All sites: Application of a 30-day response period for stakeholders during the scoping exercise for development of a LTFP is described in section 3.1.5 of the Management Manual. For the new site included in the audit sample, Kirk Hill, stakeholder engagement conducted as part of the scoping exercise is described in section A4, and included a 30 day response period.</t>
  </si>
  <si>
    <t>All sites: No issues noted. Forest managers described good communications with adjoining landowners and managers. Restructuring proposals are part of the LTFPs subject to stakeholder engagement prior to finalisation. For the new site included in the audit sample, Kirk Hill, no issues were raised about restructuring.</t>
  </si>
  <si>
    <t xml:space="preserve">All sites: Relevant issues associated with invasive plants and wild animals are described in LTFPs. Engagement with authorities identified where applicable. All forest managers describe a situation where they were in ongoing dialogue with neighbouring land owners and managers in relation to the management of wild deer. </t>
  </si>
  <si>
    <t>All sites - deer management is the primary landscape level conservation initiatives. However, all LTFPs acknowledge the role of site level habitat maintenance or enhancement for protected species as part of broader conservation efforts, and include specific measures where applicable.</t>
  </si>
  <si>
    <t>During the audit inspection at Glenglass, the site of a recent landslip was inspected. The landslip occurred during the night of 2/3 August 2023 following torrential rain, resulting in an earth blockage to an extraction track. It was detected by a harvesting operator the following day. Incident Report I149 confirms the company was immediately notified, restoration works agreed and implemented so that road and drainage systems were operational and no diffuse pollution issues occurred. 
The company's management system was implemented correctly and the audit site inspection confirmed no environmental damage.
However,  the Glenglass LTFP had not identified landslip risk, noting that the site was  of gentle slopes of southern uplands (section 1.5 Site and Species Description) and there was no reference to  soil surface instability and/or landslip potential in section 3.1 Constraints and opportunities Table 5 Site Soils. 
While the incident and response were well handled, its occurrence does provide learnings for incorporation into subsequent revisions of the plan and in relation to planning for harvesting during phases 3 to 5.
See observation 2023.01.</t>
  </si>
  <si>
    <t>Obs 2023.01</t>
  </si>
  <si>
    <t>All sites: Planned harvest levels and rationale are described in each LTFP over each phase of the planning period. Actual historic (5 years) and projected production (1 year) sits below MSY of 250,000 (cu.m.y)</t>
  </si>
  <si>
    <t>All sites: No selective harvesting was seen. Discussion with the forest managers and observations during site visits indicate that this requirement is understood and met. Silvicultural practices described in LTFPs.</t>
  </si>
  <si>
    <t>All sites: Assessment of environmental values is an integral part of development of LTFPs prior to acceptance of properties into the certified group scheme. 
For the new site included in the audit sample, Kirk Hill, key environmental values are described in section A6 General Site Description.</t>
  </si>
  <si>
    <t>All sites: Environmental impacts are considered in the development of management prescriptions documented in the LTFPs and follow environmental protection measures identified in regulatory documents such as the UK Forestry Standard.
For the new site included in the audit sample, Kirk Hill, potential impacts of assessed environmental values are documented in section B1 Constraints and Opportunities and management prescriptions (section C) described accordingly.</t>
  </si>
  <si>
    <t>All sites: New planting, restocking, and restructuring follows UKFS guidance to ensure minimum thresholds of native and secondary species. This ensures a degree of diversity in the developing woodland structure. Sitka spruce continues to form the main commercial element.  The removal of larch stands impacted by Phytophthora infestation was noted.</t>
  </si>
  <si>
    <t>All sites: Regeneration to plantation (and rationale for species selection) or natural species as part of restructuring programs is described in LTFPs. There is a commercial imperative for timely re-stocking. Re-planted areas (plantation and natural species) observed at sites visited - Silton, Glenglass and Tutim (Carn Mor).</t>
  </si>
  <si>
    <t>All sites: Species selection is described in LTFPs. For plantations, Sitka spruce remains the primary species to achieve commercial objectives given site conditions, but Norway spruce also used. Native broadleaved species used for restoration of conservation areas.  Restocking follow UKFS guidance relating to species diversity.</t>
  </si>
  <si>
    <t>All sites: No evidence of invasive impacts from use of non-native trees. Sitka spruce remains the primary plantation species and has been successfully used in UK forestry for many decades.</t>
  </si>
  <si>
    <t xml:space="preserve">At the date of the audit, the total non-production forest area is 4,596.74 ha (or 36.15% of the total area of the MU of 17,310.81 ha). The current total production forest area of 12,714.07 ha will diminish over time as restructuring programs are implemented, meaning the area managed for conservation and biodiversity enhancement will increase further. At All sites NR focussed on SNW and conifer LTR. NR forms part of the LTR and OG is managed for biodiversity. </t>
  </si>
  <si>
    <t>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Carn Mor (Tutim).</t>
  </si>
  <si>
    <t>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</si>
  <si>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For the HCV3 area identified in Silton Forest, the LTFP references a site management statement originally prepared by Scottish National Heritage.</t>
  </si>
  <si>
    <t>All sites: None undertaken.</t>
  </si>
  <si>
    <t>All sites: Operations inspected at each of the sites visited were consistent with the applicable management plans. Copies of relevant plans were available at all sites and forest managers demonstrated detailed knowledge of the plans. It was noted that for the sites included in the audit sample, some plans (e.g. Silton) were of an older style, whereas the newer LTFP template had been used for other sites. For Silton, a UKWAS Property Audit Checklist was completed in Sep 2019, and a LTFP Scoping Report initiated with view to LTFP which would provide 20 year felling licence.</t>
  </si>
  <si>
    <t xml:space="preserve">All sites: The monitoring system is described and documented in section 7 Monitoring and Auditing of the Management Manual. Monitoring included: operational, deer impact and management, establishment success, timber volumes, forestry inventory, invasive species, pests and diseases, and sensitive sites and species. Monitoring results were kept in a range of formats appropriate to their use and purpose, this include site diaries, deer browsing reports, spreadsheets of timber volume and inventory records. </t>
  </si>
  <si>
    <t xml:space="preserve">All sites: The monitoring system is described and documented in section 7 Monitoring and Auditing of the Management Manual. The system provides for consistent and replicable monitoring over time and the retention and use of monitoring data to help inform adaptive management. Online data capture and storage demonstrated at audit.  </t>
  </si>
  <si>
    <t>All sites: The monitoring system is described and documented in section 7 Monitoring and Auditing of the Management Manual. The system incorporates each of the elements listed in the indicator.</t>
  </si>
  <si>
    <t>All sites: The monitoring system is described and documented in section 7 Monitoring and Auditing of the Management Manual. The system describes details to be monitored, frequency and tools. For example,  Health and Environment Inspection (FM-HEI) checklists are utilised which take into consideration the potential for special features at each site being monitored.</t>
  </si>
  <si>
    <t>2.15.3 Monitoring findings, or summaries thereof, shall be made publicly available upon request.
Verifiers: 
• Written or verbal evidence of responses to requests.</t>
  </si>
  <si>
    <r>
      <rPr>
        <b/>
        <sz val="10"/>
        <rFont val="Cambria"/>
        <family val="1"/>
        <scheme val="major"/>
      </rPr>
      <t>Loch Ree, Hallmanor, Garvary</t>
    </r>
    <r>
      <rPr>
        <sz val="10"/>
        <rFont val="Cambria"/>
        <family val="1"/>
        <scheme val="major"/>
      </rPr>
      <t xml:space="preserve"> - clear fell sites seen to follow good practice ( Garvary inactive at time of visit) and forwarder operators Loch Ree, Hallmanor and harvester operator Hallmanor interviewed showed good knowledge.  Stacks and stack risk assessments inspected; also discussed with managers and forwarder operators regarding requirements.  No issues noted. Mounding site at </t>
    </r>
    <r>
      <rPr>
        <b/>
        <sz val="10"/>
        <rFont val="Cambria"/>
        <family val="1"/>
        <scheme val="major"/>
      </rPr>
      <t>Kens Wood</t>
    </r>
    <r>
      <rPr>
        <sz val="10"/>
        <rFont val="Cambria"/>
        <family val="1"/>
        <scheme val="major"/>
      </rPr>
      <t xml:space="preserve"> seen to follow good practice and excavator operator interviewed showed very good knowledge eg describing biosecurity protocol to prevent movement of invasive signal crayfish from one site to another. Recently constructed / maintained roads at Loch Ree, Kens Wood, </t>
    </r>
    <r>
      <rPr>
        <b/>
        <sz val="10"/>
        <rFont val="Cambria"/>
        <family val="1"/>
        <scheme val="major"/>
      </rPr>
      <t>Tutim</t>
    </r>
    <r>
      <rPr>
        <sz val="10"/>
        <rFont val="Cambria"/>
        <family val="1"/>
        <scheme val="major"/>
      </rPr>
      <t xml:space="preserve"> seen to be in line with best practice guidance.</t>
    </r>
  </si>
  <si>
    <t>Processes to ensure diligent reviews and contractor communication , raised formally in Managers Meeting on 1 Sep 2022, 
Company has confirmed that all risk assessments  back from contractors now reflect FF risk assessments as a minimum. 
Confirmed for sites visited at audit. Noted also knowledge on badger sett identified and demarcated at New Kelso well understood by machinery operator interviewed.
Observation closed.</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</si>
  <si>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</si>
  <si>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</si>
  <si>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</si>
  <si>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Management Manual amended at Appendix II, Synthetic Chemicals Policy to incorporate Urea as a fungicide in stump treatment. ESRA for Urea prepared (dated 25 Aug 2022, sighted).
Condition closed. </t>
  </si>
  <si>
    <t xml:space="preserve">3.6.2 The owner/manager shall prepare and implement a prioritised plan to manage and progressively remove redundant materials.
Verifiers: 
• Field observation
• Removal plan
• Budget.
</t>
  </si>
  <si>
    <t>Company has amended Management Manual (section Redundant Materials in Appendix II to clarify procedures from removal of tree shelters. Implementation example - Kirk Hill Compliance Framework.
Observation closed.</t>
  </si>
  <si>
    <t>All sites: Management planning (including maps) makes reference to features of HCV including statutory designations. Of the sites included in the audit sample, only Silton forest had areas of HCV present - HCV3 - Dryfe Water, Site of Special Scientific Interest (SSSI). Management strategies documented in section A.6 of the LTFP - management of grazing pressure, avoidance of invasive species establishment and monitoring of effectiveness and condition.</t>
  </si>
  <si>
    <t xml:space="preserve">Admirals: Bhrochain: Carn Mor:  No such areas exist. Areas of SNW are protected during harvesting operations and are marked for retention in harvesting plans. Restocking proposals seek to extend SNW areas. Corrour and Inverlair: SSSI features, priority habitats, and PAWS areas have been identified in the  plan, their condition has been assessed and actions to management them for protection and enhancement have been undertaken. Barracks: A an area containing a white tailed eagle nest had been protected from operations under guidance from experts and the statutory agencies. Areas of SNW are managed as NR. </t>
  </si>
  <si>
    <r>
      <t>All sites: Priority species and habitats are identified as part of initial planning and documented in the LTFP. Appropriate protection measure are specified. 
For example, the Kirk Hill LTFP (s A.6) notes</t>
    </r>
    <r>
      <rPr>
        <i/>
        <sz val="10"/>
        <rFont val="Cambria"/>
        <family val="1"/>
        <scheme val="major"/>
      </rPr>
      <t xml:space="preserve"> "The forest plan area is also sited within a Priority Area for Red Squirrel Conservation (PARCs) meaning grey squirrels are to be controlled in the area if found, as well as being sited within a golden eagle trial release area."</t>
    </r>
  </si>
  <si>
    <t>All sites: No PAWS on any sites included in the audit sample.</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</si>
  <si>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Silton New Kelso, and  (Tutim).
Nature reserve areas documented in compliance frameworks for each of the sites visited: Silton Forest (NR 7.8%), Kirk Hill (NR 1.4%), Glenglass (NR 5.06% after restructuring), New Kelso (NR 12.4%) and Carn Mor (NR 5.34% after re-structuring), </t>
  </si>
  <si>
    <t xml:space="preserve">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 Silton Forest (LTR 3.7%), Kirk Hill (LTR 1%), Glenglass (NR/LTR 5.06% after restructuring), New Kelso (NR/LTR 12.4%) and Carn Mor (NR 5.95% after re-structuring), </t>
  </si>
  <si>
    <t>Findings shared internally, GPS locations were already known, but not always shown on maps. Deer Management Maps now produced for all applicable properties, which show location/type of high seats - (e.g. Glenglass).
Observation closed.</t>
  </si>
  <si>
    <t>In relation to minor CAR 2022.05 - Findings shared internally, forest manager went back to Kens Wood SEQ Inspection 22 Aug 2022 shows extinguishers checked and present. Investigation revealed one off incident. In-test fire extinguishers observed during audit filed inspections (e.g. Glenglass, New Kelso).
Condition closed.</t>
  </si>
  <si>
    <t xml:space="preserve">All sites: Compliant operational site packs seen for all operations inspected - included risk assessments, emergency plans, contractor certification and insurance.  Interviews with machinery operators demonstrated that these were understood and had been clearly communicated. </t>
  </si>
  <si>
    <t>Community Council</t>
  </si>
  <si>
    <t>Silton</t>
  </si>
  <si>
    <t>Very good working relationship with Fountains Forestry</t>
  </si>
  <si>
    <t>Govt authority</t>
  </si>
  <si>
    <t>Multiple</t>
  </si>
  <si>
    <t>Historic monuments</t>
  </si>
  <si>
    <t>We have been consulted as appropriate in relation to forests owned or managed by Fountains Forestry in the last 12 months, principally in relation to proposed Woodland Creation and Long Term Forest Plans (LTFP).
We have liaised with Fountains Forestry UK Ltd. on a number of cases over the last five years and have generally found them positive to work with and amenable to altering planned forestry operations for the benefit of designated heritage assets, although this is not always possible.</t>
  </si>
  <si>
    <t>Local govt</t>
  </si>
  <si>
    <t>16 Jun SA copied in to email sent to AC from North Yorkshire Council re historic sites on Brandsby</t>
  </si>
  <si>
    <t>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t>
  </si>
  <si>
    <t>No evidence of non payment of legal obligations seen. Companies House register shows up to date filing of accounts. Company keeps clear, itemised accounts that list all legally required payments.</t>
  </si>
  <si>
    <t>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t>
  </si>
  <si>
    <t>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t>
  </si>
  <si>
    <t>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t>
  </si>
  <si>
    <t>One new group scheme member included in audit sample, with signed Forest Certification Agreement (AG-INF) in place - Kirk Hill (19 Jan 2023).</t>
  </si>
  <si>
    <t>All agreements are directly with owners or appointed trustees/officers of the owner. See 2.1.1 for example.</t>
  </si>
  <si>
    <t>Roles and responsibilities for the different actors within the group are set out in the Management Manual - Appendix III and in accordance with industry guidance e.g. GMHSF. Responsibilities also clearly described in consent agreements (sections 4.2 and 4.3).</t>
  </si>
  <si>
    <t>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t>
  </si>
  <si>
    <t>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t>
  </si>
  <si>
    <t>Section 5 of the Management Manual defines a limit of 100 members for the RMG and remains under regular review. The number of members within the Group in 2023 is currently 45 and the management resources are still in line with the resources required.</t>
  </si>
  <si>
    <t>The group management system is described in Appendix 3 of the Management Manual. The system includes preparation and review of plans and other documents, monitoring of operations  and periodic auditing of compliance to ensure continuous and effective management.</t>
  </si>
  <si>
    <t>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t>
  </si>
  <si>
    <t>Site evaluation and compliance checks conducted as part of the entry process and development of a compliant forest management plan and evidenced in supporting records. Confirmed at audit for new member included in audit sample, Kirk Hill.</t>
  </si>
  <si>
    <t>Group Members are issued with Forest Certification Agreements AG-INF &amp; AG-INE (External), explaining the aims, ambitions and policies for forest certifications and setting out the roles, process, requirements and group rules for membership. E.g. Kirk Hill (19/01/2023).</t>
  </si>
  <si>
    <t>The FMM Issue 4.1 – August 2022 sections 1.4 and Appendix III sets out the group rules and requirements.</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</si>
  <si>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t>
  </si>
  <si>
    <t xml:space="preserve">FMM (section 2.9.1) and standard group procedures require minimum holding periods for information. All records are maintained cloud based and securely backed up.  </t>
  </si>
  <si>
    <t>No indication that FSC has determined high risk of false claims in UK. In any case, FF keeps detailed and up to date records of harvesting and FSC sales for each and every woodland. Systems used are described in the Management Manual, forest operations procedures and sales contract agreements which set out mechanisms and controls for the management and accounting of all timber sales (Standing and Roadside) including estimates volumes and actual out turn supported by weight tickets, transfer records and summary information. Implementation confirmed for recent harvesting at woodlands inspected during the audit, including Kirk Hill, Glenglass and New Kelso.</t>
  </si>
  <si>
    <t>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t>
  </si>
  <si>
    <t>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t>
  </si>
  <si>
    <t>Documented in the Management Manual, sections 6.2 (which defines in-active properties), 7 and Appendix III.</t>
  </si>
  <si>
    <t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t>
  </si>
  <si>
    <t>As 11.4 above and Management Manual - Section 7 and Appendix III – (Note locations for audit by the certification body are only disclosed near the time so duplication may occur. Levels of risk and activity may also determine where audit activity is most effective).</t>
  </si>
  <si>
    <t>Documented in the Management Manual, section 7 and Appendix III. CAPA Register is maintained and managed by the group Compliance Manager - inspected at audit.</t>
  </si>
  <si>
    <t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t>
  </si>
  <si>
    <t>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t>
  </si>
  <si>
    <t>Validated Ecosystem Services Claims (Drop down list)</t>
  </si>
  <si>
    <t>Verified Ecosystem Services Claims (Drop down list)</t>
  </si>
  <si>
    <t>AAF Category</t>
  </si>
  <si>
    <t>Community</t>
  </si>
  <si>
    <t>S1 2017, S2 2023</t>
  </si>
  <si>
    <t>S1 2017, RA 2021, S1 2022, S2 2023</t>
  </si>
  <si>
    <t>S4 2020, S2 2023</t>
  </si>
  <si>
    <t>S2 2023</t>
  </si>
  <si>
    <t>NY149998</t>
  </si>
  <si>
    <t>146042 m3 - 30/06/2023 to 01/07/2024</t>
  </si>
  <si>
    <t>Mynogau Forest</t>
  </si>
  <si>
    <t>Esgair Forest</t>
  </si>
  <si>
    <t>Blaentafalog</t>
  </si>
  <si>
    <t>F120</t>
  </si>
  <si>
    <t>F121</t>
  </si>
  <si>
    <t>61965390</t>
  </si>
  <si>
    <t>15743933, 15766009</t>
  </si>
  <si>
    <t>56612644</t>
  </si>
  <si>
    <t>Matthew Whitehead</t>
  </si>
  <si>
    <t>12-16 August 2024</t>
  </si>
  <si>
    <t>Ian Rowland</t>
  </si>
  <si>
    <t>12-14 Aug: Audit: Review of documentation [&amp; Group systems], staff interviews</t>
  </si>
  <si>
    <t>12-14 Aug: Stakeholder meetings</t>
  </si>
  <si>
    <t>14 Aug: Closing meeting</t>
  </si>
  <si>
    <r>
      <t xml:space="preserve">1) </t>
    </r>
    <r>
      <rPr>
        <sz val="11"/>
        <color indexed="12"/>
        <rFont val="Cambria"/>
        <family val="1"/>
      </rPr>
      <t>Ian Rowland (Audit Team Leader), UK, MSc Forestry, independent forestry consultant, over 30 years experience in forest and protected areas management.</t>
    </r>
  </si>
  <si>
    <t>The following criteria were assessed:
P&amp;C to be assessed at this audit (see PP-FM-005)
Surveillance- 1/3 P&amp;C – to include: UKWAS Sections 1&amp;3
Plus any indicators where existing CAR
Plus any indicators where non-compliance observed during audit
Plus following criteria as applicable:
UK Specific: 
a)	Plantations larger than 10 000 ha: UKWAS indicators 1.1.4 a) &amp; b), 2.3.1 c) &amp; e), 2.3.2 b), 2.8.1 a) &amp; c), 2.9.1 a), b) &amp; c) 3.4.1 a)-c), 3.4.2 a)- d), 3.4.3, 3.4.4 a)-b), 3.4.5 a)-e), 3.6.1 &amp; 3.6.2, 4.7.1 a), 5.1.2 a), b), 5.2.1, 5.4.1 a), b) &amp; c)
b) FMUs containing HCV attributes, unless the whole area meets the requirements for classification as a “small forest” (under SLIMF definitions): UKWAS indicators 2.3.1(c), 2.3.2(b), 2.3.2(c), 2.9.1, 2.15.1(d), 2.15.2, 4.1.2, 4.6.1, 4.6.2, 4.6.3, 4.6.4, 4.9.1. (updated for latest version of UKWAS 4.0)</t>
  </si>
  <si>
    <t>CARs from S3</t>
  </si>
  <si>
    <t>UKWAS 1.1.2</t>
  </si>
  <si>
    <t>There should be conformance with the spirit of all relevant codes of practice or good practice guidelines.</t>
  </si>
  <si>
    <t>At both Harran and Gilkerscleuch West, machine operators each had two first aid kits - one older containing out-of-date material, and a new one, in-date and complete.</t>
  </si>
  <si>
    <t>Oversight when issuing new first aid kits</t>
  </si>
  <si>
    <t>Coordination with FWM to raise awareness of need for only one, in-date, first aid kit, in the cab.</t>
  </si>
  <si>
    <t>S3: Discussions with senior company managers, and forest managers at all locations, confirmed that landslip risk continues to be a focus during planning operations.</t>
  </si>
  <si>
    <t>07 Aug - Opening meeting Ian Rowland ( auditor), Andrew Clark (Fountains Compliance Manager), Douglas Murray (Fountains Director)</t>
  </si>
  <si>
    <t>12-14 Aug:  Site visit Blaentafalog, Loch Ree, Nether Howcleuch, Gilkerscleuch West, Harran, Carn Mor, Innis Beithe and Tutim FMUs</t>
  </si>
  <si>
    <t>693 consultees were contacted</t>
  </si>
  <si>
    <t>4 responses were received</t>
  </si>
  <si>
    <t>Consultation was carried out on 17/06/2024</t>
  </si>
  <si>
    <t>4 interviews were held with contractors in person during audit. All sites - numerous FF staff were interviewed in the office and on site.</t>
  </si>
  <si>
    <t>10/08/2024: Document review - management planning documentation and records reviewed with managers. Site visit to Balentafalog woodland - discussed road formation; handling redundant materials; shared access arrangements, creation of conservation areas, application of pesticides. No activities on site.</t>
  </si>
  <si>
    <t>11/08/2024: Document review - management planning documentation and records reviewed with managers. Site visit to Loch Ree. No activities on site. Discussed works bounding SSSI Galloway Moors, flailing SS regeneration. Management of deer seats. Use of fertilisers. Control of INNS. Management of water quality in catchment area. SAMS site.</t>
  </si>
  <si>
    <t>12/08/2024: Document review - management planning documentation and records reviewed with managers. Site visits to Nether Howcleuch and Gilkerscleuch West. Discussions around management of operations over and around high pressure pipelines for gas and ethylene; Roman road heritage site. Discussion re brash harvesting. Management of antisocial behaviour. Harvesting and forwarding activities.</t>
  </si>
  <si>
    <t>13/08/2024: Document review - management planning documentation and records reviewed with managers. Site visit to Harran. Mounding activities visited and operator interviewed. Discussion of mitigation of potential impacts on Schedule 1 bird and wildcats. Retention of deadwood. Deer management, including competencies and high seat safety.</t>
  </si>
  <si>
    <t>14/08/2024:  Document review - management planning documentation and records reviewed with managers. Site visit to Carn Mor, Innis Beithe and Tutim. Interviewed harvester operator on site. Visited waterbody crossings. Viewed and discussed deadwood retention. Lone worker safety arrangements. Stack heights reviewed.</t>
  </si>
  <si>
    <t>No promotional use of trademarks seen during audit other than on company website, e.g. https://www.fountainsforestry.co.uk/forestry-management/. Website use consistent with approvals recorded on logo use log.no trademark use to date.</t>
  </si>
  <si>
    <t>All Sites: There was no evidence of no compliance noted during the audit. The harvesting operations described were covered by appropriate felling licences, including Loch Ree, dated 9th March 2017. Servitudes across access roads to the forests at Blaentafalog and Loch Ree were seen during audit. At Gilkerscleuch West, notification of proposed haulage on the public road network (consultation route) and discussion with South Lanarkshire Council was seen, dated 3rd May 2024; the EIA approval for the borrow pits, dated 10th May 2024, and the approval for the long-term forest plan, dated 12th July 2024.</t>
  </si>
  <si>
    <t>No non-conformance with best practice guidance noted during audit. Harran: Mounding operations were seen to be conducted in line with best practice guidance. At Harran, the mounding operator was seen to have two first aid kits in the cab - one brand-new unopened, and a second which contained out of date items. Obervation raised to promote the removal of any old first aid equipment and mitigate against the risk of using outdated materials. Carn Mor, Innis Beithe and Tutim: Fellings underway at Carn Mor were seen to be conducted in line with best practice guidance, including the preparation of an additional risk assessment and signage for timber stacks that were maintained at a height in excess of FISA guideline 503.</t>
  </si>
  <si>
    <t xml:space="preserve">All Sites: Fountains Forestry Information pack and agreement document for group members includes this declaration. Seen for all sites. </t>
  </si>
  <si>
    <t>All Sites: Forest managers confirmed that the copy of declaration of commitment  would be made publicly available if requested.</t>
  </si>
  <si>
    <t>All Sites: All taxes paid, operations legally compliant. No evidence of corruption through document review or stakeholder consultation process.</t>
  </si>
  <si>
    <t>All sites: No issues noted.</t>
  </si>
  <si>
    <t>All Sites except Nether Howcleuch: The forest managers stated that there are no significant or routine illegal or unauthorised activities within the certified area. None were identified through the stakeholder consultation process. The location of Nether Howcleuch  by the motorway within easy access of Glasgow, has made it a target for illegal activities, including fuel theft and off-roading. The forest manager is an active participant in the Ayrshire Partnership Against Rural Crime to promote support for tackling anti-social behaviour on site, as evidenced by sight of attendance at APARC meeting in May 2024.</t>
  </si>
  <si>
    <t>All sites: Under section 3 Planning of the Management Manual, stakeholder consultation is an integral part of preparation of the UKWAS Management Plan (LTFPs). The current LTFPs were subject to a full scoping exercise. Managers described how this also happens prior to high impact operations on a more localised level. This was discussed with forest managers during the audit and was seen in the plans scoping reports. Neighbours, local contractors, and parish councils are included on the Group Scheme stakeholder list. HCVs at Harran include the potential presence of golden and white-tailed sea eagles, and wildcats. The approach to management of these HCVs is raised explicitly in Section B1 of the LTFP, Constraints and Opportunities; and issues identified by stakeholders are summarised in the Issues Log.</t>
  </si>
  <si>
    <t>All sites: No evidence of invasive impacts from use of non-native trees. Sitka spruce remains the primary plantation species and has been successfully used in UK forestry for many decades. All managers interviewed are aware of potential for SS reseeding inside conservation areas, and evidence was seen of budgets and workplans for ongoing clearance.</t>
  </si>
  <si>
    <t>All sites: no non-native introductions</t>
  </si>
  <si>
    <t>Blaentafalog, Loch Ree: inactive at time of visit. Clearfell site at Innis Beithe and mounding operations at Harran seen to follow good practice. Harvester and forwarding operators at Nether Howcleuch interviewed and showed good knowledge. Stacks and stack risk assessments; and discussed with manager regarding requirements. Stack at Innis Beithe seen to be overheight against FISA guideline 503, but supplementary risk assessment and signage seen to be in place, as required. Mounding site at Harran seen to follow good practice and excavator operator interviewed, showed very good knowledge. Recently constructed/maintained roads at Loch Ree and Nether Howcleuch seen to be in line with best practice guidance.</t>
  </si>
  <si>
    <t>All sites: harvesting in line with approved forest plans. Pre-commencement information exchange seen for all live operational sites visited and recently completed roading at Loch Ree and Nether Howcleuch, also screening consents for quarrying at Gilkerscleuch West, and approvals sought for crossing the site of a Roman road at Nether Howcleuch with a roadline in 2022.</t>
  </si>
  <si>
    <t xml:space="preserve">All sites: pre-commencement information exchange seen for a range of live/recently completed operations, including harvesting, ground prep, road construction, quarrying and chemical spraying. Excavator operator interviewed at Harran, harvester and forwarder operator at Nether Howcleuch, harvester and forwarder operator at Gilkerscleuch West all confirmed that operational plans had been communicated to them. </t>
  </si>
  <si>
    <t>All Sites: The forest managers stated that contractors would stop operations should anything unusual be seen during works. This was confirmed by operators interviewed at all live operational sites. No sightings were reported by operators.</t>
  </si>
  <si>
    <t>All sites: live/recently - completed harvesting sites confirmed efficient working with minimum damage.  No harvesting of NTFP other than venison as by product of deer management for crop protection.</t>
  </si>
  <si>
    <t>All sites with live/recently completed harvesting - no evidence of damage to soils, watercourses, or standing trees noted.  Forwarder and harvester operators interviewed at Nether Howcleuch and Gilkercleuch West and harvester operator at Innis Beithe all showed very good knowledge.</t>
  </si>
  <si>
    <t>Compliant timber sales documentation was seen as follows: Innis Beithe SBI West Fraser URM571925 dated 23/07/2024; Nether Howcleuch Robinsons and Sons Timber Ltd, 038576 dated 15th August 2024 and associated delivery advice notes. No sales of NTWPs.</t>
  </si>
  <si>
    <t>All sites: no burning of lop and top</t>
  </si>
  <si>
    <t>All required consents seen for roading operations at Nether Howcleuch and Gilkerscleuch West. All other sites - no recent new roads/upgrades  where Fountains was responsible for obtaining such consents.</t>
  </si>
  <si>
    <t>All sites - road and track networks all seen to be good condition with no adverse issues noted.</t>
  </si>
  <si>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</si>
  <si>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 xml:space="preserve">All sites - conversations with forest managers demonstrated an intention to only use pesticides and fertilisers when necessary and clearly expressed in Integrated Pest Management Strategy - May 2022 version seen. Alternatives to site based application for weevil control were routinely used through the use of pre-treated trees. Weed control for establishment sites was only undertaken where strictly necessary. Spraying for weevil control had been undertaken at Blaentafalog in 2024. At Loch Ree, slow release fertilisers had been used to help planted material quickly beyond the phase of weevil damage. Fertiliser use statement seen.  </t>
  </si>
  <si>
    <t>All sites - no such damage identified or reported.  ESRA, chemical decision record, pesticide application record, COSHH assessment, method statement, emergency plan, site safety rules, operator competencies and chemical supply information seen for weevil control operation at Blaentafalog and Loch Ree.</t>
  </si>
  <si>
    <t>Fully compliant IPMS in Fountains' forestry manual - May 2022 version seen during audit; also chemical use records for the previous year.</t>
  </si>
  <si>
    <t xml:space="preserve">Compliant IPMS within Fountains forestry manual, supported by an annual chemical use report. </t>
  </si>
  <si>
    <t xml:space="preserve">Fully compliant IPMS in Fountains' forestry manual - May 2022 version seen during audit; also chemical use records for the previous year. </t>
  </si>
  <si>
    <t xml:space="preserve">ESRA, chemical decision record, pesticide application record, COSHH assessment, method statement, emergency plan, site safety rules, operator competencies and chemical supply information seen for weevil control operation at Blaentafalog, Carn Mor, Gilkerscleuch West, Loch Ree and Nether Howcleuch.     </t>
  </si>
  <si>
    <t>All sites - no such usage</t>
  </si>
  <si>
    <t>Slow release fertiliser used at Loch Ree at planting to secure establishment.  Other sites - no usage in the past year.</t>
  </si>
  <si>
    <t>Slow release fertiliser used at Loch Ree at planting to secure establishment.  Other sites - no usage in the past year. Pre-commencement information exchange and site safety documentation seen for planting operation at Loch Ree, including addition of 10g of slow release fertiliser per notch to secure establishment.</t>
  </si>
  <si>
    <t xml:space="preserve">All sites: Deer management preferred over fencing. Deer managers were operational and effective on all sites visited, being most active on sites with recent restocking. </t>
  </si>
  <si>
    <t>All sites - no such issues noted and managers showed good awareness of public usage and requirements relating to archaeological features and presence/absence of black grouse.</t>
  </si>
  <si>
    <t>All sites - no waste noted during site visits. Waste carrier licence seen and an example of a waste transfer note (18/1/24) seen for skip placed at Upper Howcleuch North - site managed by CH and accepting waste from Nether Howcleuch and Gilkerscleuch West.</t>
  </si>
  <si>
    <t>All sites except Blaentafalog - no current redundant materials nor any materials on site likely to become redundant imminently, managers explained how removal of tree shelters would be programmed in future years. Blaentafalog: example seen of redundant stile, replaced and left in situ, recorded with photographic evidence and planned for removal when future activities bring in sufficiently large machinery to carry it out.</t>
  </si>
  <si>
    <t>All sites - no issues noted during site visits. Forwarders, harvesters and excavators inspected all had spill kits on machines and fuel/oil storage points. Brash used on all extraction tracks where required and all drainage seen to be in good condition.  Emergency plans seen for all live/ recently completed operations, including chemical applications at Blaentafalog, Carn Mor, Gilkerscleuch West, Loch Ree and Nether Howcleuch.</t>
  </si>
  <si>
    <t>Forwarders, Harvester and excavators seen all had spill kits on machines and fuel/oil storage points.  All machinery seen to be in good condition. Risk assessments and emergency plans seen for all live operations and recently - completed, including  spraying operations and planting operations.</t>
  </si>
  <si>
    <t>All sites: Priority species and habitats are identified as part of initial planning and documented in the LTFP. Appropriate protection measure are specified. For example, the Harran LTFP (s A.2) notes "Breeding eagles, both white and golden can be found in the area and due to their protected status require additional management prescriptions to protect their nest and to prevent disturbance at critical points during the year. The forest is located within a key area for the protection of wildcat with camera trap surveys and ground surveys carried out."</t>
  </si>
  <si>
    <t xml:space="preserve">All sites: Natural Reserves (NR) are focussed on semi-natural woodlands (SNW) and long term retention (LTR) of conifer stands, combined with areas of open ground (OG), which are managed for biodiversity. Restructuring plans in LTFPs describe progressive re-allocation through harvesting phases. Areas of planted semi-natural woodlands inspected at Blaentafalog and Nether Howcleuch. Nature reserve areas documented in compliance frameworks for each of the sites visited, including: Carn Mor (NR 5.34% after re-structuring). </t>
  </si>
  <si>
    <t>Long Term Retentions are generally made up of conifer crops maintained beyond their economic rotation for structural and visual diversity, though may incorporate some MB. At All sites NR focussed on SNW and conifer LTR. NR forms part of the LTR and OG is managed for biodiversity. LTR areas documented in compliance frameworks for each of the sites visited</t>
  </si>
  <si>
    <t xml:space="preserve">All sites: Deadwood policies were reflected in the site plans and in group management documentation. Deadwood was seen to be being retained on all harvesting sites and in areas of LTR and NR. Discussions with site managers showed that they held a good knowledge of the requirement around deadwood and were considerate in its application. No issues noted. </t>
  </si>
  <si>
    <t>SEPA</t>
  </si>
  <si>
    <t>Water</t>
  </si>
  <si>
    <t>Praise for management of water</t>
  </si>
  <si>
    <t>HES</t>
  </si>
  <si>
    <t>Heritage</t>
  </si>
  <si>
    <t>No comment</t>
  </si>
  <si>
    <t>North Yorks CC</t>
  </si>
  <si>
    <t>Request to be consulted</t>
  </si>
  <si>
    <t>Historic England</t>
  </si>
  <si>
    <t>This is defined within the organisation's FMM Issue 4.1 – August 2022. Two documents are used for Group Members, Forest Certification Agreements AG-INF &amp; AG-INE (External), declaring and acknowledging their consent and commitment to FSC and group rules</t>
  </si>
  <si>
    <t>Examples of signed Forest Certification Agreements (AG-INF) reviewed – Harran (08.04.2024), Esgair Forest (30.10.2023) and Mynogau (21.06.2023)</t>
  </si>
  <si>
    <t>All agreements are directly with owners or appointed trustees/officers of the owner</t>
  </si>
  <si>
    <t>Roles and responsibilities for the different actors within the group are set out in FMM Issue 4.1 – August 2022 - Appendix III and in accordance with industry guidance e.g. GMHSF </t>
  </si>
  <si>
    <t>As above</t>
  </si>
  <si>
    <t>Management in accordance with the FMM Issue 4.1 – August 2022 and the requirements of UKWAS and UKFS. Subject to internal monitoring and audit and external certification by Soil Association</t>
  </si>
  <si>
    <t>The FMM Issue 4.1 – August 2022 defines a limit of 100 members for the RMG and remains under regular review.
The number of members within the Group in 2024 is currently 46 and the management resources are still in line with the resources required.
• Currently manage over 37,000ha of woodland on behalf of over 250 clients/owners.
• All these are managed under ISO certified management systems and to meet UKFS standards. The additional steps required to also meet UKWAS does not impose a major change in overall approach or processes.
• Team of 23 forest managers involved in the day-to-day woodland management across the country.
• RMG is currently made up of 46 FMU’s and extends to 17,829ha, so a little under half of  entire managed woodland total.
• Only 4 properties are in the &gt;1000ha category (10%)
• The portfolio of certified properties are managed by 9 managers at present and 7 of those are managing 5 or less FMU’s each.</t>
  </si>
  <si>
    <t>FMM Appendix III requires review to indicate approach to management of expansion of the Group. Current resources are considered adequate for the coming year, with the appointment of a new Forest Manager post in Mid Scotland and South Scotland and a mid-year student providing additional support in Central Scotland during 2023. In addition, a new full post for a Forest Manager in SW England was filled.</t>
  </si>
  <si>
    <t>Completed by using the Property Audit Checklist prior to admission. Recent examples reviewed for Esgair (Ref: SAFM/COC-005879-F121), Blaentafalog (Ref: SAFM/COC-005879-F122) and Harran (Ref: SAFM/COC-005879-F123)</t>
  </si>
  <si>
    <t>Examples reviewed for Esgair (Ref: SAFM/COC-005879-F121), Blaentafalog (Ref: SAFM/COC-005879-F122) and Harran (Ref: SAFM/COC-005879-F123). Site evaluation and compliance checks conducted as part of the entry process and development of a compliant forest management plan and evidenced in supporting records</t>
  </si>
  <si>
    <t>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Harran (08.04.2024), Esgair Forest (30.10.2023) and Mynogau (21.06.2023)</t>
  </si>
  <si>
    <t>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t>
  </si>
  <si>
    <t>FMM and standard group procedures require minimum holding periods for information. All records are maintained cloud based and securely backed up.</t>
  </si>
  <si>
    <t>FMM sets out the requirements and these are agreed with the certification body and audits conducted. All monitoring (Internal and external) is included with the groups management review procedures and any finding shared and actioned as necessary. </t>
  </si>
  <si>
    <t>FMM Issue 4.1 - Section 7 and Appendix III – Year to date 2024 a total of 7 nos. audits have been completed (5 nos Internal UKWAS/ISO and 2 nos Property Audit Checklists) – referenced to Audit Schedule and Audit Records</t>
  </si>
  <si>
    <t>FMM Issue 4 - Section 7 and Appendix III</t>
  </si>
  <si>
    <t>As GR11.4 above and FMM Issue 4.1 - Section 7 and Appendix III</t>
  </si>
  <si>
    <t>As GR11.4 above and FMM Issue 4.1 - Section 7 and Appendix III – (Note locations for audit by the certification body are only disclosed near the time so duplication may occur. Levels of risk and activity may also determine where audit activity is most effective).</t>
  </si>
  <si>
    <t>FMM Issue 4.1 - Section 7 and Appendix III – CAPA Register is maintained and managed by the group Compliance Manager</t>
  </si>
  <si>
    <t>FMM Issue 4.1, section 4.7 describes the system for COC and sales claims, Timber sales are only sold direct from the site, therefore no mixing is possible</t>
  </si>
  <si>
    <t>FMM Issue 4.1 and Sales Contracts and T&amp;C’s – Checked in internal audit process</t>
  </si>
  <si>
    <t>All trademark use was believed to be correct with the approval of Soil Association before first use.</t>
  </si>
  <si>
    <t>Documents issued and referenced as “Registration Approval documents. Examples checked in recent internal audit – Mynogau, Esgair, Blaentafalog and Harran.</t>
  </si>
  <si>
    <t xml:space="preserve"> Ian Rowland</t>
  </si>
  <si>
    <t>Bernardo Hauri</t>
  </si>
  <si>
    <t>1.1.3 b)</t>
  </si>
  <si>
    <t xml:space="preserve">Factors increasing auditing time: Travel distances, HCVs present. </t>
  </si>
  <si>
    <t>Factors decreasing auditing time: Plantations, Limited forestry activities, Group certificate, resource managed sites.</t>
  </si>
  <si>
    <t>No such requests had been made and none were raised during the consultation process.</t>
  </si>
  <si>
    <t>All sites: New planting, restocking, and restructuring follows UKFS guidance to ensure minimum thresholds of native and secondary species. This ensures a degree of diversity in the developing woodland structure. Sitka spruce continues to form the main commercial element.</t>
  </si>
  <si>
    <t>All sites: No issues notesd.  Sites in Scotland were seen to be managed in line with the Scottish outdoor access code. At Blaentafalog evidence was seen of public footpaths and related signage being maintained. No sites visited were subject to high public use.</t>
  </si>
  <si>
    <t>All sites: Emergency plans with appropriate contact details seen in site packs for all sites inspected: Spill kits and bunds under stationary machines at roading works. All contractors seen held valid first aid certification.</t>
  </si>
  <si>
    <t>All sites with live operations well signed, including signage on public road. Considerable public consultation regarding harvesting/haulage. Timber stacks aseen to be well built and of appropriate height and with signage in place. Stack risk assessment seen for stacks, also appropriate stack signage and use of tape.</t>
  </si>
  <si>
    <t>08/11/2023
04/01/2024
10/05/2024
17/07/2024</t>
  </si>
  <si>
    <t>Valentins Kuksinovs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</si>
</sst>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20">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sz val="22"/>
      <name val="Cambria"/>
      <family val="1"/>
    </font>
    <font>
      <vertAlign val="superscript"/>
      <sz val="10"/>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b/>
      <u/>
      <sz val="11"/>
      <color indexed="12"/>
      <name val="Cambria"/>
      <family val="1"/>
    </font>
    <font>
      <i/>
      <sz val="11"/>
      <color indexed="12"/>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u/>
      <sz val="11"/>
      <color indexed="12"/>
      <name val="Cambria"/>
      <family val="1"/>
      <scheme val="major"/>
    </font>
    <font>
      <sz val="12"/>
      <name val="Cambria"/>
      <family val="1"/>
      <scheme val="major"/>
    </font>
    <font>
      <i/>
      <sz val="11"/>
      <color rgb="FFFF000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i/>
      <sz val="10"/>
      <color theme="3"/>
      <name val="Cambria"/>
      <family val="1"/>
      <scheme val="major"/>
    </font>
    <font>
      <b/>
      <sz val="11"/>
      <color rgb="FF000000"/>
      <name val="Cambria"/>
      <family val="1"/>
      <scheme val="major"/>
    </font>
    <font>
      <b/>
      <sz val="20"/>
      <name val="Cambria"/>
      <family val="1"/>
      <scheme val="major"/>
    </font>
    <font>
      <b/>
      <sz val="11"/>
      <color rgb="FFFF0000"/>
      <name val="Cambria"/>
      <family val="1"/>
      <scheme val="major"/>
    </font>
    <font>
      <sz val="11"/>
      <color rgb="FFFF0000"/>
      <name val="Cambria"/>
      <family val="1"/>
      <scheme val="major"/>
    </font>
    <font>
      <sz val="12"/>
      <name val="Palatino"/>
      <family val="1"/>
    </font>
    <font>
      <b/>
      <sz val="11"/>
      <name val="Palatino"/>
      <family val="1"/>
    </font>
    <font>
      <sz val="11"/>
      <color rgb="FFFF0000"/>
      <name val="Palatino"/>
      <family val="1"/>
    </font>
    <font>
      <b/>
      <sz val="11"/>
      <color rgb="FFFF0000"/>
      <name val="Cambria"/>
      <family val="2"/>
      <scheme val="major"/>
    </font>
    <font>
      <b/>
      <sz val="9"/>
      <name val="Cambria"/>
      <family val="1"/>
    </font>
    <font>
      <b/>
      <sz val="8"/>
      <name val="Cambria"/>
      <family val="1"/>
      <scheme val="major"/>
    </font>
    <font>
      <b/>
      <sz val="14"/>
      <name val="Cambria"/>
      <family val="2"/>
      <scheme val="major"/>
    </font>
    <font>
      <u/>
      <sz val="11"/>
      <color theme="10"/>
      <name val="Palatino"/>
      <family val="1"/>
    </font>
    <font>
      <u/>
      <sz val="11"/>
      <color rgb="FFFF0000"/>
      <name val="Palatino"/>
      <family val="1"/>
    </font>
    <font>
      <b/>
      <sz val="11"/>
      <name val="Cambria"/>
      <family val="2"/>
      <scheme val="major"/>
    </font>
    <font>
      <sz val="11"/>
      <name val="Calibri"/>
      <family val="2"/>
    </font>
    <font>
      <b/>
      <sz val="14"/>
      <color theme="0"/>
      <name val="Cambria"/>
      <family val="1"/>
      <scheme val="major"/>
    </font>
    <font>
      <sz val="14"/>
      <color theme="0"/>
      <name val="Cambria"/>
      <family val="1"/>
      <scheme val="major"/>
    </font>
    <font>
      <b/>
      <sz val="11"/>
      <name val="Arial"/>
      <family val="2"/>
    </font>
    <font>
      <strike/>
      <sz val="10"/>
      <name val="Cambria"/>
      <family val="1"/>
      <scheme val="major"/>
    </font>
    <font>
      <b/>
      <strike/>
      <sz val="10"/>
      <name val="Cambria"/>
      <family val="1"/>
      <scheme val="major"/>
    </font>
    <font>
      <i/>
      <strike/>
      <sz val="10"/>
      <name val="Cambria"/>
      <family val="1"/>
      <scheme val="major"/>
    </font>
    <font>
      <i/>
      <strike/>
      <sz val="10"/>
      <color theme="3"/>
      <name val="Cambria"/>
      <family val="1"/>
      <scheme val="major"/>
    </font>
    <font>
      <b/>
      <sz val="11"/>
      <name val="Calibri"/>
      <family val="2"/>
    </font>
    <font>
      <i/>
      <sz val="11"/>
      <name val="Cambria"/>
      <family val="1"/>
    </font>
    <font>
      <i/>
      <sz val="10"/>
      <name val="Cambria"/>
      <family val="1"/>
      <scheme val="major"/>
    </font>
    <font>
      <u/>
      <sz val="10"/>
      <name val="Cambria"/>
      <family val="1"/>
      <scheme val="major"/>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sz val="8"/>
      <name val="Arial"/>
      <family val="2"/>
    </font>
    <font>
      <b/>
      <sz val="7"/>
      <name val="Arial"/>
      <family val="2"/>
    </font>
    <font>
      <b/>
      <sz val="8"/>
      <name val="Arial"/>
      <family val="2"/>
    </font>
    <font>
      <sz val="14"/>
      <color indexed="10"/>
      <name val="Cambria"/>
      <family val="1"/>
    </font>
    <font>
      <sz val="14"/>
      <color rgb="FF0000FF"/>
      <name val="Cambria"/>
      <family val="1"/>
      <scheme val="major"/>
    </font>
    <font>
      <sz val="11"/>
      <color rgb="FF0000FF"/>
      <name val="Palatino"/>
      <family val="1"/>
    </font>
    <font>
      <sz val="14"/>
      <color indexed="12"/>
      <name val="Cambria"/>
      <family val="1"/>
      <scheme val="major"/>
    </font>
    <font>
      <sz val="14"/>
      <color rgb="FFFF000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amily val="1"/>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b/>
      <i/>
      <sz val="11"/>
      <name val="Cambria"/>
      <family val="1"/>
    </font>
    <font>
      <b/>
      <i/>
      <sz val="11"/>
      <color indexed="10"/>
      <name val="Cambria"/>
      <family val="1"/>
    </font>
    <font>
      <sz val="11"/>
      <color theme="3"/>
      <name val="Cambria"/>
      <family val="1"/>
      <scheme val="major"/>
    </font>
    <font>
      <i/>
      <sz val="10"/>
      <name val="Cambria"/>
      <family val="1"/>
    </font>
    <font>
      <b/>
      <sz val="11"/>
      <color rgb="FF333333"/>
      <name val="Arial"/>
      <family val="2"/>
    </font>
    <font>
      <sz val="11"/>
      <color rgb="FF006100"/>
      <name val="Calibri"/>
      <family val="2"/>
      <scheme val="minor"/>
    </font>
    <font>
      <sz val="10"/>
      <name val="Calibri Light"/>
      <family val="2"/>
    </font>
    <font>
      <b/>
      <sz val="10"/>
      <name val="Calibri Light"/>
      <family val="2"/>
    </font>
    <font>
      <i/>
      <sz val="10"/>
      <color theme="3"/>
      <name val="Calibri Light"/>
      <family val="2"/>
    </font>
    <font>
      <sz val="11"/>
      <name val="Calibri"/>
      <family val="2"/>
      <scheme val="minor"/>
    </font>
    <font>
      <b/>
      <sz val="11"/>
      <name val="Calibri"/>
      <family val="2"/>
      <scheme val="minor"/>
    </font>
    <font>
      <b/>
      <vertAlign val="superscript"/>
      <sz val="10"/>
      <name val="Cambria"/>
      <family val="1"/>
    </font>
    <font>
      <i/>
      <sz val="10"/>
      <name val="Calibri Light"/>
      <family val="2"/>
    </font>
    <font>
      <sz val="8"/>
      <color rgb="FF000000"/>
      <name val="Tahoma"/>
      <family val="2"/>
    </font>
  </fonts>
  <fills count="3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FBFBF"/>
        <bgColor indexed="64"/>
      </patternFill>
    </fill>
    <fill>
      <patternFill patternType="solid">
        <fgColor rgb="FF00CC66"/>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B7DEE8"/>
        <bgColor indexed="64"/>
      </patternFill>
    </fill>
    <fill>
      <patternFill patternType="solid">
        <fgColor indexed="55"/>
        <bgColor indexed="64"/>
      </patternFill>
    </fill>
    <fill>
      <patternFill patternType="solid">
        <fgColor rgb="FFC6EFCE"/>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ck">
        <color indexed="64"/>
      </bottom>
      <diagonal/>
    </border>
    <border>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0" fontId="10" fillId="0" borderId="0" applyNumberFormat="0" applyFill="0" applyBorder="0" applyAlignment="0" applyProtection="0">
      <alignment vertical="top"/>
      <protection locked="0"/>
    </xf>
    <xf numFmtId="0" fontId="7" fillId="0" borderId="0"/>
    <xf numFmtId="0" fontId="30"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65" fillId="0" borderId="0" applyNumberFormat="0" applyFill="0" applyBorder="0" applyAlignment="0" applyProtection="0"/>
    <xf numFmtId="0" fontId="1" fillId="0" borderId="0"/>
    <xf numFmtId="0" fontId="5" fillId="0" borderId="0"/>
    <xf numFmtId="0" fontId="5" fillId="0" borderId="0"/>
    <xf numFmtId="0" fontId="111" fillId="32" borderId="0" applyNumberFormat="0" applyBorder="0" applyAlignment="0" applyProtection="0"/>
    <xf numFmtId="0" fontId="7" fillId="0" borderId="0"/>
    <xf numFmtId="0" fontId="5" fillId="0" borderId="0"/>
  </cellStyleXfs>
  <cellXfs count="861">
    <xf numFmtId="0" fontId="0" fillId="0" borderId="0" xfId="0"/>
    <xf numFmtId="0" fontId="31" fillId="0" borderId="0" xfId="0" applyFont="1"/>
    <xf numFmtId="0" fontId="32" fillId="0" borderId="0" xfId="0" applyFont="1"/>
    <xf numFmtId="0" fontId="32" fillId="3" borderId="0" xfId="0" applyFont="1" applyFill="1" applyAlignment="1">
      <alignment vertical="top"/>
    </xf>
    <xf numFmtId="0" fontId="32"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wrapText="1"/>
    </xf>
    <xf numFmtId="0" fontId="31" fillId="2" borderId="0" xfId="0" applyFont="1" applyFill="1" applyAlignment="1">
      <alignment vertical="top" wrapText="1"/>
    </xf>
    <xf numFmtId="0" fontId="35" fillId="0" borderId="0" xfId="0" applyFont="1" applyAlignment="1">
      <alignment vertical="top" wrapText="1"/>
    </xf>
    <xf numFmtId="0" fontId="31" fillId="0" borderId="1" xfId="0" applyFont="1" applyBorder="1" applyAlignment="1">
      <alignment vertical="top" wrapText="1"/>
    </xf>
    <xf numFmtId="0" fontId="34" fillId="2" borderId="0" xfId="0" applyFont="1" applyFill="1" applyAlignment="1">
      <alignment vertical="top" wrapText="1"/>
    </xf>
    <xf numFmtId="0" fontId="35" fillId="0" borderId="1" xfId="0" applyFont="1" applyBorder="1" applyAlignment="1">
      <alignment vertical="top" wrapText="1"/>
    </xf>
    <xf numFmtId="0" fontId="31" fillId="10" borderId="0" xfId="0" applyFont="1" applyFill="1"/>
    <xf numFmtId="0" fontId="35" fillId="2" borderId="0" xfId="0" applyFont="1" applyFill="1" applyAlignment="1">
      <alignment horizontal="left" vertical="top" wrapText="1"/>
    </xf>
    <xf numFmtId="0" fontId="35" fillId="2" borderId="0" xfId="0" applyFont="1" applyFill="1" applyAlignment="1">
      <alignment vertical="top" wrapText="1"/>
    </xf>
    <xf numFmtId="0" fontId="36" fillId="0" borderId="0" xfId="0" applyFont="1" applyAlignment="1">
      <alignment vertical="top" wrapText="1"/>
    </xf>
    <xf numFmtId="0" fontId="31" fillId="2" borderId="0" xfId="0" applyFont="1" applyFill="1"/>
    <xf numFmtId="0" fontId="34" fillId="0" borderId="0" xfId="0" applyFont="1" applyAlignment="1">
      <alignment vertical="top" wrapText="1"/>
    </xf>
    <xf numFmtId="0" fontId="31" fillId="2" borderId="0" xfId="0" applyFont="1" applyFill="1" applyAlignment="1">
      <alignment horizontal="left" vertical="top" wrapText="1"/>
    </xf>
    <xf numFmtId="0" fontId="34" fillId="0" borderId="0" xfId="0" applyFont="1" applyAlignment="1">
      <alignment horizontal="left" vertical="top"/>
    </xf>
    <xf numFmtId="0" fontId="34" fillId="2" borderId="0" xfId="0" applyFont="1" applyFill="1" applyAlignment="1">
      <alignment horizontal="left" vertical="top" wrapText="1"/>
    </xf>
    <xf numFmtId="49" fontId="34" fillId="0" borderId="0" xfId="0" applyNumberFormat="1" applyFont="1" applyAlignment="1">
      <alignment vertical="top"/>
    </xf>
    <xf numFmtId="0" fontId="34" fillId="0" borderId="1" xfId="0" applyFont="1" applyBorder="1" applyAlignment="1">
      <alignment vertical="top" wrapText="1"/>
    </xf>
    <xf numFmtId="0" fontId="34" fillId="0" borderId="0" xfId="0" applyFont="1"/>
    <xf numFmtId="0" fontId="34" fillId="0" borderId="0" xfId="0" applyFont="1" applyAlignment="1">
      <alignment wrapText="1"/>
    </xf>
    <xf numFmtId="0" fontId="31" fillId="0" borderId="0" xfId="0" applyFont="1" applyAlignment="1">
      <alignment wrapText="1"/>
    </xf>
    <xf numFmtId="0" fontId="35" fillId="0" borderId="0" xfId="0" applyFont="1"/>
    <xf numFmtId="0" fontId="31" fillId="0" borderId="2" xfId="0" applyFont="1" applyBorder="1" applyAlignment="1">
      <alignment vertical="top" wrapText="1"/>
    </xf>
    <xf numFmtId="0" fontId="31" fillId="0" borderId="3" xfId="0" applyFont="1" applyBorder="1" applyAlignment="1">
      <alignment vertical="top" wrapText="1"/>
    </xf>
    <xf numFmtId="49" fontId="31" fillId="0" borderId="0" xfId="0" applyNumberFormat="1" applyFont="1" applyAlignment="1">
      <alignment vertical="top" wrapText="1"/>
    </xf>
    <xf numFmtId="0" fontId="35" fillId="0" borderId="4" xfId="0" applyFont="1" applyBorder="1" applyAlignment="1">
      <alignment vertical="top" wrapText="1"/>
    </xf>
    <xf numFmtId="0" fontId="31" fillId="0" borderId="4" xfId="0" applyFont="1" applyBorder="1" applyAlignment="1">
      <alignment vertical="top" wrapText="1"/>
    </xf>
    <xf numFmtId="0" fontId="32" fillId="6" borderId="0" xfId="6" applyFont="1" applyFill="1"/>
    <xf numFmtId="0" fontId="32" fillId="0" borderId="0" xfId="6" applyFont="1"/>
    <xf numFmtId="0" fontId="32" fillId="0" borderId="0" xfId="7" applyFont="1" applyAlignment="1">
      <alignment horizontal="center" vertical="top"/>
    </xf>
    <xf numFmtId="0" fontId="39" fillId="0" borderId="0" xfId="7" applyFont="1" applyAlignment="1">
      <alignment horizontal="center" vertical="center" wrapText="1"/>
    </xf>
    <xf numFmtId="0" fontId="31" fillId="0" borderId="0" xfId="7" applyFont="1" applyAlignment="1">
      <alignment vertical="top"/>
    </xf>
    <xf numFmtId="0" fontId="31" fillId="0" borderId="0" xfId="7" applyFont="1" applyAlignment="1">
      <alignment horizontal="left" vertical="top"/>
    </xf>
    <xf numFmtId="0" fontId="34" fillId="6" borderId="0" xfId="6" applyFont="1" applyFill="1" applyAlignment="1">
      <alignment horizontal="center" vertical="center" wrapText="1"/>
    </xf>
    <xf numFmtId="0" fontId="34" fillId="0" borderId="0" xfId="6" applyFont="1" applyAlignment="1">
      <alignment horizontal="center" vertical="center" wrapText="1"/>
    </xf>
    <xf numFmtId="0" fontId="40" fillId="6" borderId="0" xfId="6" applyFont="1" applyFill="1"/>
    <xf numFmtId="0" fontId="40" fillId="0" borderId="0" xfId="6" applyFont="1"/>
    <xf numFmtId="0" fontId="42" fillId="0" borderId="0" xfId="0" applyFont="1"/>
    <xf numFmtId="0" fontId="43" fillId="0" borderId="0" xfId="0" applyFont="1" applyAlignment="1">
      <alignment vertical="top" wrapText="1"/>
    </xf>
    <xf numFmtId="0" fontId="44" fillId="2" borderId="0" xfId="0" applyFont="1" applyFill="1" applyAlignment="1">
      <alignment vertical="center" wrapText="1"/>
    </xf>
    <xf numFmtId="0" fontId="44" fillId="0" borderId="0" xfId="0" applyFont="1" applyAlignment="1">
      <alignment vertical="center"/>
    </xf>
    <xf numFmtId="0" fontId="34" fillId="12" borderId="6" xfId="0" applyFont="1" applyFill="1" applyBorder="1" applyAlignment="1">
      <alignment vertical="top" wrapText="1"/>
    </xf>
    <xf numFmtId="0" fontId="34" fillId="12" borderId="7" xfId="0" applyFont="1" applyFill="1" applyBorder="1" applyAlignment="1">
      <alignment horizontal="left" vertical="top" wrapText="1"/>
    </xf>
    <xf numFmtId="0" fontId="34" fillId="12" borderId="8" xfId="0" applyFont="1" applyFill="1" applyBorder="1" applyAlignment="1">
      <alignment vertical="top" wrapText="1"/>
    </xf>
    <xf numFmtId="0" fontId="34" fillId="12" borderId="5" xfId="0" applyFont="1" applyFill="1" applyBorder="1" applyAlignment="1">
      <alignment vertical="top" wrapText="1"/>
    </xf>
    <xf numFmtId="0" fontId="34" fillId="12" borderId="10" xfId="0" applyFont="1" applyFill="1" applyBorder="1" applyAlignment="1">
      <alignment vertical="top"/>
    </xf>
    <xf numFmtId="0" fontId="34" fillId="12" borderId="11" xfId="0" applyFont="1" applyFill="1" applyBorder="1" applyAlignment="1">
      <alignment vertical="top" wrapText="1"/>
    </xf>
    <xf numFmtId="0" fontId="31" fillId="12" borderId="6" xfId="0" applyFont="1" applyFill="1" applyBorder="1" applyAlignment="1">
      <alignment vertical="top" wrapText="1"/>
    </xf>
    <xf numFmtId="0" fontId="34" fillId="12" borderId="9" xfId="0" applyFont="1" applyFill="1" applyBorder="1" applyAlignment="1">
      <alignment vertical="top"/>
    </xf>
    <xf numFmtId="0" fontId="34" fillId="12" borderId="2" xfId="0" applyFont="1" applyFill="1" applyBorder="1" applyAlignment="1">
      <alignment horizontal="left" vertical="top"/>
    </xf>
    <xf numFmtId="0" fontId="34" fillId="12" borderId="3" xfId="0" applyFont="1" applyFill="1" applyBorder="1" applyAlignment="1">
      <alignment horizontal="left" vertical="top"/>
    </xf>
    <xf numFmtId="0" fontId="31" fillId="10" borderId="0" xfId="0" applyFont="1" applyFill="1" applyAlignment="1">
      <alignment vertical="top" wrapText="1"/>
    </xf>
    <xf numFmtId="164" fontId="34" fillId="12" borderId="7" xfId="0" applyNumberFormat="1" applyFont="1" applyFill="1" applyBorder="1" applyAlignment="1">
      <alignment horizontal="left" vertical="top" wrapText="1"/>
    </xf>
    <xf numFmtId="0" fontId="31" fillId="0" borderId="12" xfId="0" applyFont="1" applyBorder="1" applyAlignment="1">
      <alignment vertical="top" wrapText="1"/>
    </xf>
    <xf numFmtId="0" fontId="31" fillId="0" borderId="14" xfId="0" applyFont="1" applyBorder="1" applyAlignment="1">
      <alignment vertical="top" wrapText="1"/>
    </xf>
    <xf numFmtId="0" fontId="34" fillId="0" borderId="12" xfId="0" applyFont="1" applyBorder="1" applyAlignment="1">
      <alignment vertical="top" wrapText="1"/>
    </xf>
    <xf numFmtId="0" fontId="31" fillId="0" borderId="13" xfId="0" applyFont="1" applyBorder="1" applyAlignment="1">
      <alignment vertical="top" wrapText="1"/>
    </xf>
    <xf numFmtId="0" fontId="34" fillId="0" borderId="13" xfId="0" applyFont="1" applyBorder="1" applyAlignment="1">
      <alignment vertical="top" wrapText="1"/>
    </xf>
    <xf numFmtId="0" fontId="34" fillId="0" borderId="4" xfId="0" applyFont="1" applyBorder="1" applyAlignment="1">
      <alignmen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4" fillId="0" borderId="13" xfId="0" applyFont="1" applyBorder="1" applyAlignment="1">
      <alignment horizontal="left" vertical="top" wrapText="1"/>
    </xf>
    <xf numFmtId="0" fontId="35" fillId="0" borderId="13" xfId="0" applyFont="1" applyBorder="1" applyAlignment="1">
      <alignment vertical="top" wrapText="1"/>
    </xf>
    <xf numFmtId="0" fontId="35" fillId="0" borderId="12" xfId="0" applyFont="1" applyBorder="1" applyAlignment="1">
      <alignment vertical="top" wrapText="1"/>
    </xf>
    <xf numFmtId="0" fontId="31" fillId="0" borderId="13" xfId="0" applyFont="1" applyBorder="1"/>
    <xf numFmtId="0" fontId="35" fillId="0" borderId="14" xfId="0" applyFont="1" applyBorder="1" applyAlignment="1">
      <alignment vertical="top" wrapText="1"/>
    </xf>
    <xf numFmtId="0" fontId="35" fillId="10" borderId="0" xfId="0" applyFont="1" applyFill="1" applyAlignment="1">
      <alignment horizontal="left" vertical="top" wrapText="1"/>
    </xf>
    <xf numFmtId="0" fontId="34" fillId="10" borderId="0" xfId="0" applyFont="1" applyFill="1" applyAlignment="1">
      <alignment horizontal="left" vertical="top" wrapText="1"/>
    </xf>
    <xf numFmtId="0" fontId="35" fillId="10" borderId="0" xfId="0" applyFont="1" applyFill="1" applyAlignment="1">
      <alignment vertical="top" wrapText="1"/>
    </xf>
    <xf numFmtId="164" fontId="34" fillId="13" borderId="7" xfId="0" applyNumberFormat="1" applyFont="1" applyFill="1" applyBorder="1" applyAlignment="1">
      <alignment horizontal="left" vertical="top"/>
    </xf>
    <xf numFmtId="0" fontId="34" fillId="13" borderId="15" xfId="0" applyFont="1" applyFill="1" applyBorder="1" applyAlignment="1">
      <alignment horizontal="left" vertical="top"/>
    </xf>
    <xf numFmtId="2" fontId="34" fillId="13" borderId="15" xfId="0" applyNumberFormat="1" applyFont="1" applyFill="1" applyBorder="1" applyAlignment="1">
      <alignment horizontal="right" vertical="top"/>
    </xf>
    <xf numFmtId="2" fontId="34" fillId="13" borderId="15" xfId="0" applyNumberFormat="1" applyFont="1" applyFill="1" applyBorder="1" applyAlignment="1">
      <alignment horizontal="left" vertical="top"/>
    </xf>
    <xf numFmtId="0" fontId="34" fillId="13" borderId="15" xfId="0" applyFont="1" applyFill="1" applyBorder="1" applyAlignment="1">
      <alignment horizontal="right"/>
    </xf>
    <xf numFmtId="0" fontId="45" fillId="13" borderId="15" xfId="0" applyFont="1" applyFill="1" applyBorder="1" applyAlignment="1">
      <alignment horizontal="left" vertical="top" wrapText="1"/>
    </xf>
    <xf numFmtId="0" fontId="35" fillId="13" borderId="2" xfId="0" applyFont="1" applyFill="1" applyBorder="1" applyAlignment="1">
      <alignment horizontal="left" vertical="top"/>
    </xf>
    <xf numFmtId="0" fontId="34" fillId="13" borderId="0" xfId="0" applyFont="1" applyFill="1" applyAlignment="1">
      <alignment horizontal="left" vertical="top"/>
    </xf>
    <xf numFmtId="0" fontId="34" fillId="0" borderId="15" xfId="0" applyFont="1" applyBorder="1" applyAlignment="1">
      <alignment horizontal="left" vertical="top"/>
    </xf>
    <xf numFmtId="0" fontId="34" fillId="13" borderId="8" xfId="0" applyFont="1" applyFill="1" applyBorder="1" applyAlignment="1">
      <alignment vertical="top" wrapText="1"/>
    </xf>
    <xf numFmtId="0" fontId="34" fillId="13" borderId="5" xfId="0" applyFont="1" applyFill="1" applyBorder="1" applyAlignment="1">
      <alignment vertical="top" wrapText="1"/>
    </xf>
    <xf numFmtId="0" fontId="34" fillId="13" borderId="6" xfId="0" applyFont="1" applyFill="1" applyBorder="1" applyAlignment="1">
      <alignment vertical="top" wrapText="1"/>
    </xf>
    <xf numFmtId="0" fontId="31" fillId="13" borderId="15" xfId="0" applyFont="1" applyFill="1" applyBorder="1" applyAlignment="1">
      <alignment horizontal="left"/>
    </xf>
    <xf numFmtId="2" fontId="31" fillId="13" borderId="15" xfId="0" applyNumberFormat="1" applyFont="1" applyFill="1" applyBorder="1" applyAlignment="1">
      <alignment horizontal="left" vertical="top"/>
    </xf>
    <xf numFmtId="2" fontId="34" fillId="13" borderId="0" xfId="0" applyNumberFormat="1" applyFont="1" applyFill="1" applyAlignment="1">
      <alignment horizontal="left" vertical="top"/>
    </xf>
    <xf numFmtId="0" fontId="43" fillId="0" borderId="0" xfId="0" applyFont="1"/>
    <xf numFmtId="164" fontId="31" fillId="12" borderId="0" xfId="0" applyNumberFormat="1" applyFont="1" applyFill="1" applyAlignment="1">
      <alignment horizontal="left" vertical="top" wrapText="1"/>
    </xf>
    <xf numFmtId="164" fontId="34" fillId="12" borderId="15" xfId="0" applyNumberFormat="1" applyFont="1" applyFill="1" applyBorder="1" applyAlignment="1">
      <alignment horizontal="left" vertical="top" wrapText="1"/>
    </xf>
    <xf numFmtId="164" fontId="31" fillId="12" borderId="15" xfId="0" applyNumberFormat="1" applyFont="1" applyFill="1" applyBorder="1" applyAlignment="1">
      <alignment horizontal="left" vertical="top" wrapText="1"/>
    </xf>
    <xf numFmtId="0" fontId="43" fillId="0" borderId="4" xfId="0" applyFont="1" applyBorder="1" applyAlignment="1">
      <alignment vertical="top" wrapText="1"/>
    </xf>
    <xf numFmtId="0" fontId="36" fillId="0" borderId="4" xfId="0" applyFont="1" applyBorder="1" applyAlignment="1">
      <alignment vertical="top" wrapText="1"/>
    </xf>
    <xf numFmtId="0" fontId="43" fillId="0" borderId="4" xfId="0" applyFont="1" applyBorder="1" applyAlignment="1">
      <alignment vertical="top"/>
    </xf>
    <xf numFmtId="0" fontId="31" fillId="12" borderId="13" xfId="0" applyFont="1" applyFill="1" applyBorder="1" applyAlignment="1">
      <alignment horizontal="left" vertical="top" wrapText="1"/>
    </xf>
    <xf numFmtId="0" fontId="34" fillId="12" borderId="13" xfId="0" applyFont="1" applyFill="1" applyBorder="1" applyAlignment="1">
      <alignment horizontal="left" vertical="top" wrapText="1"/>
    </xf>
    <xf numFmtId="0" fontId="35" fillId="12" borderId="13" xfId="0" applyFont="1" applyFill="1" applyBorder="1" applyAlignment="1">
      <alignment horizontal="left" vertical="top" wrapText="1"/>
    </xf>
    <xf numFmtId="2" fontId="34" fillId="12" borderId="13" xfId="0" applyNumberFormat="1" applyFont="1" applyFill="1" applyBorder="1" applyAlignment="1">
      <alignment horizontal="left" vertical="top" wrapText="1"/>
    </xf>
    <xf numFmtId="0" fontId="46" fillId="0" borderId="4" xfId="0" applyFont="1" applyBorder="1" applyAlignment="1">
      <alignment vertical="top" wrapText="1"/>
    </xf>
    <xf numFmtId="0" fontId="34" fillId="12" borderId="15" xfId="0" applyFont="1" applyFill="1" applyBorder="1" applyAlignment="1">
      <alignment horizontal="left" vertical="top" wrapText="1"/>
    </xf>
    <xf numFmtId="0" fontId="31" fillId="12" borderId="9" xfId="0" applyFont="1" applyFill="1" applyBorder="1" applyAlignment="1">
      <alignment vertical="top" wrapText="1"/>
    </xf>
    <xf numFmtId="0" fontId="34" fillId="15" borderId="12" xfId="8" applyFont="1" applyFill="1" applyBorder="1" applyAlignment="1">
      <alignment horizontal="left" vertical="top" wrapText="1"/>
    </xf>
    <xf numFmtId="0" fontId="34" fillId="15" borderId="12" xfId="8" applyFont="1" applyFill="1" applyBorder="1" applyAlignment="1">
      <alignment vertical="top" wrapText="1"/>
    </xf>
    <xf numFmtId="0" fontId="34" fillId="15" borderId="12" xfId="8" applyFont="1" applyFill="1" applyBorder="1" applyAlignment="1">
      <alignment vertical="top"/>
    </xf>
    <xf numFmtId="0" fontId="34" fillId="15" borderId="3" xfId="8" applyFont="1" applyFill="1" applyBorder="1" applyAlignment="1">
      <alignment horizontal="left" vertical="top"/>
    </xf>
    <xf numFmtId="0" fontId="34" fillId="15" borderId="9" xfId="8" applyFont="1" applyFill="1" applyBorder="1" applyAlignment="1">
      <alignment vertical="top" wrapText="1"/>
    </xf>
    <xf numFmtId="0" fontId="0" fillId="15" borderId="9" xfId="0" applyFill="1" applyBorder="1" applyAlignment="1">
      <alignment vertical="top"/>
    </xf>
    <xf numFmtId="0" fontId="0" fillId="15" borderId="6" xfId="0" applyFill="1" applyBorder="1" applyAlignment="1">
      <alignment vertical="top"/>
    </xf>
    <xf numFmtId="0" fontId="34" fillId="15" borderId="14" xfId="8" applyFont="1" applyFill="1" applyBorder="1" applyAlignment="1">
      <alignment horizontal="left" vertical="top"/>
    </xf>
    <xf numFmtId="0" fontId="34" fillId="15" borderId="1" xfId="8" applyFont="1" applyFill="1" applyBorder="1" applyAlignment="1">
      <alignment horizontal="left" vertical="top"/>
    </xf>
    <xf numFmtId="0" fontId="0" fillId="15" borderId="9" xfId="0" applyFill="1" applyBorder="1" applyAlignment="1">
      <alignment vertical="top" wrapText="1"/>
    </xf>
    <xf numFmtId="0" fontId="0" fillId="15" borderId="6" xfId="0" applyFill="1" applyBorder="1" applyAlignment="1">
      <alignment vertical="top" wrapText="1"/>
    </xf>
    <xf numFmtId="0" fontId="34" fillId="15" borderId="10" xfId="8" applyFont="1" applyFill="1" applyBorder="1" applyAlignment="1">
      <alignment vertical="top" wrapText="1"/>
    </xf>
    <xf numFmtId="0" fontId="0" fillId="15" borderId="10" xfId="0" applyFill="1" applyBorder="1" applyAlignment="1">
      <alignment vertical="top" wrapText="1"/>
    </xf>
    <xf numFmtId="0" fontId="0" fillId="15" borderId="8" xfId="0" applyFill="1" applyBorder="1" applyAlignment="1">
      <alignment vertical="top" wrapText="1"/>
    </xf>
    <xf numFmtId="0" fontId="31" fillId="15" borderId="9" xfId="8" applyFont="1" applyFill="1" applyBorder="1" applyAlignment="1">
      <alignment vertical="top"/>
    </xf>
    <xf numFmtId="0" fontId="32" fillId="15" borderId="6" xfId="8" applyFont="1" applyFill="1" applyBorder="1" applyAlignment="1">
      <alignment vertical="top" wrapText="1"/>
    </xf>
    <xf numFmtId="0" fontId="31" fillId="15" borderId="10" xfId="8" applyFont="1" applyFill="1" applyBorder="1" applyAlignment="1">
      <alignment vertical="top"/>
    </xf>
    <xf numFmtId="0" fontId="32" fillId="15" borderId="8" xfId="8" applyFont="1" applyFill="1" applyBorder="1" applyAlignment="1">
      <alignment vertical="top" wrapText="1"/>
    </xf>
    <xf numFmtId="0" fontId="31" fillId="12" borderId="0" xfId="0" applyFont="1" applyFill="1"/>
    <xf numFmtId="0" fontId="34" fillId="16" borderId="11" xfId="0" applyFont="1" applyFill="1" applyBorder="1" applyAlignment="1">
      <alignment vertical="top" wrapText="1"/>
    </xf>
    <xf numFmtId="0" fontId="31" fillId="16" borderId="11" xfId="0" applyFont="1" applyFill="1" applyBorder="1" applyAlignment="1">
      <alignment vertical="top" wrapText="1"/>
    </xf>
    <xf numFmtId="0" fontId="31" fillId="16" borderId="5" xfId="0" applyFont="1" applyFill="1" applyBorder="1" applyAlignment="1">
      <alignment vertical="top" wrapText="1"/>
    </xf>
    <xf numFmtId="0" fontId="34" fillId="16" borderId="14"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6" borderId="14" xfId="0" applyFont="1" applyFill="1" applyBorder="1" applyAlignment="1">
      <alignment horizontal="left" vertical="top"/>
    </xf>
    <xf numFmtId="0" fontId="34" fillId="16" borderId="1" xfId="0" applyFont="1" applyFill="1" applyBorder="1" applyAlignment="1">
      <alignment horizontal="left" vertical="top"/>
    </xf>
    <xf numFmtId="0" fontId="34" fillId="16" borderId="3" xfId="0" applyFont="1" applyFill="1" applyBorder="1" applyAlignment="1">
      <alignment horizontal="left" vertical="top"/>
    </xf>
    <xf numFmtId="0" fontId="34" fillId="16" borderId="2" xfId="0" applyFont="1" applyFill="1" applyBorder="1" applyAlignment="1">
      <alignment horizontal="left" vertical="top"/>
    </xf>
    <xf numFmtId="0" fontId="34" fillId="16" borderId="7" xfId="0" applyFont="1" applyFill="1" applyBorder="1" applyAlignment="1">
      <alignment horizontal="left" vertical="top"/>
    </xf>
    <xf numFmtId="0" fontId="34" fillId="16" borderId="9" xfId="0" applyFont="1" applyFill="1" applyBorder="1" applyAlignment="1">
      <alignment vertical="top" wrapText="1"/>
    </xf>
    <xf numFmtId="0" fontId="34" fillId="16" borderId="10" xfId="0" applyFont="1" applyFill="1" applyBorder="1" applyAlignment="1">
      <alignment vertical="top" wrapText="1"/>
    </xf>
    <xf numFmtId="0" fontId="31" fillId="16" borderId="9" xfId="0" applyFont="1" applyFill="1" applyBorder="1" applyAlignment="1">
      <alignment vertical="top" wrapText="1"/>
    </xf>
    <xf numFmtId="0" fontId="31" fillId="16" borderId="6" xfId="0" applyFont="1" applyFill="1" applyBorder="1" applyAlignment="1">
      <alignment vertical="top" wrapText="1"/>
    </xf>
    <xf numFmtId="0" fontId="31" fillId="16" borderId="10" xfId="0" applyFont="1" applyFill="1" applyBorder="1" applyAlignment="1">
      <alignment vertical="top" wrapText="1"/>
    </xf>
    <xf numFmtId="0" fontId="31" fillId="16" borderId="8" xfId="0" applyFont="1" applyFill="1" applyBorder="1" applyAlignment="1">
      <alignment vertical="top" wrapText="1"/>
    </xf>
    <xf numFmtId="0" fontId="32" fillId="0" borderId="0" xfId="4" applyFont="1" applyAlignment="1">
      <alignment vertical="top" wrapText="1"/>
    </xf>
    <xf numFmtId="0" fontId="34" fillId="12" borderId="1" xfId="0" applyFont="1" applyFill="1" applyBorder="1" applyAlignment="1">
      <alignment horizontal="center" vertical="top" wrapText="1"/>
    </xf>
    <xf numFmtId="0" fontId="34" fillId="12" borderId="6" xfId="0" applyFont="1" applyFill="1" applyBorder="1" applyAlignment="1">
      <alignment horizontal="center" vertical="top" wrapText="1"/>
    </xf>
    <xf numFmtId="0" fontId="31" fillId="12" borderId="6" xfId="0" applyFont="1" applyFill="1" applyBorder="1" applyAlignment="1">
      <alignment horizontal="center" vertical="top" wrapText="1"/>
    </xf>
    <xf numFmtId="164" fontId="31" fillId="12" borderId="13" xfId="0" applyNumberFormat="1" applyFont="1" applyFill="1" applyBorder="1" applyAlignment="1">
      <alignment horizontal="left" vertical="top" wrapText="1"/>
    </xf>
    <xf numFmtId="164" fontId="31" fillId="12" borderId="13" xfId="0" applyNumberFormat="1" applyFont="1" applyFill="1" applyBorder="1" applyAlignment="1">
      <alignment vertical="top"/>
    </xf>
    <xf numFmtId="164" fontId="31" fillId="12" borderId="13" xfId="0" applyNumberFormat="1" applyFont="1" applyFill="1" applyBorder="1" applyAlignment="1">
      <alignment vertical="top" wrapText="1"/>
    </xf>
    <xf numFmtId="0" fontId="43" fillId="12" borderId="6" xfId="0" applyFont="1" applyFill="1" applyBorder="1" applyAlignment="1">
      <alignment vertical="top" wrapText="1"/>
    </xf>
    <xf numFmtId="0" fontId="47" fillId="12" borderId="6" xfId="0" applyFont="1" applyFill="1" applyBorder="1" applyAlignment="1">
      <alignment vertical="top" wrapText="1"/>
    </xf>
    <xf numFmtId="0" fontId="34" fillId="10" borderId="0" xfId="0" applyFont="1" applyFill="1" applyAlignment="1">
      <alignment vertical="top" wrapText="1"/>
    </xf>
    <xf numFmtId="0" fontId="46" fillId="0" borderId="12" xfId="0" applyFont="1" applyBorder="1" applyAlignment="1">
      <alignment vertical="top" wrapText="1"/>
    </xf>
    <xf numFmtId="0" fontId="31" fillId="0" borderId="4" xfId="0" applyFont="1" applyBorder="1" applyAlignment="1">
      <alignment horizontal="left" vertical="top" wrapText="1"/>
    </xf>
    <xf numFmtId="2" fontId="34" fillId="12" borderId="15" xfId="0" applyNumberFormat="1" applyFont="1" applyFill="1" applyBorder="1" applyAlignment="1">
      <alignment horizontal="left" vertical="top" wrapText="1"/>
    </xf>
    <xf numFmtId="164" fontId="44" fillId="12" borderId="1" xfId="0" applyNumberFormat="1" applyFont="1" applyFill="1" applyBorder="1" applyAlignment="1">
      <alignment horizontal="left" vertical="center"/>
    </xf>
    <xf numFmtId="0" fontId="44" fillId="12" borderId="1" xfId="0" applyFont="1" applyFill="1" applyBorder="1" applyAlignment="1">
      <alignment vertical="center"/>
    </xf>
    <xf numFmtId="0" fontId="44" fillId="12" borderId="1" xfId="0" applyFont="1" applyFill="1" applyBorder="1" applyAlignment="1">
      <alignment vertical="center" wrapText="1"/>
    </xf>
    <xf numFmtId="0" fontId="35" fillId="17" borderId="1" xfId="0" applyFont="1" applyFill="1" applyBorder="1" applyAlignment="1">
      <alignment vertical="top" wrapText="1"/>
    </xf>
    <xf numFmtId="0" fontId="34" fillId="12" borderId="1" xfId="0" applyFont="1" applyFill="1" applyBorder="1" applyAlignment="1">
      <alignment wrapText="1"/>
    </xf>
    <xf numFmtId="0" fontId="35" fillId="17" borderId="14" xfId="0" applyFont="1" applyFill="1" applyBorder="1" applyAlignment="1">
      <alignment vertical="top" wrapText="1"/>
    </xf>
    <xf numFmtId="0" fontId="31" fillId="0" borderId="0" xfId="0" applyFont="1" applyAlignment="1">
      <alignment vertical="top"/>
    </xf>
    <xf numFmtId="0" fontId="34" fillId="12" borderId="9" xfId="0" applyFont="1" applyFill="1" applyBorder="1" applyAlignment="1">
      <alignment vertical="top" wrapText="1"/>
    </xf>
    <xf numFmtId="0" fontId="49" fillId="12" borderId="10" xfId="0" applyFont="1" applyFill="1" applyBorder="1" applyAlignment="1">
      <alignment vertical="top" wrapText="1"/>
    </xf>
    <xf numFmtId="0" fontId="47" fillId="12" borderId="5" xfId="0" applyFont="1" applyFill="1" applyBorder="1" applyAlignment="1">
      <alignment vertical="top" wrapText="1"/>
    </xf>
    <xf numFmtId="0" fontId="31" fillId="0" borderId="7" xfId="0" applyFont="1" applyBorder="1" applyAlignment="1">
      <alignment vertical="top" wrapText="1"/>
    </xf>
    <xf numFmtId="0" fontId="32" fillId="0" borderId="0" xfId="0" applyFont="1" applyAlignment="1">
      <alignment wrapText="1"/>
    </xf>
    <xf numFmtId="0" fontId="46" fillId="0" borderId="0" xfId="0" applyFont="1" applyAlignment="1">
      <alignment vertical="top" wrapText="1"/>
    </xf>
    <xf numFmtId="0" fontId="31" fillId="0" borderId="15" xfId="0" applyFont="1" applyBorder="1" applyAlignment="1">
      <alignment vertical="top" wrapText="1"/>
    </xf>
    <xf numFmtId="0" fontId="46" fillId="18" borderId="14" xfId="0" applyFont="1" applyFill="1" applyBorder="1" applyAlignment="1">
      <alignment vertical="top" wrapText="1"/>
    </xf>
    <xf numFmtId="0" fontId="36" fillId="0" borderId="8" xfId="0" applyFont="1" applyBorder="1" applyAlignment="1">
      <alignment vertical="top" wrapText="1"/>
    </xf>
    <xf numFmtId="0" fontId="27" fillId="0" borderId="4" xfId="0" applyFont="1" applyBorder="1" applyAlignment="1">
      <alignment vertical="top" wrapText="1"/>
    </xf>
    <xf numFmtId="0" fontId="50" fillId="0" borderId="5" xfId="0" applyFont="1" applyBorder="1" applyAlignment="1">
      <alignment vertical="top" wrapText="1"/>
    </xf>
    <xf numFmtId="0" fontId="50" fillId="0" borderId="4" xfId="0" applyFont="1" applyBorder="1" applyAlignment="1">
      <alignment vertical="top" wrapText="1"/>
    </xf>
    <xf numFmtId="0" fontId="31" fillId="18" borderId="0" xfId="0" applyFont="1" applyFill="1" applyAlignment="1">
      <alignment vertical="top" wrapText="1"/>
    </xf>
    <xf numFmtId="0" fontId="36" fillId="18" borderId="4" xfId="0" applyFont="1" applyFill="1" applyBorder="1" applyAlignment="1">
      <alignment vertical="top" wrapText="1"/>
    </xf>
    <xf numFmtId="0" fontId="32" fillId="18" borderId="1" xfId="0" applyFont="1" applyFill="1" applyBorder="1"/>
    <xf numFmtId="0" fontId="51" fillId="0" borderId="10" xfId="0" applyFont="1" applyBorder="1" applyAlignment="1">
      <alignment vertical="top" wrapText="1"/>
    </xf>
    <xf numFmtId="0" fontId="51" fillId="0" borderId="0" xfId="0" applyFont="1" applyAlignment="1">
      <alignment vertical="top" wrapText="1"/>
    </xf>
    <xf numFmtId="0" fontId="51" fillId="0" borderId="11" xfId="0" applyFont="1" applyBorder="1" applyAlignment="1">
      <alignment vertical="top" wrapText="1"/>
    </xf>
    <xf numFmtId="0" fontId="52" fillId="0" borderId="0" xfId="0" applyFont="1" applyAlignment="1">
      <alignment vertical="top" wrapText="1"/>
    </xf>
    <xf numFmtId="0" fontId="31" fillId="0" borderId="25" xfId="0" applyFont="1" applyBorder="1" applyAlignment="1">
      <alignment vertical="top" wrapText="1"/>
    </xf>
    <xf numFmtId="0" fontId="43" fillId="12" borderId="25" xfId="0" applyFont="1" applyFill="1" applyBorder="1" applyAlignment="1">
      <alignment vertical="top" wrapText="1"/>
    </xf>
    <xf numFmtId="0" fontId="31" fillId="13" borderId="13" xfId="0" applyFont="1" applyFill="1" applyBorder="1" applyAlignment="1">
      <alignment horizontal="left" vertical="top" wrapText="1"/>
    </xf>
    <xf numFmtId="0" fontId="31" fillId="13" borderId="15" xfId="0" applyFont="1" applyFill="1" applyBorder="1" applyAlignment="1">
      <alignment horizontal="left" vertical="top" wrapText="1"/>
    </xf>
    <xf numFmtId="0" fontId="46" fillId="0" borderId="13" xfId="0" applyFont="1" applyBorder="1" applyAlignment="1">
      <alignment vertical="top" wrapText="1"/>
    </xf>
    <xf numFmtId="0" fontId="50" fillId="18" borderId="4" xfId="0" applyFont="1" applyFill="1" applyBorder="1" applyAlignment="1">
      <alignment vertical="top" wrapText="1"/>
    </xf>
    <xf numFmtId="0" fontId="35" fillId="17" borderId="0" xfId="0" applyFont="1" applyFill="1" applyAlignment="1">
      <alignment vertical="top" wrapText="1"/>
    </xf>
    <xf numFmtId="0" fontId="15" fillId="0" borderId="1" xfId="0" applyFont="1" applyBorder="1" applyAlignment="1">
      <alignment vertical="top" wrapText="1"/>
    </xf>
    <xf numFmtId="0" fontId="54" fillId="13" borderId="15" xfId="0" applyFont="1" applyFill="1" applyBorder="1" applyAlignment="1">
      <alignment horizontal="left" vertical="top"/>
    </xf>
    <xf numFmtId="0" fontId="35" fillId="13" borderId="13" xfId="0" applyFont="1" applyFill="1" applyBorder="1" applyAlignment="1">
      <alignment horizontal="left" vertical="top" wrapText="1"/>
    </xf>
    <xf numFmtId="0" fontId="35" fillId="13" borderId="15" xfId="0" applyFont="1" applyFill="1" applyBorder="1" applyAlignment="1">
      <alignment horizontal="left" vertical="top" wrapText="1"/>
    </xf>
    <xf numFmtId="0" fontId="44" fillId="11" borderId="9" xfId="0" applyFont="1" applyFill="1" applyBorder="1"/>
    <xf numFmtId="0" fontId="38" fillId="11" borderId="6" xfId="0" applyFont="1" applyFill="1" applyBorder="1" applyAlignment="1">
      <alignment wrapText="1"/>
    </xf>
    <xf numFmtId="0" fontId="32" fillId="0" borderId="1" xfId="0" applyFont="1" applyBorder="1"/>
    <xf numFmtId="0" fontId="32" fillId="0" borderId="1" xfId="0" applyFont="1" applyBorder="1" applyAlignment="1">
      <alignment wrapText="1"/>
    </xf>
    <xf numFmtId="0" fontId="32" fillId="18" borderId="1" xfId="0" applyFont="1" applyFill="1" applyBorder="1" applyAlignment="1">
      <alignment wrapText="1"/>
    </xf>
    <xf numFmtId="0" fontId="31" fillId="0" borderId="26" xfId="0" applyFont="1" applyBorder="1" applyAlignment="1">
      <alignment vertical="top" wrapText="1"/>
    </xf>
    <xf numFmtId="0" fontId="31" fillId="18" borderId="15" xfId="0" applyFont="1" applyFill="1" applyBorder="1" applyAlignment="1">
      <alignment vertical="top" wrapText="1"/>
    </xf>
    <xf numFmtId="0" fontId="31" fillId="18" borderId="15" xfId="0" applyFont="1" applyFill="1" applyBorder="1" applyAlignment="1">
      <alignment horizontal="right" vertical="top" wrapText="1"/>
    </xf>
    <xf numFmtId="0" fontId="31" fillId="0" borderId="2" xfId="0" applyFont="1" applyBorder="1" applyAlignment="1">
      <alignment horizontal="left" vertical="top" wrapText="1"/>
    </xf>
    <xf numFmtId="0" fontId="31" fillId="0" borderId="11" xfId="0" applyFont="1" applyBorder="1" applyAlignment="1">
      <alignment vertical="top" wrapText="1"/>
    </xf>
    <xf numFmtId="0" fontId="43" fillId="0" borderId="5" xfId="0" applyFont="1" applyBorder="1" applyAlignment="1">
      <alignment vertical="top" wrapText="1"/>
    </xf>
    <xf numFmtId="0" fontId="28" fillId="20" borderId="27" xfId="0" applyFont="1" applyFill="1" applyBorder="1"/>
    <xf numFmtId="0" fontId="0" fillId="20" borderId="27" xfId="0" applyFill="1" applyBorder="1"/>
    <xf numFmtId="0" fontId="0" fillId="21" borderId="27" xfId="0" applyFill="1" applyBorder="1" applyAlignment="1">
      <alignment horizontal="right"/>
    </xf>
    <xf numFmtId="0" fontId="0" fillId="0" borderId="27" xfId="0" applyBorder="1" applyAlignment="1">
      <alignment horizontal="center"/>
    </xf>
    <xf numFmtId="0" fontId="0" fillId="20" borderId="27" xfId="0" applyFill="1" applyBorder="1" applyAlignment="1">
      <alignment horizontal="center"/>
    </xf>
    <xf numFmtId="0" fontId="0" fillId="0" borderId="0" xfId="0" applyAlignment="1">
      <alignment horizontal="center"/>
    </xf>
    <xf numFmtId="0" fontId="0" fillId="21" borderId="28" xfId="0" applyFill="1" applyBorder="1" applyAlignment="1">
      <alignment horizontal="right"/>
    </xf>
    <xf numFmtId="0" fontId="38" fillId="0" borderId="0" xfId="0" applyFont="1" applyAlignment="1">
      <alignment horizontal="left" vertical="top"/>
    </xf>
    <xf numFmtId="0" fontId="32" fillId="0" borderId="0" xfId="0" applyFont="1" applyAlignment="1">
      <alignment horizontal="left" vertical="top"/>
    </xf>
    <xf numFmtId="0" fontId="32" fillId="18" borderId="0" xfId="0" applyFont="1" applyFill="1" applyAlignment="1">
      <alignment horizontal="left" vertical="top"/>
    </xf>
    <xf numFmtId="0" fontId="32" fillId="0" borderId="0" xfId="0" applyFont="1" applyAlignment="1">
      <alignment horizontal="left" vertical="top" wrapText="1"/>
    </xf>
    <xf numFmtId="0" fontId="32" fillId="0" borderId="0" xfId="0" applyFont="1" applyAlignment="1" applyProtection="1">
      <alignment vertical="top"/>
      <protection locked="0"/>
    </xf>
    <xf numFmtId="0" fontId="34" fillId="15" borderId="7" xfId="8" applyFont="1" applyFill="1" applyBorder="1" applyAlignment="1">
      <alignment horizontal="left" vertical="top" wrapText="1"/>
    </xf>
    <xf numFmtId="0" fontId="34" fillId="15" borderId="10" xfId="8" applyFont="1" applyFill="1" applyBorder="1" applyAlignment="1">
      <alignment vertical="top"/>
    </xf>
    <xf numFmtId="0" fontId="34" fillId="15" borderId="8" xfId="8" applyFont="1" applyFill="1" applyBorder="1" applyAlignment="1">
      <alignment vertical="top" wrapText="1"/>
    </xf>
    <xf numFmtId="0" fontId="31" fillId="15" borderId="10" xfId="8" applyFont="1" applyFill="1" applyBorder="1" applyAlignment="1">
      <alignment vertical="top" wrapText="1"/>
    </xf>
    <xf numFmtId="0" fontId="44" fillId="15" borderId="10" xfId="8" applyFont="1" applyFill="1" applyBorder="1" applyAlignment="1">
      <alignment vertical="top" wrapText="1"/>
    </xf>
    <xf numFmtId="0" fontId="44" fillId="15" borderId="3" xfId="8" applyFont="1" applyFill="1" applyBorder="1" applyAlignment="1">
      <alignment horizontal="left" vertical="top" wrapText="1"/>
    </xf>
    <xf numFmtId="0" fontId="44" fillId="15" borderId="9" xfId="8" applyFont="1" applyFill="1" applyBorder="1" applyAlignment="1">
      <alignment vertical="top" wrapText="1"/>
    </xf>
    <xf numFmtId="0" fontId="31" fillId="15" borderId="9" xfId="8" applyFont="1" applyFill="1" applyBorder="1" applyAlignment="1">
      <alignment vertical="top" wrapText="1"/>
    </xf>
    <xf numFmtId="0" fontId="44" fillId="15" borderId="7" xfId="8" applyFont="1" applyFill="1" applyBorder="1" applyAlignment="1">
      <alignment horizontal="left" vertical="top"/>
    </xf>
    <xf numFmtId="0" fontId="58" fillId="15" borderId="10" xfId="0" applyFont="1" applyFill="1" applyBorder="1" applyAlignment="1">
      <alignment vertical="top" wrapText="1"/>
    </xf>
    <xf numFmtId="0" fontId="58" fillId="15" borderId="8" xfId="0" applyFont="1" applyFill="1" applyBorder="1" applyAlignment="1">
      <alignment vertical="top" wrapText="1"/>
    </xf>
    <xf numFmtId="0" fontId="5" fillId="20" borderId="27" xfId="0" applyFont="1" applyFill="1" applyBorder="1" applyAlignment="1">
      <alignment horizontal="center"/>
    </xf>
    <xf numFmtId="0" fontId="5" fillId="0" borderId="27" xfId="0" applyFont="1" applyBorder="1"/>
    <xf numFmtId="0" fontId="5" fillId="0" borderId="27" xfId="0" applyFont="1" applyBorder="1" applyAlignment="1">
      <alignment wrapText="1"/>
    </xf>
    <xf numFmtId="0" fontId="5" fillId="0" borderId="28" xfId="0" applyFont="1" applyBorder="1" applyAlignment="1">
      <alignment wrapText="1"/>
    </xf>
    <xf numFmtId="0" fontId="5" fillId="0" borderId="28" xfId="0" applyFont="1" applyBorder="1"/>
    <xf numFmtId="0" fontId="48" fillId="15" borderId="10" xfId="8" applyFont="1" applyFill="1" applyBorder="1" applyAlignment="1">
      <alignment vertical="top"/>
    </xf>
    <xf numFmtId="0" fontId="48" fillId="15" borderId="8" xfId="8" applyFont="1" applyFill="1" applyBorder="1" applyAlignment="1">
      <alignment vertical="top" wrapText="1"/>
    </xf>
    <xf numFmtId="0" fontId="44" fillId="15" borderId="3" xfId="8" applyFont="1" applyFill="1" applyBorder="1" applyAlignment="1">
      <alignment horizontal="left" vertical="top"/>
    </xf>
    <xf numFmtId="0" fontId="48" fillId="15" borderId="9" xfId="8" applyFont="1" applyFill="1" applyBorder="1" applyAlignment="1">
      <alignment vertical="top"/>
    </xf>
    <xf numFmtId="0" fontId="48" fillId="15" borderId="6" xfId="8" applyFont="1" applyFill="1" applyBorder="1" applyAlignment="1">
      <alignment vertical="top" wrapText="1"/>
    </xf>
    <xf numFmtId="0" fontId="58" fillId="15" borderId="9" xfId="0" applyFont="1" applyFill="1" applyBorder="1" applyAlignment="1">
      <alignment vertical="top" wrapText="1"/>
    </xf>
    <xf numFmtId="0" fontId="58" fillId="15" borderId="6" xfId="0" applyFont="1" applyFill="1" applyBorder="1" applyAlignment="1">
      <alignment vertical="top" wrapText="1"/>
    </xf>
    <xf numFmtId="0" fontId="34" fillId="15" borderId="31" xfId="8" applyFont="1" applyFill="1" applyBorder="1" applyAlignment="1">
      <alignment horizontal="left" vertical="top"/>
    </xf>
    <xf numFmtId="0" fontId="34" fillId="15" borderId="32" xfId="8" applyFont="1" applyFill="1" applyBorder="1" applyAlignment="1">
      <alignment vertical="top" wrapText="1"/>
    </xf>
    <xf numFmtId="0" fontId="31" fillId="15" borderId="32" xfId="8" applyFont="1" applyFill="1" applyBorder="1" applyAlignment="1">
      <alignment vertical="top"/>
    </xf>
    <xf numFmtId="0" fontId="32" fillId="15" borderId="33" xfId="8" applyFont="1" applyFill="1" applyBorder="1" applyAlignment="1">
      <alignment vertical="top" wrapText="1"/>
    </xf>
    <xf numFmtId="0" fontId="34" fillId="15" borderId="34" xfId="8" applyFont="1" applyFill="1" applyBorder="1" applyAlignment="1">
      <alignment horizontal="left" vertical="top"/>
    </xf>
    <xf numFmtId="0" fontId="32" fillId="15" borderId="35" xfId="8" applyFont="1" applyFill="1" applyBorder="1" applyAlignment="1">
      <alignment vertical="top" wrapText="1"/>
    </xf>
    <xf numFmtId="0" fontId="34" fillId="15" borderId="36" xfId="8" applyFont="1" applyFill="1" applyBorder="1" applyAlignment="1">
      <alignment horizontal="left" vertical="top"/>
    </xf>
    <xf numFmtId="0" fontId="31" fillId="15" borderId="37" xfId="8" applyFont="1" applyFill="1" applyBorder="1" applyAlignment="1">
      <alignment vertical="top"/>
    </xf>
    <xf numFmtId="0" fontId="32" fillId="15" borderId="38" xfId="8" applyFont="1" applyFill="1" applyBorder="1" applyAlignment="1">
      <alignment vertical="top" wrapText="1"/>
    </xf>
    <xf numFmtId="0" fontId="31" fillId="15" borderId="37" xfId="8" applyFont="1" applyFill="1" applyBorder="1" applyAlignment="1">
      <alignment vertical="top" wrapText="1"/>
    </xf>
    <xf numFmtId="0" fontId="59" fillId="15" borderId="10" xfId="0" applyFont="1" applyFill="1" applyBorder="1" applyAlignment="1">
      <alignment vertical="top" wrapText="1"/>
    </xf>
    <xf numFmtId="0" fontId="59" fillId="15" borderId="8" xfId="0" applyFont="1" applyFill="1" applyBorder="1" applyAlignment="1">
      <alignment vertical="top" wrapText="1"/>
    </xf>
    <xf numFmtId="0" fontId="34" fillId="15" borderId="7" xfId="8" quotePrefix="1" applyFont="1" applyFill="1" applyBorder="1" applyAlignment="1">
      <alignment horizontal="left" vertical="top"/>
    </xf>
    <xf numFmtId="0" fontId="34" fillId="14" borderId="7" xfId="8" applyFont="1" applyFill="1" applyBorder="1" applyAlignment="1">
      <alignment horizontal="left" vertical="top" wrapText="1"/>
    </xf>
    <xf numFmtId="0" fontId="34" fillId="14" borderId="10" xfId="8" applyFont="1" applyFill="1" applyBorder="1" applyAlignment="1">
      <alignment vertical="top" wrapText="1"/>
    </xf>
    <xf numFmtId="0" fontId="34" fillId="14" borderId="10" xfId="8" applyFont="1" applyFill="1" applyBorder="1" applyAlignment="1">
      <alignment vertical="top"/>
    </xf>
    <xf numFmtId="0" fontId="34" fillId="14" borderId="8" xfId="8" applyFont="1" applyFill="1" applyBorder="1" applyAlignment="1">
      <alignment vertical="top" wrapText="1"/>
    </xf>
    <xf numFmtId="0" fontId="56" fillId="15" borderId="9" xfId="8" applyFont="1" applyFill="1" applyBorder="1" applyAlignment="1">
      <alignment vertical="top" wrapText="1"/>
    </xf>
    <xf numFmtId="0" fontId="60" fillId="15" borderId="9" xfId="0" applyFont="1" applyFill="1" applyBorder="1" applyAlignment="1">
      <alignment vertical="top" wrapText="1"/>
    </xf>
    <xf numFmtId="0" fontId="60" fillId="15" borderId="6" xfId="0" applyFont="1" applyFill="1" applyBorder="1" applyAlignment="1">
      <alignment vertical="top" wrapText="1"/>
    </xf>
    <xf numFmtId="0" fontId="31" fillId="0" borderId="0" xfId="8" applyFont="1"/>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34" fillId="12" borderId="3" xfId="0" applyFont="1" applyFill="1" applyBorder="1" applyAlignment="1">
      <alignment vertical="top" wrapText="1"/>
    </xf>
    <xf numFmtId="0" fontId="31" fillId="0" borderId="0" xfId="0" applyFont="1" applyAlignment="1">
      <alignment horizontal="center" wrapText="1"/>
    </xf>
    <xf numFmtId="0" fontId="34" fillId="15" borderId="7" xfId="8" applyFont="1" applyFill="1" applyBorder="1" applyAlignment="1">
      <alignment horizontal="left" vertical="top"/>
    </xf>
    <xf numFmtId="0" fontId="31" fillId="0" borderId="0" xfId="0" applyFont="1" applyAlignment="1">
      <alignment horizontal="center" vertical="top" wrapText="1"/>
    </xf>
    <xf numFmtId="0" fontId="31" fillId="10" borderId="0" xfId="0" applyFont="1" applyFill="1" applyAlignment="1">
      <alignment horizontal="left" vertical="top" wrapText="1"/>
    </xf>
    <xf numFmtId="0" fontId="44" fillId="12" borderId="1" xfId="0" applyFont="1" applyFill="1" applyBorder="1" applyAlignment="1">
      <alignment horizontal="left" vertical="center" wrapText="1"/>
    </xf>
    <xf numFmtId="0" fontId="34" fillId="12" borderId="1" xfId="0" applyFont="1" applyFill="1" applyBorder="1" applyAlignment="1">
      <alignment vertical="top" wrapText="1"/>
    </xf>
    <xf numFmtId="0" fontId="56" fillId="15" borderId="3" xfId="8" applyFont="1" applyFill="1" applyBorder="1" applyAlignment="1">
      <alignment horizontal="left" vertical="top" wrapText="1"/>
    </xf>
    <xf numFmtId="0" fontId="31" fillId="22" borderId="12" xfId="8" applyFont="1" applyFill="1" applyBorder="1" applyAlignment="1">
      <alignment vertical="top"/>
    </xf>
    <xf numFmtId="0" fontId="32" fillId="22" borderId="12" xfId="8" applyFont="1" applyFill="1" applyBorder="1" applyAlignment="1">
      <alignment vertical="top" wrapText="1"/>
    </xf>
    <xf numFmtId="0" fontId="31" fillId="22" borderId="1" xfId="8" applyFont="1" applyFill="1" applyBorder="1" applyAlignment="1">
      <alignment vertical="top"/>
    </xf>
    <xf numFmtId="0" fontId="32" fillId="22" borderId="1" xfId="8" applyFont="1" applyFill="1" applyBorder="1" applyAlignment="1">
      <alignment vertical="top" wrapText="1"/>
    </xf>
    <xf numFmtId="0" fontId="56" fillId="15" borderId="10" xfId="8" applyFont="1" applyFill="1" applyBorder="1" applyAlignment="1">
      <alignment vertical="top" wrapText="1"/>
    </xf>
    <xf numFmtId="0" fontId="34" fillId="14" borderId="3" xfId="8" applyFont="1" applyFill="1" applyBorder="1" applyAlignment="1">
      <alignment horizontal="left" vertical="top"/>
    </xf>
    <xf numFmtId="0" fontId="44" fillId="14" borderId="9" xfId="8" applyFont="1" applyFill="1" applyBorder="1" applyAlignment="1">
      <alignment vertical="top" wrapText="1"/>
    </xf>
    <xf numFmtId="0" fontId="31" fillId="14" borderId="9" xfId="8" applyFont="1" applyFill="1" applyBorder="1" applyAlignment="1">
      <alignment vertical="top"/>
    </xf>
    <xf numFmtId="0" fontId="32" fillId="14" borderId="6" xfId="8" applyFont="1" applyFill="1" applyBorder="1" applyAlignment="1">
      <alignment vertical="top" wrapText="1"/>
    </xf>
    <xf numFmtId="164" fontId="34" fillId="12" borderId="9" xfId="0" applyNumberFormat="1" applyFont="1" applyFill="1" applyBorder="1" applyAlignment="1">
      <alignment vertical="top" wrapText="1"/>
    </xf>
    <xf numFmtId="0" fontId="31" fillId="0" borderId="9" xfId="0" applyFont="1" applyBorder="1" applyAlignment="1">
      <alignment vertical="top" wrapText="1"/>
    </xf>
    <xf numFmtId="2" fontId="51" fillId="0" borderId="0" xfId="0" applyNumberFormat="1" applyFont="1" applyAlignment="1">
      <alignment vertical="top" wrapText="1"/>
    </xf>
    <xf numFmtId="14" fontId="34" fillId="12" borderId="6" xfId="0" applyNumberFormat="1" applyFont="1" applyFill="1" applyBorder="1" applyAlignment="1">
      <alignment vertical="top" wrapText="1"/>
    </xf>
    <xf numFmtId="0" fontId="51" fillId="0" borderId="0" xfId="0" applyFont="1"/>
    <xf numFmtId="0" fontId="34" fillId="15" borderId="0" xfId="8" applyFont="1" applyFill="1" applyAlignment="1">
      <alignment horizontal="left" vertical="top"/>
    </xf>
    <xf numFmtId="0" fontId="34" fillId="15" borderId="0" xfId="8" applyFont="1" applyFill="1" applyAlignment="1">
      <alignment vertical="top" wrapText="1"/>
    </xf>
    <xf numFmtId="0" fontId="31" fillId="15" borderId="0" xfId="8" applyFont="1" applyFill="1" applyAlignment="1">
      <alignment vertical="top"/>
    </xf>
    <xf numFmtId="0" fontId="32" fillId="15" borderId="0" xfId="8" applyFont="1" applyFill="1" applyAlignment="1">
      <alignment vertical="top" wrapText="1"/>
    </xf>
    <xf numFmtId="0" fontId="34" fillId="20" borderId="0" xfId="8" applyFont="1" applyFill="1" applyAlignment="1">
      <alignment horizontal="left" vertical="top"/>
    </xf>
    <xf numFmtId="0" fontId="31" fillId="20" borderId="0" xfId="8" applyFont="1" applyFill="1" applyAlignment="1">
      <alignment vertical="top" wrapText="1"/>
    </xf>
    <xf numFmtId="0" fontId="31" fillId="20" borderId="0" xfId="8" applyFont="1" applyFill="1" applyAlignment="1">
      <alignment vertical="top"/>
    </xf>
    <xf numFmtId="0" fontId="32" fillId="20" borderId="0" xfId="8" applyFont="1" applyFill="1" applyAlignment="1">
      <alignment vertical="top" wrapText="1"/>
    </xf>
    <xf numFmtId="0" fontId="66" fillId="20" borderId="0" xfId="12" applyFont="1" applyFill="1" applyAlignment="1">
      <alignment horizontal="left" vertical="top"/>
    </xf>
    <xf numFmtId="0" fontId="34" fillId="20" borderId="0" xfId="8" applyFont="1" applyFill="1" applyAlignment="1">
      <alignment horizontal="center" vertical="top" wrapText="1"/>
    </xf>
    <xf numFmtId="0" fontId="34" fillId="20" borderId="12" xfId="8" applyFont="1" applyFill="1" applyBorder="1" applyAlignment="1">
      <alignment horizontal="left" vertical="top" wrapText="1"/>
    </xf>
    <xf numFmtId="0" fontId="34" fillId="20" borderId="12" xfId="8" applyFont="1" applyFill="1" applyBorder="1" applyAlignment="1">
      <alignment vertical="top" wrapText="1"/>
    </xf>
    <xf numFmtId="0" fontId="34" fillId="20" borderId="12" xfId="8" applyFont="1" applyFill="1" applyBorder="1" applyAlignment="1">
      <alignment vertical="top"/>
    </xf>
    <xf numFmtId="0" fontId="34" fillId="24" borderId="7" xfId="8" applyFont="1" applyFill="1" applyBorder="1" applyAlignment="1">
      <alignment horizontal="left" vertical="top" wrapText="1"/>
    </xf>
    <xf numFmtId="0" fontId="34" fillId="24" borderId="10" xfId="8" applyFont="1" applyFill="1" applyBorder="1" applyAlignment="1">
      <alignment vertical="top" wrapText="1"/>
    </xf>
    <xf numFmtId="0" fontId="34" fillId="24" borderId="10" xfId="8" applyFont="1" applyFill="1" applyBorder="1" applyAlignment="1">
      <alignment vertical="top"/>
    </xf>
    <xf numFmtId="0" fontId="34" fillId="24" borderId="8" xfId="8" applyFont="1" applyFill="1" applyBorder="1" applyAlignment="1">
      <alignment vertical="top" wrapText="1"/>
    </xf>
    <xf numFmtId="0" fontId="44" fillId="24" borderId="10" xfId="8" applyFont="1" applyFill="1" applyBorder="1" applyAlignment="1">
      <alignment vertical="top" wrapText="1"/>
    </xf>
    <xf numFmtId="0" fontId="34" fillId="20" borderId="3" xfId="8" applyFont="1" applyFill="1" applyBorder="1" applyAlignment="1">
      <alignment horizontal="left" vertical="top"/>
    </xf>
    <xf numFmtId="0" fontId="34" fillId="20" borderId="9" xfId="8" applyFont="1" applyFill="1" applyBorder="1" applyAlignment="1">
      <alignment vertical="top" wrapText="1"/>
    </xf>
    <xf numFmtId="0" fontId="0" fillId="20" borderId="9" xfId="0" applyFill="1" applyBorder="1" applyAlignment="1">
      <alignment vertical="top"/>
    </xf>
    <xf numFmtId="0" fontId="0" fillId="20" borderId="6" xfId="0" applyFill="1" applyBorder="1" applyAlignment="1">
      <alignment vertical="top"/>
    </xf>
    <xf numFmtId="0" fontId="31" fillId="0" borderId="14" xfId="8" applyFont="1" applyBorder="1" applyAlignment="1">
      <alignment vertical="top" wrapText="1"/>
    </xf>
    <xf numFmtId="0" fontId="31" fillId="0" borderId="14" xfId="8" applyFont="1" applyBorder="1" applyAlignment="1">
      <alignment vertical="top"/>
    </xf>
    <xf numFmtId="0" fontId="32" fillId="0" borderId="14" xfId="8" applyFont="1" applyBorder="1" applyAlignment="1">
      <alignment vertical="top" wrapText="1"/>
    </xf>
    <xf numFmtId="0" fontId="34" fillId="20" borderId="14" xfId="8" applyFont="1" applyFill="1" applyBorder="1" applyAlignment="1">
      <alignment horizontal="left" vertical="top"/>
    </xf>
    <xf numFmtId="0" fontId="31" fillId="0" borderId="1" xfId="8" applyFont="1" applyBorder="1" applyAlignment="1">
      <alignment vertical="top" wrapText="1"/>
    </xf>
    <xf numFmtId="0" fontId="31" fillId="0" borderId="1" xfId="8" applyFont="1" applyBorder="1" applyAlignment="1">
      <alignment vertical="top"/>
    </xf>
    <xf numFmtId="0" fontId="32" fillId="0" borderId="1" xfId="8" applyFont="1" applyBorder="1" applyAlignment="1">
      <alignment vertical="top" wrapText="1"/>
    </xf>
    <xf numFmtId="0" fontId="34" fillId="20" borderId="1" xfId="8" applyFont="1" applyFill="1" applyBorder="1" applyAlignment="1">
      <alignment horizontal="left" vertical="top"/>
    </xf>
    <xf numFmtId="0" fontId="34" fillId="0" borderId="0" xfId="8" applyFont="1" applyAlignment="1">
      <alignment horizontal="left" vertical="top"/>
    </xf>
    <xf numFmtId="0" fontId="31" fillId="0" borderId="0" xfId="8" applyFont="1" applyAlignment="1">
      <alignment vertical="top" wrapText="1"/>
    </xf>
    <xf numFmtId="0" fontId="31" fillId="0" borderId="0" xfId="8" applyFont="1" applyAlignment="1">
      <alignment vertical="top"/>
    </xf>
    <xf numFmtId="0" fontId="32" fillId="0" borderId="0" xfId="8" applyFont="1" applyAlignment="1">
      <alignment vertical="top" wrapText="1"/>
    </xf>
    <xf numFmtId="0" fontId="0" fillId="20" borderId="9" xfId="0" applyFill="1" applyBorder="1" applyAlignment="1">
      <alignment vertical="top" wrapText="1"/>
    </xf>
    <xf numFmtId="0" fontId="0" fillId="20" borderId="6" xfId="0" applyFill="1" applyBorder="1" applyAlignment="1">
      <alignment vertical="top" wrapText="1"/>
    </xf>
    <xf numFmtId="0" fontId="34" fillId="0" borderId="1" xfId="8" applyFont="1" applyBorder="1" applyAlignment="1">
      <alignment vertical="top" wrapText="1"/>
    </xf>
    <xf numFmtId="0" fontId="31" fillId="20" borderId="9" xfId="8" applyFont="1" applyFill="1" applyBorder="1" applyAlignment="1">
      <alignment vertical="top" wrapText="1"/>
    </xf>
    <xf numFmtId="0" fontId="34" fillId="20" borderId="7" xfId="8" applyFont="1" applyFill="1" applyBorder="1" applyAlignment="1">
      <alignment horizontal="left" vertical="top"/>
    </xf>
    <xf numFmtId="0" fontId="34" fillId="20" borderId="10" xfId="8" applyFont="1" applyFill="1" applyBorder="1" applyAlignment="1">
      <alignment vertical="top" wrapText="1"/>
    </xf>
    <xf numFmtId="0" fontId="0" fillId="20" borderId="10" xfId="0" applyFill="1" applyBorder="1" applyAlignment="1">
      <alignment vertical="top" wrapText="1"/>
    </xf>
    <xf numFmtId="0" fontId="0" fillId="20" borderId="8" xfId="0" applyFill="1" applyBorder="1" applyAlignment="1">
      <alignment vertical="top" wrapText="1"/>
    </xf>
    <xf numFmtId="0" fontId="44" fillId="24" borderId="3" xfId="8" applyFont="1" applyFill="1" applyBorder="1" applyAlignment="1">
      <alignment horizontal="left" vertical="top" wrapText="1"/>
    </xf>
    <xf numFmtId="0" fontId="44" fillId="24" borderId="9" xfId="8" applyFont="1" applyFill="1" applyBorder="1" applyAlignment="1">
      <alignment vertical="top" wrapText="1"/>
    </xf>
    <xf numFmtId="0" fontId="0" fillId="24" borderId="9" xfId="0" applyFill="1" applyBorder="1" applyAlignment="1">
      <alignment vertical="top" wrapText="1"/>
    </xf>
    <xf numFmtId="0" fontId="0" fillId="24" borderId="6" xfId="0" applyFill="1" applyBorder="1" applyAlignment="1">
      <alignment vertical="top" wrapText="1"/>
    </xf>
    <xf numFmtId="0" fontId="31" fillId="20" borderId="10" xfId="8" applyFont="1" applyFill="1" applyBorder="1" applyAlignment="1">
      <alignment vertical="top" wrapText="1"/>
    </xf>
    <xf numFmtId="0" fontId="44" fillId="24" borderId="7" xfId="8" applyFont="1" applyFill="1" applyBorder="1" applyAlignment="1">
      <alignment horizontal="left" vertical="top"/>
    </xf>
    <xf numFmtId="0" fontId="58" fillId="24" borderId="10" xfId="0" applyFont="1" applyFill="1" applyBorder="1" applyAlignment="1">
      <alignment vertical="top" wrapText="1"/>
    </xf>
    <xf numFmtId="0" fontId="58" fillId="24" borderId="8" xfId="0" applyFont="1" applyFill="1" applyBorder="1" applyAlignment="1">
      <alignment vertical="top" wrapText="1"/>
    </xf>
    <xf numFmtId="0" fontId="48" fillId="0" borderId="0" xfId="8" applyFont="1"/>
    <xf numFmtId="0" fontId="31" fillId="20" borderId="10" xfId="8" applyFont="1" applyFill="1" applyBorder="1" applyAlignment="1">
      <alignment vertical="top"/>
    </xf>
    <xf numFmtId="0" fontId="32" fillId="20" borderId="8" xfId="8" applyFont="1" applyFill="1" applyBorder="1" applyAlignment="1">
      <alignment vertical="top" wrapText="1"/>
    </xf>
    <xf numFmtId="0" fontId="44" fillId="20" borderId="10" xfId="8" applyFont="1" applyFill="1" applyBorder="1" applyAlignment="1">
      <alignment vertical="top" wrapText="1"/>
    </xf>
    <xf numFmtId="0" fontId="48" fillId="24" borderId="10" xfId="8" applyFont="1" applyFill="1" applyBorder="1" applyAlignment="1">
      <alignment vertical="top"/>
    </xf>
    <xf numFmtId="0" fontId="48" fillId="24" borderId="8" xfId="8" applyFont="1" applyFill="1" applyBorder="1" applyAlignment="1">
      <alignment vertical="top" wrapText="1"/>
    </xf>
    <xf numFmtId="0" fontId="34" fillId="25" borderId="9" xfId="8" applyFont="1" applyFill="1" applyBorder="1" applyAlignment="1">
      <alignment vertical="top" wrapText="1"/>
    </xf>
    <xf numFmtId="0" fontId="31" fillId="20" borderId="9" xfId="8" applyFont="1" applyFill="1" applyBorder="1" applyAlignment="1">
      <alignment vertical="top"/>
    </xf>
    <xf numFmtId="0" fontId="32" fillId="20" borderId="6" xfId="8" applyFont="1" applyFill="1" applyBorder="1" applyAlignment="1">
      <alignment vertical="top" wrapText="1"/>
    </xf>
    <xf numFmtId="0" fontId="31" fillId="25" borderId="1" xfId="8" applyFont="1" applyFill="1" applyBorder="1" applyAlignment="1">
      <alignment vertical="top" wrapText="1"/>
    </xf>
    <xf numFmtId="0" fontId="31" fillId="20" borderId="1" xfId="8" applyFont="1" applyFill="1" applyBorder="1" applyAlignment="1">
      <alignment vertical="top"/>
    </xf>
    <xf numFmtId="0" fontId="32" fillId="20" borderId="1" xfId="8" applyFont="1" applyFill="1" applyBorder="1" applyAlignment="1">
      <alignment vertical="top" wrapText="1"/>
    </xf>
    <xf numFmtId="0" fontId="31" fillId="25" borderId="9" xfId="8" applyFont="1" applyFill="1" applyBorder="1" applyAlignment="1">
      <alignment vertical="top" wrapText="1"/>
    </xf>
    <xf numFmtId="0" fontId="34" fillId="24" borderId="3" xfId="8" applyFont="1" applyFill="1" applyBorder="1" applyAlignment="1">
      <alignment horizontal="left" vertical="top"/>
    </xf>
    <xf numFmtId="0" fontId="34" fillId="24" borderId="9" xfId="8" applyFont="1" applyFill="1" applyBorder="1" applyAlignment="1">
      <alignment vertical="top" wrapText="1"/>
    </xf>
    <xf numFmtId="0" fontId="31" fillId="24" borderId="9" xfId="8" applyFont="1" applyFill="1" applyBorder="1" applyAlignment="1">
      <alignment vertical="top"/>
    </xf>
    <xf numFmtId="0" fontId="32" fillId="24" borderId="6" xfId="8" applyFont="1" applyFill="1" applyBorder="1" applyAlignment="1">
      <alignment vertical="top" wrapText="1"/>
    </xf>
    <xf numFmtId="0" fontId="34" fillId="24" borderId="0" xfId="8" applyFont="1" applyFill="1" applyAlignment="1">
      <alignment horizontal="left" vertical="top"/>
    </xf>
    <xf numFmtId="0" fontId="31" fillId="24" borderId="0" xfId="8" applyFont="1" applyFill="1" applyAlignment="1">
      <alignment vertical="top" wrapText="1"/>
    </xf>
    <xf numFmtId="0" fontId="31" fillId="24" borderId="0" xfId="8" applyFont="1" applyFill="1" applyAlignment="1">
      <alignment vertical="top"/>
    </xf>
    <xf numFmtId="0" fontId="32" fillId="24" borderId="0" xfId="8" applyFont="1" applyFill="1" applyAlignment="1">
      <alignment vertical="top" wrapText="1"/>
    </xf>
    <xf numFmtId="0" fontId="31" fillId="24" borderId="0" xfId="8" applyFont="1" applyFill="1"/>
    <xf numFmtId="0" fontId="48" fillId="24" borderId="0" xfId="8" applyFont="1" applyFill="1"/>
    <xf numFmtId="0" fontId="44" fillId="24" borderId="3" xfId="8" applyFont="1" applyFill="1" applyBorder="1" applyAlignment="1">
      <alignment horizontal="left" vertical="top"/>
    </xf>
    <xf numFmtId="0" fontId="48" fillId="24" borderId="9" xfId="8" applyFont="1" applyFill="1" applyBorder="1" applyAlignment="1">
      <alignment vertical="top"/>
    </xf>
    <xf numFmtId="0" fontId="48" fillId="24" borderId="6" xfId="8" applyFont="1" applyFill="1" applyBorder="1" applyAlignment="1">
      <alignment vertical="top" wrapText="1"/>
    </xf>
    <xf numFmtId="0" fontId="34" fillId="24" borderId="7" xfId="8" applyFont="1" applyFill="1" applyBorder="1" applyAlignment="1">
      <alignment horizontal="left" vertical="top"/>
    </xf>
    <xf numFmtId="0" fontId="0" fillId="24" borderId="10" xfId="0" applyFill="1" applyBorder="1" applyAlignment="1">
      <alignment vertical="top" wrapText="1"/>
    </xf>
    <xf numFmtId="0" fontId="0" fillId="24" borderId="8" xfId="0" applyFill="1" applyBorder="1" applyAlignment="1">
      <alignment vertical="top" wrapText="1"/>
    </xf>
    <xf numFmtId="0" fontId="58" fillId="24" borderId="9" xfId="0" applyFont="1" applyFill="1" applyBorder="1" applyAlignment="1">
      <alignment vertical="top" wrapText="1"/>
    </xf>
    <xf numFmtId="0" fontId="58" fillId="24" borderId="6" xfId="0" applyFont="1" applyFill="1" applyBorder="1" applyAlignment="1">
      <alignment vertical="top" wrapText="1"/>
    </xf>
    <xf numFmtId="0" fontId="31" fillId="0" borderId="12" xfId="8" applyFont="1" applyBorder="1" applyAlignment="1">
      <alignment vertical="top" wrapText="1"/>
    </xf>
    <xf numFmtId="0" fontId="31" fillId="0" borderId="12" xfId="8" applyFont="1" applyBorder="1" applyAlignment="1">
      <alignment vertical="top"/>
    </xf>
    <xf numFmtId="0" fontId="32" fillId="0" borderId="12" xfId="8" applyFont="1" applyBorder="1" applyAlignment="1">
      <alignment vertical="top" wrapText="1"/>
    </xf>
    <xf numFmtId="0" fontId="34" fillId="24" borderId="31" xfId="8" applyFont="1" applyFill="1" applyBorder="1" applyAlignment="1">
      <alignment horizontal="left" vertical="top"/>
    </xf>
    <xf numFmtId="0" fontId="34" fillId="24" borderId="32" xfId="8" applyFont="1" applyFill="1" applyBorder="1" applyAlignment="1">
      <alignment vertical="top" wrapText="1"/>
    </xf>
    <xf numFmtId="0" fontId="31" fillId="24" borderId="32" xfId="8" applyFont="1" applyFill="1" applyBorder="1" applyAlignment="1">
      <alignment vertical="top"/>
    </xf>
    <xf numFmtId="0" fontId="32" fillId="24" borderId="33" xfId="8" applyFont="1" applyFill="1" applyBorder="1" applyAlignment="1">
      <alignment vertical="top" wrapText="1"/>
    </xf>
    <xf numFmtId="0" fontId="34" fillId="20" borderId="34" xfId="8" applyFont="1" applyFill="1" applyBorder="1" applyAlignment="1">
      <alignment horizontal="left" vertical="top"/>
    </xf>
    <xf numFmtId="0" fontId="34" fillId="20" borderId="0" xfId="8" applyFont="1" applyFill="1" applyAlignment="1">
      <alignment vertical="top" wrapText="1"/>
    </xf>
    <xf numFmtId="0" fontId="32" fillId="20" borderId="35" xfId="8" applyFont="1" applyFill="1" applyBorder="1" applyAlignment="1">
      <alignment vertical="top" wrapText="1"/>
    </xf>
    <xf numFmtId="0" fontId="31" fillId="15" borderId="0" xfId="8" applyFont="1" applyFill="1" applyAlignment="1">
      <alignment vertical="top" wrapText="1"/>
    </xf>
    <xf numFmtId="0" fontId="34" fillId="20" borderId="36" xfId="8" applyFont="1" applyFill="1" applyBorder="1" applyAlignment="1">
      <alignment horizontal="left" vertical="top"/>
    </xf>
    <xf numFmtId="0" fontId="31" fillId="20" borderId="37" xfId="8" applyFont="1" applyFill="1" applyBorder="1" applyAlignment="1">
      <alignment vertical="top" wrapText="1"/>
    </xf>
    <xf numFmtId="0" fontId="31" fillId="20" borderId="37" xfId="8" applyFont="1" applyFill="1" applyBorder="1" applyAlignment="1">
      <alignment vertical="top"/>
    </xf>
    <xf numFmtId="0" fontId="32" fillId="20" borderId="38" xfId="8" applyFont="1" applyFill="1" applyBorder="1" applyAlignment="1">
      <alignment vertical="top" wrapText="1"/>
    </xf>
    <xf numFmtId="0" fontId="57" fillId="0" borderId="0" xfId="8" applyFont="1"/>
    <xf numFmtId="0" fontId="56" fillId="20" borderId="3" xfId="8" applyFont="1" applyFill="1" applyBorder="1" applyAlignment="1">
      <alignment horizontal="left" vertical="top" wrapText="1"/>
    </xf>
    <xf numFmtId="0" fontId="56" fillId="20" borderId="9" xfId="8" applyFont="1" applyFill="1" applyBorder="1" applyAlignment="1">
      <alignment horizontal="left" vertical="top" wrapText="1"/>
    </xf>
    <xf numFmtId="0" fontId="56" fillId="20" borderId="6" xfId="8" applyFont="1" applyFill="1" applyBorder="1" applyAlignment="1">
      <alignment horizontal="left" vertical="top" wrapText="1"/>
    </xf>
    <xf numFmtId="0" fontId="31" fillId="15" borderId="11" xfId="8" applyFont="1" applyFill="1" applyBorder="1"/>
    <xf numFmtId="0" fontId="34" fillId="20" borderId="10" xfId="8" applyFont="1" applyFill="1" applyBorder="1" applyAlignment="1">
      <alignment horizontal="center" vertical="top"/>
    </xf>
    <xf numFmtId="0" fontId="13" fillId="26" borderId="9" xfId="0" applyFont="1" applyFill="1" applyBorder="1" applyAlignment="1">
      <alignment wrapText="1"/>
    </xf>
    <xf numFmtId="0" fontId="62" fillId="26" borderId="6" xfId="0" applyFont="1" applyFill="1" applyBorder="1" applyAlignment="1">
      <alignment wrapText="1"/>
    </xf>
    <xf numFmtId="0" fontId="34" fillId="20" borderId="0" xfId="8" applyFont="1" applyFill="1" applyAlignment="1">
      <alignment horizontal="center" vertical="top"/>
    </xf>
    <xf numFmtId="0" fontId="56" fillId="20" borderId="0" xfId="8" applyFont="1" applyFill="1" applyAlignment="1">
      <alignment horizontal="left" vertical="top" wrapText="1"/>
    </xf>
    <xf numFmtId="0" fontId="31" fillId="20" borderId="0" xfId="8" applyFont="1" applyFill="1"/>
    <xf numFmtId="0" fontId="34" fillId="20" borderId="7" xfId="8" quotePrefix="1" applyFont="1" applyFill="1" applyBorder="1" applyAlignment="1">
      <alignment horizontal="left" vertical="top"/>
    </xf>
    <xf numFmtId="0" fontId="64" fillId="24" borderId="0" xfId="8" applyFont="1" applyFill="1" applyAlignment="1">
      <alignment vertical="top" wrapText="1"/>
    </xf>
    <xf numFmtId="0" fontId="32" fillId="10" borderId="0" xfId="2" applyFont="1" applyFill="1" applyAlignment="1">
      <alignment vertical="top" wrapText="1"/>
    </xf>
    <xf numFmtId="0" fontId="32" fillId="10" borderId="0" xfId="2" applyFont="1" applyFill="1"/>
    <xf numFmtId="0" fontId="38" fillId="10" borderId="0" xfId="2" applyFont="1" applyFill="1" applyAlignment="1">
      <alignment vertical="top" wrapText="1"/>
    </xf>
    <xf numFmtId="0" fontId="32" fillId="10" borderId="1" xfId="2" applyFont="1" applyFill="1" applyBorder="1" applyAlignment="1">
      <alignment vertical="top" wrapText="1"/>
    </xf>
    <xf numFmtId="0" fontId="38" fillId="13" borderId="0" xfId="2" applyFont="1" applyFill="1" applyAlignment="1">
      <alignment vertical="top"/>
    </xf>
    <xf numFmtId="0" fontId="38" fillId="13" borderId="1" xfId="2" applyFont="1" applyFill="1" applyBorder="1" applyAlignment="1">
      <alignment vertical="top"/>
    </xf>
    <xf numFmtId="0" fontId="38" fillId="13" borderId="12" xfId="2" applyFont="1" applyFill="1" applyBorder="1" applyAlignment="1">
      <alignment vertical="top"/>
    </xf>
    <xf numFmtId="0" fontId="32" fillId="13" borderId="0" xfId="2" applyFont="1" applyFill="1" applyAlignment="1">
      <alignment vertical="top"/>
    </xf>
    <xf numFmtId="0" fontId="38" fillId="19" borderId="1" xfId="2" applyFont="1" applyFill="1" applyBorder="1" applyAlignment="1">
      <alignment vertical="top"/>
    </xf>
    <xf numFmtId="0" fontId="38" fillId="19" borderId="22" xfId="2" applyFont="1" applyFill="1" applyBorder="1" applyAlignment="1">
      <alignment vertical="top" wrapText="1"/>
    </xf>
    <xf numFmtId="0" fontId="38" fillId="19" borderId="23" xfId="2" applyFont="1" applyFill="1" applyBorder="1" applyAlignment="1">
      <alignment vertical="top"/>
    </xf>
    <xf numFmtId="0" fontId="38" fillId="19" borderId="21" xfId="2" applyFont="1" applyFill="1" applyBorder="1" applyAlignment="1">
      <alignment vertical="top"/>
    </xf>
    <xf numFmtId="0" fontId="32" fillId="19" borderId="17" xfId="2" applyFont="1" applyFill="1" applyBorder="1" applyAlignment="1">
      <alignment vertical="top"/>
    </xf>
    <xf numFmtId="0" fontId="38" fillId="13" borderId="0" xfId="2" applyFont="1" applyFill="1" applyAlignment="1">
      <alignment vertical="top" wrapText="1"/>
    </xf>
    <xf numFmtId="0" fontId="32" fillId="0" borderId="0" xfId="2" applyFont="1" applyAlignment="1">
      <alignment vertical="top" wrapText="1"/>
    </xf>
    <xf numFmtId="0" fontId="32" fillId="0" borderId="0" xfId="2" applyFont="1"/>
    <xf numFmtId="4" fontId="32" fillId="0" borderId="0" xfId="2" applyNumberFormat="1" applyFont="1" applyAlignment="1">
      <alignment vertical="top" wrapText="1"/>
    </xf>
    <xf numFmtId="0" fontId="32" fillId="0" borderId="0" xfId="2" applyFont="1" applyAlignment="1">
      <alignment horizontal="right" vertical="top" wrapText="1"/>
    </xf>
    <xf numFmtId="0" fontId="32" fillId="0" borderId="11" xfId="2" applyFont="1" applyBorder="1" applyAlignment="1">
      <alignment vertical="top" wrapText="1"/>
    </xf>
    <xf numFmtId="0" fontId="32" fillId="29" borderId="0" xfId="2" applyFont="1" applyFill="1" applyAlignment="1">
      <alignment vertical="top" wrapText="1"/>
    </xf>
    <xf numFmtId="0" fontId="10" fillId="0" borderId="0" xfId="1" applyAlignment="1" applyProtection="1">
      <alignment vertical="center"/>
    </xf>
    <xf numFmtId="0" fontId="34"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8" fillId="0" borderId="0" xfId="0" applyFont="1" applyAlignment="1">
      <alignment horizontal="left" vertical="top" wrapText="1"/>
    </xf>
    <xf numFmtId="0" fontId="38" fillId="23" borderId="1" xfId="0" applyFont="1" applyFill="1" applyBorder="1" applyAlignment="1">
      <alignment horizontal="left" vertical="top"/>
    </xf>
    <xf numFmtId="0" fontId="63" fillId="23" borderId="1" xfId="0" applyFont="1" applyFill="1" applyBorder="1" applyAlignment="1">
      <alignment horizontal="left" vertical="top" wrapText="1"/>
    </xf>
    <xf numFmtId="0" fontId="41" fillId="23"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1" fillId="0" borderId="1" xfId="0" applyFont="1" applyBorder="1" applyAlignment="1">
      <alignment horizontal="left" vertical="top" wrapText="1"/>
    </xf>
    <xf numFmtId="0" fontId="32" fillId="0" borderId="3" xfId="0" applyFont="1" applyBorder="1" applyAlignment="1">
      <alignment horizontal="left" vertical="top" wrapText="1"/>
    </xf>
    <xf numFmtId="0" fontId="32" fillId="18" borderId="3" xfId="0" applyFont="1" applyFill="1" applyBorder="1" applyAlignment="1">
      <alignment horizontal="left" vertical="top" wrapText="1"/>
    </xf>
    <xf numFmtId="0" fontId="32" fillId="0" borderId="9" xfId="0" applyFont="1" applyBorder="1" applyAlignment="1">
      <alignment horizontal="left" vertical="top"/>
    </xf>
    <xf numFmtId="0" fontId="32" fillId="0" borderId="9" xfId="0" applyFont="1" applyBorder="1" applyAlignment="1">
      <alignment horizontal="left" vertical="top" wrapText="1"/>
    </xf>
    <xf numFmtId="2" fontId="38" fillId="23" borderId="1" xfId="0" applyNumberFormat="1" applyFont="1" applyFill="1" applyBorder="1" applyAlignment="1">
      <alignment horizontal="left" vertical="top"/>
    </xf>
    <xf numFmtId="0" fontId="32" fillId="0" borderId="1" xfId="0" applyFont="1" applyBorder="1" applyAlignment="1">
      <alignment horizontal="left" vertical="top" wrapText="1"/>
    </xf>
    <xf numFmtId="0" fontId="63" fillId="0" borderId="1" xfId="0" applyFont="1" applyBorder="1" applyAlignment="1">
      <alignment horizontal="left" vertical="top" wrapText="1"/>
    </xf>
    <xf numFmtId="0" fontId="41" fillId="0" borderId="1" xfId="0" applyFont="1" applyBorder="1" applyAlignment="1">
      <alignment horizontal="left" vertical="top"/>
    </xf>
    <xf numFmtId="0" fontId="32" fillId="0" borderId="1" xfId="0" applyFont="1" applyBorder="1" applyAlignment="1">
      <alignment horizontal="left" vertical="top"/>
    </xf>
    <xf numFmtId="0" fontId="38" fillId="0" borderId="3" xfId="0" applyFont="1" applyBorder="1" applyAlignment="1">
      <alignment horizontal="left" vertical="top" wrapText="1"/>
    </xf>
    <xf numFmtId="0" fontId="32" fillId="18" borderId="0" xfId="0" applyFont="1" applyFill="1" applyAlignment="1">
      <alignment horizontal="left" vertical="top" wrapText="1"/>
    </xf>
    <xf numFmtId="2" fontId="38" fillId="23" borderId="1" xfId="0" applyNumberFormat="1" applyFont="1" applyFill="1" applyBorder="1" applyAlignment="1">
      <alignment horizontal="left" vertical="top" wrapText="1"/>
    </xf>
    <xf numFmtId="0" fontId="68" fillId="0" borderId="0" xfId="0" applyFont="1" applyAlignment="1">
      <alignment vertical="center" wrapText="1"/>
    </xf>
    <xf numFmtId="0" fontId="32" fillId="10" borderId="3" xfId="0" applyFont="1" applyFill="1" applyBorder="1" applyAlignment="1">
      <alignment horizontal="left" vertical="top" wrapText="1"/>
    </xf>
    <xf numFmtId="0" fontId="31" fillId="18" borderId="1" xfId="0" applyFont="1" applyFill="1" applyBorder="1" applyAlignment="1">
      <alignment vertical="top" wrapText="1"/>
    </xf>
    <xf numFmtId="0" fontId="32" fillId="18" borderId="1" xfId="14" applyFont="1" applyFill="1" applyBorder="1" applyAlignment="1">
      <alignment vertical="top" wrapText="1"/>
    </xf>
    <xf numFmtId="0" fontId="0" fillId="0" borderId="0" xfId="0" applyAlignment="1">
      <alignment wrapText="1"/>
    </xf>
    <xf numFmtId="0" fontId="31" fillId="15" borderId="11" xfId="8" applyFont="1" applyFill="1" applyBorder="1" applyAlignment="1">
      <alignment wrapText="1"/>
    </xf>
    <xf numFmtId="0" fontId="13" fillId="26" borderId="3" xfId="0" applyFont="1" applyFill="1" applyBorder="1" applyAlignment="1">
      <alignment wrapText="1"/>
    </xf>
    <xf numFmtId="0" fontId="11" fillId="0" borderId="0" xfId="0" applyFont="1" applyAlignment="1">
      <alignment wrapText="1"/>
    </xf>
    <xf numFmtId="0" fontId="31" fillId="0" borderId="0" xfId="8" applyFont="1" applyAlignment="1">
      <alignment wrapText="1"/>
    </xf>
    <xf numFmtId="0" fontId="31" fillId="0" borderId="12" xfId="8" applyFont="1" applyBorder="1" applyAlignment="1">
      <alignment horizontal="left" vertical="center"/>
    </xf>
    <xf numFmtId="0" fontId="51" fillId="18" borderId="0" xfId="0" applyFont="1" applyFill="1" applyAlignment="1">
      <alignment vertical="top" wrapText="1"/>
    </xf>
    <xf numFmtId="0" fontId="41" fillId="0" borderId="0" xfId="0" applyFont="1" applyAlignment="1">
      <alignment horizontal="center" vertical="top"/>
    </xf>
    <xf numFmtId="0" fontId="32" fillId="0" borderId="0" xfId="0" applyFont="1" applyAlignment="1">
      <alignment horizontal="center" vertical="top"/>
    </xf>
    <xf numFmtId="0" fontId="41" fillId="0" borderId="0" xfId="7" applyFont="1" applyAlignment="1">
      <alignment horizontal="center" vertical="top"/>
    </xf>
    <xf numFmtId="0" fontId="34" fillId="10" borderId="1" xfId="0" applyFont="1" applyFill="1" applyBorder="1" applyAlignment="1">
      <alignment vertical="top" wrapText="1"/>
    </xf>
    <xf numFmtId="0" fontId="41" fillId="10" borderId="1" xfId="0" applyFont="1" applyFill="1" applyBorder="1" applyAlignment="1">
      <alignment horizontal="left" vertical="top" wrapText="1"/>
    </xf>
    <xf numFmtId="2" fontId="31" fillId="0" borderId="12" xfId="0" applyNumberFormat="1" applyFont="1" applyBorder="1" applyAlignment="1">
      <alignment vertical="top" wrapText="1"/>
    </xf>
    <xf numFmtId="0" fontId="51" fillId="18" borderId="1" xfId="0" applyFont="1" applyFill="1" applyBorder="1" applyAlignment="1">
      <alignment vertical="top" wrapText="1"/>
    </xf>
    <xf numFmtId="0" fontId="52" fillId="18" borderId="1" xfId="0" applyFont="1" applyFill="1" applyBorder="1" applyAlignment="1">
      <alignment vertical="top" wrapText="1"/>
    </xf>
    <xf numFmtId="0" fontId="34" fillId="11" borderId="1" xfId="0" applyFont="1" applyFill="1" applyBorder="1" applyAlignment="1">
      <alignment vertical="top" wrapText="1"/>
    </xf>
    <xf numFmtId="0" fontId="31" fillId="12" borderId="15" xfId="0" applyFont="1" applyFill="1" applyBorder="1" applyAlignment="1">
      <alignment horizontal="left" vertical="top" wrapText="1"/>
    </xf>
    <xf numFmtId="0" fontId="34" fillId="13" borderId="4" xfId="0" applyFont="1" applyFill="1" applyBorder="1" applyAlignment="1">
      <alignment vertical="top" wrapText="1"/>
    </xf>
    <xf numFmtId="0" fontId="44" fillId="0" borderId="0" xfId="0" applyFont="1" applyAlignment="1">
      <alignment horizontal="left" vertical="top"/>
    </xf>
    <xf numFmtId="0" fontId="44" fillId="23" borderId="1" xfId="0" applyFont="1" applyFill="1" applyBorder="1" applyAlignment="1">
      <alignment horizontal="left" vertical="top" wrapText="1"/>
    </xf>
    <xf numFmtId="0" fontId="0" fillId="0" borderId="1" xfId="0" applyBorder="1"/>
    <xf numFmtId="0" fontId="55" fillId="0" borderId="0" xfId="0" applyFont="1" applyAlignment="1">
      <alignment horizontal="center" vertical="center" wrapText="1"/>
    </xf>
    <xf numFmtId="0" fontId="34" fillId="0" borderId="7" xfId="0" applyFont="1" applyBorder="1" applyAlignment="1">
      <alignment vertical="top"/>
    </xf>
    <xf numFmtId="0" fontId="31" fillId="0" borderId="15" xfId="0" applyFont="1" applyBorder="1" applyAlignment="1">
      <alignment vertical="top"/>
    </xf>
    <xf numFmtId="0" fontId="31" fillId="0" borderId="2" xfId="0" applyFont="1" applyBorder="1" applyAlignment="1">
      <alignment vertical="top"/>
    </xf>
    <xf numFmtId="0" fontId="41" fillId="0" borderId="0" xfId="0" applyFont="1"/>
    <xf numFmtId="0" fontId="32" fillId="0" borderId="3" xfId="7" applyFont="1" applyBorder="1" applyAlignment="1">
      <alignment horizontal="center" vertical="center"/>
    </xf>
    <xf numFmtId="0" fontId="31" fillId="0" borderId="11" xfId="0" applyFont="1" applyBorder="1"/>
    <xf numFmtId="0" fontId="55" fillId="0" borderId="6" xfId="7" applyFont="1" applyBorder="1" applyAlignment="1" applyProtection="1">
      <alignment horizontal="center" vertical="center" wrapText="1"/>
      <protection locked="0"/>
    </xf>
    <xf numFmtId="0" fontId="32" fillId="0" borderId="0" xfId="7" applyFont="1"/>
    <xf numFmtId="0" fontId="34" fillId="0" borderId="7" xfId="7" applyFont="1" applyBorder="1" applyAlignment="1">
      <alignment vertical="top"/>
    </xf>
    <xf numFmtId="0" fontId="31" fillId="0" borderId="10" xfId="7" applyFont="1" applyBorder="1" applyAlignment="1">
      <alignment vertical="top" wrapText="1"/>
    </xf>
    <xf numFmtId="0" fontId="31" fillId="0" borderId="10" xfId="7" applyFont="1" applyBorder="1" applyAlignment="1">
      <alignment vertical="top"/>
    </xf>
    <xf numFmtId="0" fontId="31" fillId="0" borderId="8" xfId="7" applyFont="1" applyBorder="1" applyAlignment="1">
      <alignment vertical="top" wrapText="1"/>
    </xf>
    <xf numFmtId="0" fontId="28" fillId="8" borderId="13" xfId="0" applyFont="1" applyFill="1" applyBorder="1"/>
    <xf numFmtId="49" fontId="80" fillId="0" borderId="0" xfId="0" applyNumberFormat="1" applyFont="1" applyAlignment="1">
      <alignment wrapText="1"/>
    </xf>
    <xf numFmtId="0" fontId="5" fillId="8" borderId="13" xfId="0" applyFont="1" applyFill="1" applyBorder="1"/>
    <xf numFmtId="49" fontId="80" fillId="0" borderId="4" xfId="0" applyNumberFormat="1" applyFont="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2" fillId="8" borderId="13" xfId="0" applyFont="1" applyFill="1" applyBorder="1" applyAlignment="1">
      <alignment horizontal="center" wrapText="1"/>
    </xf>
    <xf numFmtId="0" fontId="83" fillId="31" borderId="41" xfId="0" applyFont="1" applyFill="1" applyBorder="1" applyAlignment="1">
      <alignment vertical="top" wrapText="1"/>
    </xf>
    <xf numFmtId="0" fontId="84" fillId="0" borderId="20" xfId="0" applyFont="1" applyBorder="1" applyAlignment="1">
      <alignment vertical="top" wrapText="1"/>
    </xf>
    <xf numFmtId="0" fontId="86" fillId="8" borderId="13" xfId="0" applyFont="1" applyFill="1" applyBorder="1" applyAlignment="1">
      <alignment wrapText="1"/>
    </xf>
    <xf numFmtId="0" fontId="87" fillId="31" borderId="45" xfId="0" applyFont="1" applyFill="1" applyBorder="1" applyAlignment="1">
      <alignment vertical="top" wrapText="1"/>
    </xf>
    <xf numFmtId="0" fontId="87" fillId="31" borderId="46" xfId="0" applyFont="1" applyFill="1" applyBorder="1" applyAlignment="1">
      <alignment vertical="top" wrapText="1"/>
    </xf>
    <xf numFmtId="0" fontId="85" fillId="0" borderId="16" xfId="0" applyFont="1" applyBorder="1" applyAlignment="1">
      <alignment vertical="top" wrapText="1"/>
    </xf>
    <xf numFmtId="0" fontId="84" fillId="0" borderId="47" xfId="0" applyFont="1" applyBorder="1" applyAlignment="1">
      <alignment vertical="top" wrapText="1"/>
    </xf>
    <xf numFmtId="0" fontId="84" fillId="0" borderId="19" xfId="0" applyFont="1" applyBorder="1" applyAlignment="1">
      <alignment vertical="top" wrapText="1"/>
    </xf>
    <xf numFmtId="0" fontId="85" fillId="0" borderId="48" xfId="0" applyFont="1" applyBorder="1" applyAlignment="1">
      <alignment vertical="top" wrapText="1"/>
    </xf>
    <xf numFmtId="0" fontId="84" fillId="0" borderId="45" xfId="0" applyFont="1" applyBorder="1" applyAlignment="1">
      <alignment vertical="top" wrapText="1"/>
    </xf>
    <xf numFmtId="49" fontId="81" fillId="0" borderId="0" xfId="0" applyNumberFormat="1" applyFont="1" applyAlignment="1">
      <alignment wrapText="1"/>
    </xf>
    <xf numFmtId="0" fontId="84" fillId="0" borderId="46" xfId="0" applyFont="1" applyBorder="1" applyAlignment="1">
      <alignment vertical="top" wrapText="1"/>
    </xf>
    <xf numFmtId="0" fontId="84" fillId="8" borderId="20" xfId="0" applyFont="1" applyFill="1" applyBorder="1" applyAlignment="1">
      <alignment vertical="top" wrapText="1"/>
    </xf>
    <xf numFmtId="0" fontId="84" fillId="8" borderId="47" xfId="0" applyFont="1" applyFill="1" applyBorder="1" applyAlignment="1">
      <alignment vertical="top" wrapText="1"/>
    </xf>
    <xf numFmtId="0" fontId="84" fillId="8" borderId="45" xfId="0" applyFont="1" applyFill="1" applyBorder="1" applyAlignment="1">
      <alignment vertical="top" wrapText="1"/>
    </xf>
    <xf numFmtId="0" fontId="86" fillId="8" borderId="13" xfId="0" applyFont="1" applyFill="1" applyBorder="1" applyAlignment="1">
      <alignment vertical="top" wrapText="1"/>
    </xf>
    <xf numFmtId="0" fontId="87" fillId="31" borderId="19" xfId="0" applyFont="1" applyFill="1" applyBorder="1" applyAlignment="1">
      <alignment vertical="top" wrapText="1"/>
    </xf>
    <xf numFmtId="0" fontId="87" fillId="31" borderId="48" xfId="0" applyFont="1" applyFill="1" applyBorder="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85" fillId="0" borderId="0" xfId="0" applyFont="1" applyAlignment="1">
      <alignment vertical="top" wrapText="1"/>
    </xf>
    <xf numFmtId="0" fontId="88" fillId="8" borderId="13" xfId="0" applyFont="1" applyFill="1" applyBorder="1" applyAlignment="1">
      <alignment horizontal="center" wrapText="1"/>
    </xf>
    <xf numFmtId="0" fontId="32" fillId="7" borderId="0" xfId="0" applyFont="1" applyFill="1"/>
    <xf numFmtId="0" fontId="48" fillId="0" borderId="0" xfId="0" applyFont="1" applyProtection="1">
      <protection locked="0"/>
    </xf>
    <xf numFmtId="0" fontId="32" fillId="0" borderId="0" xfId="0" applyFont="1" applyProtection="1">
      <protection locked="0"/>
    </xf>
    <xf numFmtId="0" fontId="32" fillId="3" borderId="0" xfId="0" applyFont="1" applyFill="1"/>
    <xf numFmtId="0" fontId="33" fillId="0" borderId="0" xfId="0" applyFont="1"/>
    <xf numFmtId="0" fontId="33" fillId="0" borderId="0" xfId="0" applyFont="1" applyAlignment="1">
      <alignment wrapText="1"/>
    </xf>
    <xf numFmtId="0" fontId="48" fillId="0" borderId="0" xfId="0" applyFont="1"/>
    <xf numFmtId="0" fontId="48" fillId="0" borderId="0" xfId="0" applyFont="1" applyAlignment="1" applyProtection="1">
      <alignment vertical="top"/>
      <protection locked="0"/>
    </xf>
    <xf numFmtId="0" fontId="33" fillId="0" borderId="0" xfId="0" applyFont="1" applyAlignment="1">
      <alignment vertical="top"/>
    </xf>
    <xf numFmtId="0" fontId="33" fillId="0" borderId="0" xfId="0" applyFont="1" applyAlignment="1">
      <alignment vertical="top" wrapText="1"/>
    </xf>
    <xf numFmtId="0" fontId="93" fillId="13" borderId="0" xfId="0" applyFont="1" applyFill="1" applyAlignment="1">
      <alignment vertical="top"/>
    </xf>
    <xf numFmtId="0" fontId="32" fillId="13" borderId="0" xfId="0" applyFont="1" applyFill="1" applyAlignment="1">
      <alignment vertical="top"/>
    </xf>
    <xf numFmtId="0" fontId="93" fillId="13" borderId="0" xfId="0" applyFont="1" applyFill="1" applyAlignment="1" applyProtection="1">
      <alignment horizontal="left" vertical="top" wrapText="1"/>
      <protection locked="0"/>
    </xf>
    <xf numFmtId="0" fontId="92" fillId="0" borderId="0" xfId="0" applyFont="1" applyAlignment="1" applyProtection="1">
      <alignment horizontal="left" vertical="top" wrapText="1"/>
      <protection locked="0"/>
    </xf>
    <xf numFmtId="0" fontId="34" fillId="0" borderId="1" xfId="5" applyFont="1" applyBorder="1" applyAlignment="1">
      <alignment wrapText="1"/>
    </xf>
    <xf numFmtId="0" fontId="34" fillId="0" borderId="1" xfId="5" applyFont="1" applyBorder="1" applyAlignment="1">
      <alignment horizontal="center" wrapText="1"/>
    </xf>
    <xf numFmtId="15" fontId="34" fillId="0" borderId="1" xfId="5" applyNumberFormat="1" applyFont="1" applyBorder="1" applyAlignment="1">
      <alignment horizontal="center" wrapText="1"/>
    </xf>
    <xf numFmtId="15" fontId="34" fillId="0" borderId="0" xfId="5" applyNumberFormat="1" applyFont="1" applyAlignment="1">
      <alignment horizontal="center" wrapText="1"/>
    </xf>
    <xf numFmtId="15" fontId="31" fillId="0" borderId="0" xfId="5" applyNumberFormat="1" applyFont="1" applyAlignment="1">
      <alignment wrapText="1"/>
    </xf>
    <xf numFmtId="0" fontId="94" fillId="0" borderId="0" xfId="15" applyFont="1"/>
    <xf numFmtId="0" fontId="5" fillId="0" borderId="0" xfId="15"/>
    <xf numFmtId="0" fontId="5" fillId="0" borderId="1" xfId="15" applyBorder="1"/>
    <xf numFmtId="0" fontId="95" fillId="0" borderId="0" xfId="15" applyFont="1"/>
    <xf numFmtId="0" fontId="5" fillId="0" borderId="1" xfId="15" applyBorder="1" applyAlignment="1">
      <alignment wrapText="1"/>
    </xf>
    <xf numFmtId="0" fontId="5" fillId="0" borderId="0" xfId="15" applyAlignment="1">
      <alignment wrapText="1"/>
    </xf>
    <xf numFmtId="0" fontId="95" fillId="0" borderId="1" xfId="15" applyFont="1" applyBorder="1"/>
    <xf numFmtId="0" fontId="95" fillId="0" borderId="1" xfId="15" applyFont="1" applyBorder="1" applyAlignment="1">
      <alignment wrapText="1"/>
    </xf>
    <xf numFmtId="15" fontId="95" fillId="0" borderId="1" xfId="15" applyNumberFormat="1" applyFont="1" applyBorder="1" applyAlignment="1">
      <alignment horizontal="left"/>
    </xf>
    <xf numFmtId="0" fontId="97" fillId="0" borderId="0" xfId="15" applyFont="1"/>
    <xf numFmtId="0" fontId="28" fillId="0" borderId="0" xfId="15" applyFont="1"/>
    <xf numFmtId="0" fontId="98" fillId="0" borderId="0" xfId="15" applyFont="1"/>
    <xf numFmtId="0" fontId="99" fillId="0" borderId="0" xfId="15" applyFont="1"/>
    <xf numFmtId="0" fontId="100" fillId="0" borderId="0" xfId="15" applyFont="1"/>
    <xf numFmtId="0" fontId="5" fillId="5" borderId="1" xfId="15" applyFill="1" applyBorder="1"/>
    <xf numFmtId="0" fontId="28" fillId="6" borderId="1" xfId="15" applyFont="1" applyFill="1" applyBorder="1"/>
    <xf numFmtId="0" fontId="5" fillId="2" borderId="1" xfId="15" applyFill="1" applyBorder="1"/>
    <xf numFmtId="0" fontId="5" fillId="6" borderId="1" xfId="15" applyFill="1" applyBorder="1"/>
    <xf numFmtId="0" fontId="101" fillId="6" borderId="1" xfId="15" applyFont="1" applyFill="1" applyBorder="1" applyAlignment="1">
      <alignment wrapText="1"/>
    </xf>
    <xf numFmtId="0" fontId="102" fillId="10" borderId="1" xfId="15" applyFont="1" applyFill="1" applyBorder="1" applyAlignment="1">
      <alignment wrapText="1"/>
    </xf>
    <xf numFmtId="0" fontId="100" fillId="0" borderId="0" xfId="15" applyFont="1" applyAlignment="1">
      <alignment wrapText="1"/>
    </xf>
    <xf numFmtId="0" fontId="100" fillId="10" borderId="1" xfId="15" applyFont="1" applyFill="1" applyBorder="1" applyAlignment="1">
      <alignment wrapText="1"/>
    </xf>
    <xf numFmtId="0" fontId="103" fillId="0" borderId="0" xfId="15" applyFont="1"/>
    <xf numFmtId="0" fontId="104" fillId="0" borderId="0" xfId="15" applyFont="1"/>
    <xf numFmtId="0" fontId="99" fillId="6" borderId="1" xfId="15" applyFont="1" applyFill="1" applyBorder="1"/>
    <xf numFmtId="0" fontId="102" fillId="0" borderId="0" xfId="15" applyFont="1"/>
    <xf numFmtId="0" fontId="5" fillId="10" borderId="1" xfId="15" applyFill="1" applyBorder="1"/>
    <xf numFmtId="0" fontId="96" fillId="0" borderId="1" xfId="15" applyFont="1" applyBorder="1"/>
    <xf numFmtId="0" fontId="28" fillId="6" borderId="1" xfId="15" applyFont="1" applyFill="1" applyBorder="1" applyAlignment="1">
      <alignment wrapText="1"/>
    </xf>
    <xf numFmtId="0" fontId="56" fillId="12" borderId="13" xfId="0" applyFont="1" applyFill="1" applyBorder="1" applyAlignment="1">
      <alignment horizontal="left" vertical="top" wrapText="1"/>
    </xf>
    <xf numFmtId="0" fontId="35" fillId="0" borderId="4" xfId="0" applyFont="1" applyBorder="1" applyAlignment="1">
      <alignment horizontal="left" vertical="top" wrapText="1"/>
    </xf>
    <xf numFmtId="0" fontId="56" fillId="12" borderId="15" xfId="0" applyFont="1" applyFill="1" applyBorder="1" applyAlignment="1">
      <alignment horizontal="left" vertical="top" wrapText="1"/>
    </xf>
    <xf numFmtId="0" fontId="56" fillId="12" borderId="6" xfId="0" applyFont="1" applyFill="1" applyBorder="1" applyAlignment="1">
      <alignment vertical="top" wrapText="1"/>
    </xf>
    <xf numFmtId="0" fontId="31" fillId="0" borderId="0" xfId="0" applyFont="1" applyAlignment="1">
      <alignment horizontal="left" vertical="top" wrapText="1"/>
    </xf>
    <xf numFmtId="0" fontId="108" fillId="0" borderId="0" xfId="0" applyFont="1" applyAlignment="1">
      <alignment horizontal="left" vertical="top" wrapText="1"/>
    </xf>
    <xf numFmtId="0" fontId="51" fillId="27" borderId="1" xfId="0" applyFont="1" applyFill="1" applyBorder="1" applyAlignment="1">
      <alignment vertical="top" wrapText="1"/>
    </xf>
    <xf numFmtId="49" fontId="51" fillId="27" borderId="1" xfId="0" applyNumberFormat="1" applyFont="1" applyFill="1" applyBorder="1" applyAlignment="1">
      <alignment horizontal="left" vertical="top" wrapText="1"/>
    </xf>
    <xf numFmtId="0" fontId="51" fillId="27" borderId="12" xfId="0" applyFont="1" applyFill="1" applyBorder="1" applyAlignment="1">
      <alignment vertical="top" wrapText="1"/>
    </xf>
    <xf numFmtId="0" fontId="51" fillId="27" borderId="12" xfId="0" applyFont="1" applyFill="1" applyBorder="1" applyAlignment="1">
      <alignment horizontal="left" vertical="top" wrapText="1"/>
    </xf>
    <xf numFmtId="14" fontId="51" fillId="27" borderId="1" xfId="0" applyNumberFormat="1" applyFont="1" applyFill="1" applyBorder="1" applyAlignment="1">
      <alignment vertical="top" wrapText="1"/>
    </xf>
    <xf numFmtId="165" fontId="48" fillId="0" borderId="0" xfId="0" applyNumberFormat="1" applyFont="1" applyAlignment="1" applyProtection="1">
      <alignment vertical="top"/>
      <protection locked="0"/>
    </xf>
    <xf numFmtId="15" fontId="31" fillId="0" borderId="0" xfId="7" applyNumberFormat="1" applyFont="1" applyAlignment="1">
      <alignment horizontal="left" vertical="top"/>
    </xf>
    <xf numFmtId="0" fontId="38" fillId="27" borderId="1" xfId="2" applyFont="1" applyFill="1" applyBorder="1" applyAlignment="1">
      <alignment horizontal="left" vertical="top" wrapText="1"/>
    </xf>
    <xf numFmtId="0" fontId="110" fillId="0" borderId="0" xfId="0" applyFont="1"/>
    <xf numFmtId="0" fontId="38" fillId="13" borderId="7" xfId="2" applyFont="1" applyFill="1" applyBorder="1" applyAlignment="1">
      <alignment vertical="top" wrapText="1"/>
    </xf>
    <xf numFmtId="0" fontId="38" fillId="19" borderId="12" xfId="2" applyFont="1" applyFill="1" applyBorder="1" applyAlignment="1">
      <alignment vertical="top" wrapText="1"/>
    </xf>
    <xf numFmtId="0" fontId="38" fillId="19" borderId="49" xfId="2" applyFont="1" applyFill="1" applyBorder="1" applyAlignment="1">
      <alignment vertical="top" wrapText="1"/>
    </xf>
    <xf numFmtId="0" fontId="38" fillId="19" borderId="13" xfId="2" applyFont="1" applyFill="1" applyBorder="1" applyAlignment="1">
      <alignment vertical="top" wrapText="1"/>
    </xf>
    <xf numFmtId="0" fontId="38" fillId="19" borderId="50" xfId="2" applyFont="1" applyFill="1" applyBorder="1" applyAlignment="1">
      <alignment vertical="top" wrapText="1"/>
    </xf>
    <xf numFmtId="0" fontId="38" fillId="19" borderId="19" xfId="2" applyFont="1" applyFill="1" applyBorder="1" applyAlignment="1">
      <alignment vertical="top" wrapText="1"/>
    </xf>
    <xf numFmtId="0" fontId="38" fillId="13" borderId="8" xfId="2" applyFont="1" applyFill="1" applyBorder="1" applyAlignment="1">
      <alignment vertical="top" wrapText="1"/>
    </xf>
    <xf numFmtId="0" fontId="38" fillId="13" borderId="12" xfId="2" applyFont="1" applyFill="1" applyBorder="1" applyAlignment="1">
      <alignment vertical="top" wrapText="1"/>
    </xf>
    <xf numFmtId="0" fontId="32" fillId="29" borderId="1" xfId="2" applyFont="1" applyFill="1" applyBorder="1" applyAlignment="1">
      <alignment horizontal="left" vertical="top" wrapText="1"/>
    </xf>
    <xf numFmtId="0" fontId="38" fillId="29" borderId="1" xfId="2" applyFont="1" applyFill="1" applyBorder="1" applyAlignment="1">
      <alignment horizontal="left" vertical="top" wrapText="1"/>
    </xf>
    <xf numFmtId="0" fontId="53" fillId="29" borderId="1" xfId="2" applyFont="1" applyFill="1" applyBorder="1" applyAlignment="1">
      <alignment horizontal="left" vertical="top" wrapText="1"/>
    </xf>
    <xf numFmtId="0" fontId="32" fillId="0" borderId="0" xfId="2" applyFont="1" applyAlignment="1">
      <alignment vertical="top"/>
    </xf>
    <xf numFmtId="0" fontId="32" fillId="27" borderId="1" xfId="2" applyFont="1" applyFill="1" applyBorder="1" applyAlignment="1">
      <alignment horizontal="left" vertical="top" wrapText="1"/>
    </xf>
    <xf numFmtId="14" fontId="32" fillId="27" borderId="1" xfId="2" applyNumberFormat="1" applyFont="1" applyFill="1" applyBorder="1" applyAlignment="1">
      <alignment horizontal="left" vertical="top" wrapText="1"/>
    </xf>
    <xf numFmtId="0" fontId="32" fillId="27" borderId="1" xfId="2" applyFont="1" applyFill="1" applyBorder="1" applyAlignment="1">
      <alignment horizontal="left" vertical="top"/>
    </xf>
    <xf numFmtId="0" fontId="53" fillId="27" borderId="1" xfId="2" applyFont="1" applyFill="1" applyBorder="1" applyAlignment="1">
      <alignment horizontal="left" vertical="top" wrapText="1"/>
    </xf>
    <xf numFmtId="0" fontId="112" fillId="0" borderId="1" xfId="2" applyFont="1" applyBorder="1" applyAlignment="1">
      <alignment horizontal="left" vertical="top" wrapText="1"/>
    </xf>
    <xf numFmtId="0" fontId="113" fillId="4" borderId="1" xfId="2" applyFont="1" applyFill="1" applyBorder="1" applyAlignment="1">
      <alignment horizontal="left" vertical="top" wrapText="1"/>
    </xf>
    <xf numFmtId="14" fontId="112" fillId="0" borderId="1" xfId="2" applyNumberFormat="1" applyFont="1" applyBorder="1" applyAlignment="1">
      <alignment horizontal="left" vertical="top" wrapText="1"/>
    </xf>
    <xf numFmtId="0" fontId="112" fillId="0" borderId="1" xfId="2" applyFont="1" applyBorder="1" applyAlignment="1">
      <alignment horizontal="left" vertical="top"/>
    </xf>
    <xf numFmtId="0" fontId="114" fillId="0" borderId="1" xfId="2" applyFont="1" applyBorder="1" applyAlignment="1">
      <alignment horizontal="left" vertical="top" wrapText="1"/>
    </xf>
    <xf numFmtId="0" fontId="113" fillId="0" borderId="1" xfId="2" applyFont="1" applyBorder="1" applyAlignment="1">
      <alignment horizontal="left" vertical="top" wrapText="1"/>
    </xf>
    <xf numFmtId="0" fontId="113" fillId="27" borderId="1" xfId="2" applyFont="1" applyFill="1" applyBorder="1" applyAlignment="1">
      <alignment horizontal="left" vertical="top" wrapText="1"/>
    </xf>
    <xf numFmtId="14" fontId="112" fillId="0" borderId="1" xfId="2" applyNumberFormat="1" applyFont="1" applyBorder="1" applyAlignment="1">
      <alignment horizontal="left" vertical="top"/>
    </xf>
    <xf numFmtId="164" fontId="112" fillId="0" borderId="1" xfId="2" applyNumberFormat="1" applyFont="1" applyBorder="1" applyAlignment="1">
      <alignment horizontal="left" vertical="top"/>
    </xf>
    <xf numFmtId="14" fontId="112" fillId="0" borderId="1" xfId="0" applyNumberFormat="1" applyFont="1" applyBorder="1" applyAlignment="1">
      <alignment horizontal="left" vertical="top"/>
    </xf>
    <xf numFmtId="0" fontId="112" fillId="0" borderId="0" xfId="2" applyFont="1" applyAlignment="1">
      <alignment horizontal="left" vertical="top" wrapText="1"/>
    </xf>
    <xf numFmtId="0" fontId="34" fillId="20" borderId="0" xfId="8" applyFont="1" applyFill="1" applyAlignment="1">
      <alignment horizontal="right" vertical="top" wrapText="1"/>
    </xf>
    <xf numFmtId="0" fontId="51" fillId="0" borderId="1" xfId="0" applyFont="1" applyBorder="1" applyAlignment="1" applyProtection="1">
      <alignment horizontal="center" vertical="top" wrapText="1"/>
      <protection locked="0"/>
    </xf>
    <xf numFmtId="0" fontId="38" fillId="30" borderId="1" xfId="0" applyFont="1" applyFill="1" applyBorder="1"/>
    <xf numFmtId="0" fontId="32" fillId="30" borderId="1" xfId="0" applyFont="1" applyFill="1" applyBorder="1"/>
    <xf numFmtId="0" fontId="32" fillId="30" borderId="1" xfId="0" applyFont="1" applyFill="1" applyBorder="1" applyAlignment="1">
      <alignment wrapText="1"/>
    </xf>
    <xf numFmtId="0" fontId="112" fillId="0" borderId="0" xfId="0" applyFont="1" applyAlignment="1">
      <alignment horizontal="left" vertical="top"/>
    </xf>
    <xf numFmtId="14" fontId="112" fillId="0" borderId="0" xfId="0" applyNumberFormat="1" applyFont="1" applyAlignment="1">
      <alignment horizontal="left" vertical="top"/>
    </xf>
    <xf numFmtId="0" fontId="112" fillId="0" borderId="1" xfId="2" applyFont="1" applyBorder="1" applyAlignment="1">
      <alignment vertical="top" wrapText="1"/>
    </xf>
    <xf numFmtId="0" fontId="112" fillId="0" borderId="0" xfId="0" applyFont="1" applyAlignment="1">
      <alignment horizontal="left" vertical="top" wrapText="1"/>
    </xf>
    <xf numFmtId="164" fontId="112" fillId="0" borderId="0" xfId="0" applyNumberFormat="1" applyFont="1" applyAlignment="1">
      <alignment horizontal="left" vertical="top"/>
    </xf>
    <xf numFmtId="0" fontId="112" fillId="0" borderId="12" xfId="2" applyFont="1" applyBorder="1" applyAlignment="1">
      <alignment horizontal="left" vertical="top" wrapText="1"/>
    </xf>
    <xf numFmtId="14" fontId="112" fillId="0" borderId="12" xfId="2" applyNumberFormat="1" applyFont="1" applyBorder="1" applyAlignment="1">
      <alignment horizontal="left" vertical="top" wrapText="1"/>
    </xf>
    <xf numFmtId="0" fontId="112" fillId="0" borderId="12" xfId="2" applyFont="1" applyBorder="1" applyAlignment="1">
      <alignment horizontal="left" vertical="top"/>
    </xf>
    <xf numFmtId="0" fontId="112" fillId="0" borderId="1" xfId="16" applyFont="1" applyFill="1" applyBorder="1" applyAlignment="1">
      <alignment horizontal="left" vertical="top" wrapText="1"/>
    </xf>
    <xf numFmtId="0" fontId="112" fillId="0" borderId="1" xfId="0" applyFont="1" applyBorder="1" applyAlignment="1">
      <alignment horizontal="left" vertical="top"/>
    </xf>
    <xf numFmtId="2" fontId="112" fillId="0" borderId="1" xfId="16" applyNumberFormat="1" applyFont="1" applyFill="1" applyBorder="1" applyAlignment="1">
      <alignment horizontal="left" vertical="top"/>
    </xf>
    <xf numFmtId="0" fontId="112" fillId="0" borderId="1" xfId="16" applyFont="1" applyFill="1" applyBorder="1" applyAlignment="1">
      <alignment horizontal="left" vertical="top"/>
    </xf>
    <xf numFmtId="0" fontId="114" fillId="0" borderId="12" xfId="2" applyFont="1" applyBorder="1" applyAlignment="1">
      <alignment horizontal="left" vertical="top" wrapText="1"/>
    </xf>
    <xf numFmtId="0" fontId="113" fillId="0" borderId="12" xfId="2" applyFont="1" applyBorder="1" applyAlignment="1">
      <alignment horizontal="left" vertical="top" wrapText="1"/>
    </xf>
    <xf numFmtId="0" fontId="38" fillId="33" borderId="1" xfId="2" applyFont="1" applyFill="1" applyBorder="1" applyAlignment="1">
      <alignment vertical="top" wrapText="1"/>
    </xf>
    <xf numFmtId="0" fontId="32" fillId="0" borderId="1" xfId="2" applyFont="1" applyBorder="1" applyAlignment="1">
      <alignment vertical="top" wrapText="1"/>
    </xf>
    <xf numFmtId="0" fontId="32" fillId="0" borderId="1" xfId="2" applyFont="1" applyBorder="1" applyAlignment="1">
      <alignment vertical="top"/>
    </xf>
    <xf numFmtId="4" fontId="32" fillId="0" borderId="1" xfId="2" applyNumberFormat="1" applyFont="1" applyBorder="1" applyAlignment="1">
      <alignment vertical="top" wrapText="1"/>
    </xf>
    <xf numFmtId="0" fontId="32" fillId="0" borderId="1" xfId="2" applyFont="1" applyBorder="1" applyAlignment="1">
      <alignment horizontal="right" vertical="top" wrapText="1"/>
    </xf>
    <xf numFmtId="2" fontId="32" fillId="0" borderId="1" xfId="2" applyNumberFormat="1" applyFont="1" applyBorder="1" applyAlignment="1">
      <alignment vertical="top" wrapText="1"/>
    </xf>
    <xf numFmtId="0" fontId="70" fillId="28" borderId="0" xfId="2" applyFont="1" applyFill="1" applyAlignment="1">
      <alignment horizontal="left" vertical="top"/>
    </xf>
    <xf numFmtId="0" fontId="32" fillId="0" borderId="0" xfId="2" applyFont="1" applyAlignment="1">
      <alignment horizontal="left" vertical="top" wrapText="1"/>
    </xf>
    <xf numFmtId="4" fontId="32" fillId="0" borderId="0" xfId="2" applyNumberFormat="1" applyFont="1" applyAlignment="1">
      <alignment horizontal="left" vertical="top" wrapText="1"/>
    </xf>
    <xf numFmtId="0" fontId="7" fillId="27" borderId="1" xfId="2" applyFill="1" applyBorder="1" applyAlignment="1">
      <alignment horizontal="left" vertical="top"/>
    </xf>
    <xf numFmtId="0" fontId="71" fillId="27" borderId="1" xfId="2" applyFont="1" applyFill="1" applyBorder="1" applyAlignment="1">
      <alignment horizontal="left" vertical="top"/>
    </xf>
    <xf numFmtId="0" fontId="32" fillId="27" borderId="3" xfId="2" applyFont="1" applyFill="1" applyBorder="1" applyAlignment="1">
      <alignment horizontal="left" vertical="top" wrapText="1"/>
    </xf>
    <xf numFmtId="0" fontId="38" fillId="27" borderId="6" xfId="2" applyFont="1" applyFill="1" applyBorder="1" applyAlignment="1">
      <alignment horizontal="left" vertical="top" wrapText="1"/>
    </xf>
    <xf numFmtId="0" fontId="32" fillId="27" borderId="0" xfId="2" applyFont="1" applyFill="1" applyAlignment="1">
      <alignment horizontal="left" vertical="top" wrapText="1"/>
    </xf>
    <xf numFmtId="0" fontId="72" fillId="27" borderId="1" xfId="2" applyFont="1" applyFill="1" applyBorder="1" applyAlignment="1">
      <alignment horizontal="left" vertical="top" wrapText="1"/>
    </xf>
    <xf numFmtId="0" fontId="73" fillId="27" borderId="1" xfId="2" applyFont="1" applyFill="1" applyBorder="1" applyAlignment="1">
      <alignment horizontal="left" vertical="top" wrapText="1"/>
    </xf>
    <xf numFmtId="14" fontId="72" fillId="27" borderId="1" xfId="2" applyNumberFormat="1" applyFont="1" applyFill="1" applyBorder="1" applyAlignment="1">
      <alignment horizontal="left" vertical="top" wrapText="1"/>
    </xf>
    <xf numFmtId="0" fontId="72" fillId="27" borderId="1" xfId="2" applyFont="1" applyFill="1" applyBorder="1" applyAlignment="1">
      <alignment horizontal="left" vertical="top"/>
    </xf>
    <xf numFmtId="0" fontId="74" fillId="27" borderId="1" xfId="2" applyFont="1" applyFill="1" applyBorder="1" applyAlignment="1">
      <alignment horizontal="left" vertical="top" wrapText="1"/>
    </xf>
    <xf numFmtId="0" fontId="75" fillId="27" borderId="1" xfId="2" applyFont="1" applyFill="1" applyBorder="1" applyAlignment="1">
      <alignment horizontal="left" vertical="top" wrapText="1"/>
    </xf>
    <xf numFmtId="0" fontId="72" fillId="27" borderId="3" xfId="2" applyFont="1" applyFill="1" applyBorder="1" applyAlignment="1">
      <alignment horizontal="left" vertical="top" wrapText="1"/>
    </xf>
    <xf numFmtId="0" fontId="73" fillId="27" borderId="6" xfId="2" applyFont="1" applyFill="1" applyBorder="1" applyAlignment="1">
      <alignment horizontal="left" vertical="top" wrapText="1"/>
    </xf>
    <xf numFmtId="0" fontId="72" fillId="27" borderId="0" xfId="2" applyFont="1" applyFill="1" applyAlignment="1">
      <alignment horizontal="left" vertical="top" wrapText="1"/>
    </xf>
    <xf numFmtId="0" fontId="32" fillId="29" borderId="0" xfId="2"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1" fillId="0" borderId="1" xfId="8" applyFont="1" applyBorder="1" applyAlignment="1">
      <alignment horizontal="left" vertical="top"/>
    </xf>
    <xf numFmtId="0" fontId="31" fillId="0" borderId="1" xfId="8" applyFont="1" applyBorder="1" applyAlignment="1">
      <alignment horizontal="left" vertical="top" wrapText="1"/>
    </xf>
    <xf numFmtId="0" fontId="31" fillId="0" borderId="12" xfId="8" applyFont="1" applyBorder="1" applyAlignment="1">
      <alignment horizontal="left" vertical="top"/>
    </xf>
    <xf numFmtId="0" fontId="31" fillId="0" borderId="14" xfId="8" applyFont="1" applyBorder="1" applyAlignment="1">
      <alignment horizontal="left" vertical="top"/>
    </xf>
    <xf numFmtId="0" fontId="11" fillId="0" borderId="12" xfId="8" applyFont="1" applyBorder="1" applyAlignment="1">
      <alignment horizontal="left" vertical="center"/>
    </xf>
    <xf numFmtId="0" fontId="31" fillId="35" borderId="0" xfId="0" applyFont="1" applyFill="1" applyAlignment="1">
      <alignment vertical="top" wrapText="1"/>
    </xf>
    <xf numFmtId="0" fontId="35" fillId="35" borderId="0" xfId="0" applyFont="1" applyFill="1" applyAlignment="1">
      <alignment vertical="top" wrapText="1"/>
    </xf>
    <xf numFmtId="0" fontId="32" fillId="0" borderId="1" xfId="0" applyFont="1" applyBorder="1" applyAlignment="1">
      <alignment vertical="top"/>
    </xf>
    <xf numFmtId="0" fontId="32" fillId="0" borderId="1" xfId="0" applyFont="1" applyBorder="1" applyAlignment="1">
      <alignment vertical="top" wrapText="1"/>
    </xf>
    <xf numFmtId="0" fontId="31" fillId="18" borderId="1" xfId="8" applyFont="1" applyFill="1" applyBorder="1" applyAlignment="1">
      <alignment vertical="top" wrapText="1"/>
    </xf>
    <xf numFmtId="16" fontId="31" fillId="0" borderId="13" xfId="0" applyNumberFormat="1" applyFont="1" applyBorder="1" applyAlignment="1">
      <alignmen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0" xfId="0" applyFont="1" applyAlignment="1">
      <alignment vertical="center"/>
    </xf>
    <xf numFmtId="0" fontId="31" fillId="18" borderId="14" xfId="0" applyFont="1" applyFill="1" applyBorder="1" applyAlignment="1">
      <alignment vertical="top" wrapText="1"/>
    </xf>
    <xf numFmtId="0" fontId="31" fillId="0" borderId="11" xfId="11" applyFont="1" applyBorder="1" applyAlignment="1">
      <alignment wrapText="1"/>
    </xf>
    <xf numFmtId="0" fontId="31" fillId="0" borderId="9" xfId="11" applyFont="1" applyBorder="1" applyAlignment="1">
      <alignment wrapText="1"/>
    </xf>
    <xf numFmtId="0" fontId="31" fillId="0" borderId="0" xfId="11" applyFont="1" applyAlignment="1">
      <alignment horizontal="left" wrapText="1"/>
    </xf>
    <xf numFmtId="0" fontId="31" fillId="0" borderId="9" xfId="11" applyFont="1" applyBorder="1" applyAlignment="1">
      <alignment horizontal="left" wrapText="1"/>
    </xf>
    <xf numFmtId="0" fontId="51" fillId="0" borderId="1" xfId="11" applyFont="1" applyBorder="1"/>
    <xf numFmtId="0" fontId="51" fillId="0" borderId="9" xfId="11" applyFont="1" applyBorder="1" applyAlignment="1">
      <alignment wrapText="1"/>
    </xf>
    <xf numFmtId="0" fontId="38" fillId="23" borderId="1" xfId="0" applyFont="1" applyFill="1" applyBorder="1" applyAlignment="1">
      <alignment horizontal="left" vertical="top" wrapText="1"/>
    </xf>
    <xf numFmtId="0" fontId="44" fillId="0" borderId="1" xfId="0" applyFont="1" applyBorder="1" applyAlignment="1">
      <alignment horizontal="left" vertical="top" wrapText="1"/>
    </xf>
    <xf numFmtId="0" fontId="44" fillId="0" borderId="9" xfId="0" applyFont="1" applyBorder="1" applyAlignment="1">
      <alignment horizontal="left" vertical="top"/>
    </xf>
    <xf numFmtId="0" fontId="44" fillId="0" borderId="3" xfId="0" applyFont="1" applyBorder="1" applyAlignment="1">
      <alignment horizontal="left" vertical="top" wrapText="1"/>
    </xf>
    <xf numFmtId="0" fontId="38" fillId="34" borderId="1" xfId="0" applyFont="1" applyFill="1" applyBorder="1" applyAlignment="1">
      <alignment horizontal="left" vertical="top"/>
    </xf>
    <xf numFmtId="0" fontId="38" fillId="34" borderId="1" xfId="0" applyFont="1" applyFill="1" applyBorder="1" applyAlignment="1">
      <alignment horizontal="left" vertical="top" wrapText="1"/>
    </xf>
    <xf numFmtId="0" fontId="32" fillId="34" borderId="3" xfId="0" applyFont="1" applyFill="1" applyBorder="1" applyAlignment="1">
      <alignment horizontal="left" vertical="top" wrapText="1"/>
    </xf>
    <xf numFmtId="0" fontId="44" fillId="34" borderId="3" xfId="0" applyFont="1" applyFill="1" applyBorder="1" applyAlignment="1">
      <alignment horizontal="left" vertical="top" wrapText="1"/>
    </xf>
    <xf numFmtId="0" fontId="41" fillId="34" borderId="1" xfId="0" applyFont="1" applyFill="1" applyBorder="1" applyAlignment="1">
      <alignment horizontal="left" vertical="top" wrapText="1"/>
    </xf>
    <xf numFmtId="0" fontId="44" fillId="0" borderId="7" xfId="0" applyFont="1" applyBorder="1" applyAlignment="1">
      <alignment horizontal="left" vertical="top" wrapText="1"/>
    </xf>
    <xf numFmtId="0" fontId="48" fillId="18" borderId="0" xfId="0" applyFont="1" applyFill="1" applyAlignment="1">
      <alignment horizontal="left" vertical="top" wrapText="1"/>
    </xf>
    <xf numFmtId="0" fontId="41" fillId="18" borderId="0" xfId="0" applyFont="1" applyFill="1" applyAlignment="1">
      <alignment horizontal="left" vertical="top" wrapText="1"/>
    </xf>
    <xf numFmtId="0" fontId="112" fillId="27" borderId="1" xfId="2" applyFont="1" applyFill="1" applyBorder="1" applyAlignment="1">
      <alignment horizontal="left" vertical="top" wrapText="1"/>
    </xf>
    <xf numFmtId="0" fontId="112" fillId="27" borderId="1" xfId="2" applyFont="1" applyFill="1" applyBorder="1" applyAlignment="1">
      <alignment horizontal="left" vertical="top"/>
    </xf>
    <xf numFmtId="14" fontId="112" fillId="27" borderId="1" xfId="2" applyNumberFormat="1" applyFont="1" applyFill="1" applyBorder="1" applyAlignment="1">
      <alignment horizontal="left" vertical="top"/>
    </xf>
    <xf numFmtId="164" fontId="112" fillId="27" borderId="1" xfId="2" applyNumberFormat="1" applyFont="1" applyFill="1" applyBorder="1" applyAlignment="1">
      <alignment horizontal="left" vertical="top"/>
    </xf>
    <xf numFmtId="0" fontId="115" fillId="10" borderId="0" xfId="0" applyFont="1" applyFill="1"/>
    <xf numFmtId="0" fontId="116" fillId="0" borderId="1" xfId="0" applyFont="1" applyBorder="1"/>
    <xf numFmtId="0" fontId="116" fillId="0" borderId="1" xfId="0" applyFont="1" applyBorder="1" applyAlignment="1">
      <alignment horizontal="left" vertical="top"/>
    </xf>
    <xf numFmtId="0" fontId="116" fillId="0" borderId="1" xfId="0" applyFont="1" applyBorder="1" applyAlignment="1">
      <alignment horizontal="left" vertical="top" wrapText="1"/>
    </xf>
    <xf numFmtId="0" fontId="63" fillId="23" borderId="3" xfId="0" applyFont="1" applyFill="1" applyBorder="1" applyAlignment="1">
      <alignment horizontal="left" vertical="top" wrapText="1"/>
    </xf>
    <xf numFmtId="0" fontId="41" fillId="23" borderId="3" xfId="0" applyFont="1" applyFill="1" applyBorder="1" applyAlignment="1">
      <alignment horizontal="left" vertical="top" wrapText="1"/>
    </xf>
    <xf numFmtId="0" fontId="116" fillId="0" borderId="1" xfId="17" applyFont="1" applyBorder="1" applyAlignment="1">
      <alignment horizontal="left" vertical="top" wrapText="1"/>
    </xf>
    <xf numFmtId="0" fontId="32" fillId="27" borderId="1" xfId="0" applyFont="1" applyFill="1" applyBorder="1" applyAlignment="1">
      <alignment vertical="top"/>
    </xf>
    <xf numFmtId="0" fontId="32" fillId="27" borderId="1" xfId="0" applyFont="1" applyFill="1" applyBorder="1" applyAlignment="1">
      <alignment vertical="top" wrapText="1"/>
    </xf>
    <xf numFmtId="0" fontId="31" fillId="27" borderId="1" xfId="0" applyFont="1" applyFill="1" applyBorder="1" applyAlignment="1">
      <alignment vertical="top" wrapText="1"/>
    </xf>
    <xf numFmtId="14" fontId="31" fillId="27" borderId="1" xfId="0" applyNumberFormat="1" applyFont="1" applyFill="1" applyBorder="1" applyAlignment="1">
      <alignment vertical="top" wrapText="1"/>
    </xf>
    <xf numFmtId="0" fontId="31" fillId="0" borderId="0" xfId="2" applyFont="1" applyAlignment="1">
      <alignment vertical="top" wrapText="1"/>
    </xf>
    <xf numFmtId="49" fontId="34" fillId="13" borderId="1" xfId="0" applyNumberFormat="1" applyFont="1" applyFill="1" applyBorder="1" applyAlignment="1">
      <alignment vertical="top"/>
    </xf>
    <xf numFmtId="0" fontId="34" fillId="13" borderId="1" xfId="0" applyFont="1" applyFill="1" applyBorder="1" applyAlignment="1">
      <alignment vertical="top"/>
    </xf>
    <xf numFmtId="0" fontId="31" fillId="13" borderId="1" xfId="0" applyFont="1" applyFill="1" applyBorder="1" applyAlignment="1">
      <alignment vertical="top" wrapText="1"/>
    </xf>
    <xf numFmtId="0" fontId="34" fillId="0" borderId="0" xfId="0" applyFont="1" applyAlignment="1">
      <alignment vertical="top"/>
    </xf>
    <xf numFmtId="0" fontId="32" fillId="0" borderId="15" xfId="0" applyFont="1" applyBorder="1" applyAlignment="1">
      <alignment horizontal="left" vertical="top"/>
    </xf>
    <xf numFmtId="0" fontId="37" fillId="0" borderId="0" xfId="0" applyFont="1" applyAlignment="1">
      <alignment vertical="top" wrapText="1"/>
    </xf>
    <xf numFmtId="49" fontId="34" fillId="12" borderId="1" xfId="0" applyNumberFormat="1" applyFont="1" applyFill="1" applyBorder="1" applyAlignment="1">
      <alignment vertical="top"/>
    </xf>
    <xf numFmtId="0" fontId="38" fillId="12" borderId="1" xfId="0" applyFont="1" applyFill="1" applyBorder="1" applyAlignment="1">
      <alignment vertical="top"/>
    </xf>
    <xf numFmtId="0" fontId="38" fillId="12" borderId="1" xfId="0" applyFont="1" applyFill="1" applyBorder="1" applyAlignment="1">
      <alignment vertical="top" wrapText="1"/>
    </xf>
    <xf numFmtId="0" fontId="38" fillId="12" borderId="3" xfId="0" applyFont="1" applyFill="1" applyBorder="1" applyAlignment="1">
      <alignment vertical="top" wrapText="1"/>
    </xf>
    <xf numFmtId="49" fontId="41" fillId="14" borderId="1" xfId="0" applyNumberFormat="1" applyFont="1" applyFill="1" applyBorder="1" applyAlignment="1">
      <alignment vertical="top" wrapText="1"/>
    </xf>
    <xf numFmtId="0" fontId="38" fillId="14" borderId="1" xfId="0" applyFont="1" applyFill="1" applyBorder="1" applyAlignment="1">
      <alignment vertical="top"/>
    </xf>
    <xf numFmtId="0" fontId="38" fillId="14" borderId="1" xfId="0" applyFont="1" applyFill="1" applyBorder="1" applyAlignment="1">
      <alignment vertical="top" wrapText="1"/>
    </xf>
    <xf numFmtId="0" fontId="32" fillId="14" borderId="1" xfId="0" applyFont="1" applyFill="1" applyBorder="1" applyAlignment="1">
      <alignment vertical="top" wrapText="1"/>
    </xf>
    <xf numFmtId="49" fontId="41" fillId="18" borderId="1" xfId="0" applyNumberFormat="1" applyFont="1" applyFill="1" applyBorder="1" applyAlignment="1">
      <alignment vertical="top" wrapText="1"/>
    </xf>
    <xf numFmtId="0" fontId="38" fillId="0" borderId="1" xfId="0" applyFont="1" applyBorder="1" applyAlignment="1">
      <alignment vertical="top"/>
    </xf>
    <xf numFmtId="0" fontId="32" fillId="18" borderId="1" xfId="0" applyFont="1" applyFill="1" applyBorder="1" applyAlignment="1">
      <alignment vertical="top" wrapText="1"/>
    </xf>
    <xf numFmtId="49" fontId="41" fillId="0" borderId="1" xfId="0" applyNumberFormat="1" applyFont="1" applyBorder="1" applyAlignment="1">
      <alignment vertical="top" wrapText="1"/>
    </xf>
    <xf numFmtId="49" fontId="41" fillId="0" borderId="0" xfId="0" applyNumberFormat="1" applyFont="1" applyAlignment="1">
      <alignment vertical="top" wrapText="1"/>
    </xf>
    <xf numFmtId="0" fontId="38" fillId="0" borderId="0" xfId="0" applyFont="1" applyAlignment="1">
      <alignment vertical="top"/>
    </xf>
    <xf numFmtId="0" fontId="32" fillId="0" borderId="0" xfId="0" applyFont="1" applyAlignment="1">
      <alignment vertical="top" wrapText="1"/>
    </xf>
    <xf numFmtId="0" fontId="32" fillId="10" borderId="1" xfId="0" applyFont="1" applyFill="1" applyBorder="1" applyAlignment="1">
      <alignment vertical="top" wrapText="1"/>
    </xf>
    <xf numFmtId="0" fontId="38" fillId="10" borderId="1" xfId="0" applyFont="1" applyFill="1" applyBorder="1" applyAlignment="1">
      <alignment vertical="top" wrapText="1"/>
    </xf>
    <xf numFmtId="0" fontId="38" fillId="0" borderId="0" xfId="0" applyFont="1" applyAlignment="1">
      <alignment vertical="top" wrapText="1"/>
    </xf>
    <xf numFmtId="0" fontId="38" fillId="0" borderId="1" xfId="0" applyFont="1" applyBorder="1" applyAlignment="1">
      <alignment vertical="top" wrapText="1"/>
    </xf>
    <xf numFmtId="0" fontId="38" fillId="11" borderId="3" xfId="18" applyFont="1" applyFill="1" applyBorder="1" applyAlignment="1">
      <alignment horizontal="left" vertical="center"/>
    </xf>
    <xf numFmtId="0" fontId="38" fillId="11" borderId="9" xfId="18" applyFont="1" applyFill="1" applyBorder="1" applyAlignment="1">
      <alignment horizontal="left" vertical="center" wrapText="1"/>
    </xf>
    <xf numFmtId="0" fontId="38" fillId="11" borderId="6" xfId="18" applyFont="1" applyFill="1" applyBorder="1" applyAlignment="1">
      <alignment horizontal="left" vertical="center" wrapText="1"/>
    </xf>
    <xf numFmtId="0" fontId="38" fillId="11" borderId="1" xfId="18" applyFont="1" applyFill="1" applyBorder="1" applyAlignment="1">
      <alignment vertical="center" wrapText="1"/>
    </xf>
    <xf numFmtId="0" fontId="38" fillId="11" borderId="1" xfId="18" applyFont="1" applyFill="1" applyBorder="1" applyAlignment="1">
      <alignment vertical="center" textRotation="90" wrapText="1"/>
    </xf>
    <xf numFmtId="0" fontId="38" fillId="11" borderId="1" xfId="18" applyFont="1" applyFill="1" applyBorder="1" applyAlignment="1">
      <alignment horizontal="left" vertical="center" wrapText="1"/>
    </xf>
    <xf numFmtId="0" fontId="0" fillId="0" borderId="1" xfId="0" applyBorder="1" applyAlignment="1">
      <alignment wrapText="1"/>
    </xf>
    <xf numFmtId="0" fontId="0" fillId="0" borderId="14" xfId="0" applyBorder="1" applyAlignment="1">
      <alignment wrapText="1"/>
    </xf>
    <xf numFmtId="0" fontId="0" fillId="0" borderId="14" xfId="0" applyBorder="1"/>
    <xf numFmtId="0" fontId="31" fillId="0" borderId="14" xfId="8" applyFont="1" applyBorder="1" applyAlignment="1">
      <alignment wrapText="1"/>
    </xf>
    <xf numFmtId="0" fontId="0" fillId="0" borderId="14" xfId="0" applyBorder="1" applyAlignment="1">
      <alignment horizontal="left" vertical="top" wrapText="1"/>
    </xf>
    <xf numFmtId="0" fontId="0" fillId="0" borderId="51" xfId="0" applyBorder="1" applyAlignment="1">
      <alignment wrapText="1"/>
    </xf>
    <xf numFmtId="0" fontId="0" fillId="18" borderId="1" xfId="0" applyFill="1" applyBorder="1" applyAlignment="1">
      <alignment wrapText="1"/>
    </xf>
    <xf numFmtId="0" fontId="31" fillId="34" borderId="1" xfId="8" applyFont="1" applyFill="1" applyBorder="1" applyAlignment="1">
      <alignment vertical="top" wrapText="1"/>
    </xf>
    <xf numFmtId="0" fontId="31" fillId="34" borderId="1" xfId="8" applyFont="1" applyFill="1" applyBorder="1" applyAlignment="1">
      <alignment vertical="top"/>
    </xf>
    <xf numFmtId="0" fontId="32" fillId="34" borderId="1" xfId="8" applyFont="1" applyFill="1" applyBorder="1" applyAlignment="1">
      <alignment vertical="top" wrapText="1"/>
    </xf>
    <xf numFmtId="0" fontId="53" fillId="0" borderId="12" xfId="2" applyFont="1" applyBorder="1" applyAlignment="1">
      <alignment vertical="top" wrapText="1"/>
    </xf>
    <xf numFmtId="0" fontId="112" fillId="36" borderId="1" xfId="2" applyFont="1" applyFill="1" applyBorder="1" applyAlignment="1">
      <alignment horizontal="left" vertical="top" wrapText="1"/>
    </xf>
    <xf numFmtId="0" fontId="112" fillId="36" borderId="0" xfId="2" applyFont="1" applyFill="1" applyAlignment="1">
      <alignment horizontal="left" vertical="top" wrapText="1"/>
    </xf>
    <xf numFmtId="0" fontId="112" fillId="10" borderId="0" xfId="2" applyFont="1" applyFill="1" applyAlignment="1">
      <alignment horizontal="left" vertical="top" wrapText="1"/>
    </xf>
    <xf numFmtId="0" fontId="112" fillId="36" borderId="0" xfId="2" applyFont="1" applyFill="1" applyAlignment="1">
      <alignment vertical="top" wrapText="1"/>
    </xf>
    <xf numFmtId="14" fontId="32" fillId="29" borderId="1" xfId="2" applyNumberFormat="1" applyFont="1" applyFill="1" applyBorder="1" applyAlignment="1">
      <alignment horizontal="left" vertical="top" wrapText="1"/>
    </xf>
    <xf numFmtId="0" fontId="32" fillId="29" borderId="1" xfId="2" applyFont="1" applyFill="1" applyBorder="1" applyAlignment="1">
      <alignment horizontal="left" vertical="top"/>
    </xf>
    <xf numFmtId="14" fontId="112" fillId="27" borderId="1" xfId="2" applyNumberFormat="1" applyFont="1" applyFill="1" applyBorder="1" applyAlignment="1">
      <alignment horizontal="left" vertical="top" wrapText="1"/>
    </xf>
    <xf numFmtId="0" fontId="118" fillId="27" borderId="1" xfId="2" applyFont="1" applyFill="1" applyBorder="1" applyAlignment="1">
      <alignment horizontal="left" vertical="top" wrapText="1"/>
    </xf>
    <xf numFmtId="0" fontId="112" fillId="33" borderId="1" xfId="2" applyFont="1" applyFill="1" applyBorder="1" applyAlignment="1">
      <alignment horizontal="left" vertical="top" wrapText="1"/>
    </xf>
    <xf numFmtId="0" fontId="113" fillId="33" borderId="1" xfId="2" applyFont="1" applyFill="1" applyBorder="1" applyAlignment="1">
      <alignment horizontal="left" vertical="top" wrapText="1"/>
    </xf>
    <xf numFmtId="14" fontId="112" fillId="33" borderId="1" xfId="0" applyNumberFormat="1" applyFont="1" applyFill="1" applyBorder="1" applyAlignment="1">
      <alignment horizontal="left" vertical="top"/>
    </xf>
    <xf numFmtId="0" fontId="112" fillId="33" borderId="1" xfId="2" applyFont="1" applyFill="1" applyBorder="1" applyAlignment="1">
      <alignment horizontal="left" vertical="top"/>
    </xf>
    <xf numFmtId="0" fontId="114" fillId="33" borderId="1" xfId="2" applyFont="1" applyFill="1" applyBorder="1" applyAlignment="1">
      <alignment horizontal="left" vertical="top" wrapText="1"/>
    </xf>
    <xf numFmtId="14" fontId="112" fillId="33" borderId="1" xfId="2" applyNumberFormat="1" applyFont="1" applyFill="1" applyBorder="1" applyAlignment="1">
      <alignment horizontal="left" vertical="top" wrapText="1"/>
    </xf>
    <xf numFmtId="0" fontId="32" fillId="0" borderId="0" xfId="0" applyFont="1" applyAlignment="1">
      <alignment horizontal="center" vertical="center"/>
    </xf>
    <xf numFmtId="0" fontId="31" fillId="0" borderId="0" xfId="0" applyFont="1" applyAlignment="1">
      <alignment horizontal="center" vertical="center"/>
    </xf>
    <xf numFmtId="15" fontId="31" fillId="0" borderId="1" xfId="5" applyNumberFormat="1" applyFont="1" applyBorder="1" applyAlignment="1" applyProtection="1">
      <alignment horizontal="center" vertical="center" wrapText="1"/>
      <protection locked="0"/>
    </xf>
    <xf numFmtId="0" fontId="56" fillId="13" borderId="12" xfId="5" applyFont="1" applyFill="1" applyBorder="1" applyAlignment="1" applyProtection="1">
      <alignment vertical="top" wrapText="1"/>
      <protection locked="0"/>
    </xf>
    <xf numFmtId="0" fontId="34" fillId="0" borderId="12" xfId="5" applyFont="1" applyBorder="1" applyAlignment="1" applyProtection="1">
      <alignment horizontal="center" vertical="top" wrapText="1"/>
      <protection locked="0"/>
    </xf>
    <xf numFmtId="15" fontId="34" fillId="0" borderId="12" xfId="5" applyNumberFormat="1" applyFont="1" applyBorder="1" applyAlignment="1" applyProtection="1">
      <alignment horizontal="center" vertical="top" wrapText="1"/>
      <protection locked="0"/>
    </xf>
    <xf numFmtId="0" fontId="34" fillId="0" borderId="52" xfId="5" applyFont="1" applyBorder="1" applyAlignment="1" applyProtection="1">
      <alignment horizontal="center" vertical="center" wrapText="1"/>
      <protection locked="0"/>
    </xf>
    <xf numFmtId="15" fontId="31" fillId="0" borderId="53" xfId="5" applyNumberFormat="1" applyFont="1" applyBorder="1" applyAlignment="1" applyProtection="1">
      <alignment horizontal="center" vertical="center" wrapText="1"/>
      <protection locked="0"/>
    </xf>
    <xf numFmtId="15" fontId="31" fillId="0" borderId="54" xfId="5" applyNumberFormat="1" applyFont="1" applyBorder="1" applyAlignment="1" applyProtection="1">
      <alignment horizontal="center" vertical="center" wrapText="1"/>
      <protection locked="0"/>
    </xf>
    <xf numFmtId="0" fontId="34" fillId="0" borderId="55" xfId="5" applyFont="1" applyBorder="1" applyAlignment="1" applyProtection="1">
      <alignment horizontal="center" vertical="center" wrapText="1"/>
      <protection locked="0"/>
    </xf>
    <xf numFmtId="15" fontId="31" fillId="0" borderId="56" xfId="5" applyNumberFormat="1" applyFont="1" applyBorder="1" applyAlignment="1" applyProtection="1">
      <alignment horizontal="center" vertical="center" wrapText="1"/>
      <protection locked="0"/>
    </xf>
    <xf numFmtId="0" fontId="34" fillId="0" borderId="57" xfId="5" applyFont="1" applyBorder="1" applyAlignment="1" applyProtection="1">
      <alignment horizontal="center" vertical="center" wrapText="1"/>
      <protection locked="0"/>
    </xf>
    <xf numFmtId="15" fontId="31" fillId="0" borderId="58" xfId="5" applyNumberFormat="1" applyFont="1" applyBorder="1" applyAlignment="1" applyProtection="1">
      <alignment horizontal="center" vertical="center" wrapText="1"/>
      <protection locked="0"/>
    </xf>
    <xf numFmtId="15" fontId="31" fillId="0" borderId="59" xfId="5" applyNumberFormat="1" applyFont="1" applyBorder="1" applyAlignment="1" applyProtection="1">
      <alignment horizontal="center" vertical="center" wrapText="1"/>
      <protection locked="0"/>
    </xf>
    <xf numFmtId="0" fontId="34" fillId="1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1" fillId="0" borderId="0" xfId="0" applyFont="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2" fontId="51" fillId="0" borderId="0" xfId="0" applyNumberFormat="1" applyFont="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4" xfId="7" applyFont="1" applyBorder="1" applyAlignment="1">
      <alignment horizontal="center" vertical="center" wrapText="1"/>
    </xf>
    <xf numFmtId="14" fontId="51" fillId="0" borderId="5" xfId="7" applyNumberFormat="1" applyFont="1" applyBorder="1" applyAlignment="1">
      <alignment horizontal="center" vertical="center" wrapText="1"/>
    </xf>
    <xf numFmtId="0" fontId="51" fillId="0" borderId="0" xfId="0" applyFont="1" applyAlignment="1">
      <alignment horizontal="center" vertical="center" wrapText="1"/>
    </xf>
    <xf numFmtId="0" fontId="51" fillId="0" borderId="8" xfId="0" applyFont="1" applyBorder="1" applyAlignment="1">
      <alignment horizontal="center" vertical="center" wrapText="1"/>
    </xf>
    <xf numFmtId="0" fontId="35" fillId="0" borderId="4" xfId="0" applyFont="1" applyBorder="1" applyAlignment="1">
      <alignment horizontal="center" vertical="center"/>
    </xf>
    <xf numFmtId="0" fontId="51" fillId="0" borderId="4" xfId="0" applyFont="1" applyBorder="1" applyAlignment="1">
      <alignment horizontal="center" vertical="center" wrapText="1"/>
    </xf>
    <xf numFmtId="14" fontId="31" fillId="0" borderId="5" xfId="0" applyNumberFormat="1" applyFont="1" applyBorder="1" applyAlignment="1">
      <alignment horizontal="center" vertical="center" wrapText="1"/>
    </xf>
    <xf numFmtId="0" fontId="109" fillId="0" borderId="15" xfId="7" applyFont="1" applyBorder="1" applyAlignment="1">
      <alignment horizontal="left" vertical="top" wrapText="1"/>
    </xf>
    <xf numFmtId="0" fontId="109" fillId="0" borderId="0" xfId="7" applyFont="1" applyAlignment="1">
      <alignment horizontal="left" vertical="top" wrapText="1"/>
    </xf>
    <xf numFmtId="0" fontId="109" fillId="0" borderId="4" xfId="7" applyFont="1" applyBorder="1" applyAlignment="1">
      <alignment vertical="top" wrapText="1"/>
    </xf>
    <xf numFmtId="0" fontId="109" fillId="0" borderId="52" xfId="7" applyFont="1" applyBorder="1" applyAlignment="1">
      <alignment horizontal="center" vertical="center" wrapText="1"/>
    </xf>
    <xf numFmtId="0" fontId="109" fillId="0" borderId="53" xfId="7" applyFont="1" applyBorder="1" applyAlignment="1">
      <alignment horizontal="center" vertical="center" wrapText="1"/>
    </xf>
    <xf numFmtId="0" fontId="109" fillId="0" borderId="54" xfId="7" applyFont="1" applyBorder="1" applyAlignment="1">
      <alignment horizontal="center" vertical="center" wrapText="1"/>
    </xf>
    <xf numFmtId="0" fontId="109" fillId="0" borderId="57" xfId="7" applyFont="1" applyBorder="1" applyAlignment="1">
      <alignment horizontal="center" vertical="center" wrapText="1"/>
    </xf>
    <xf numFmtId="0" fontId="109" fillId="0" borderId="58" xfId="7" applyFont="1" applyBorder="1" applyAlignment="1">
      <alignment horizontal="center" vertical="center" wrapText="1"/>
    </xf>
    <xf numFmtId="0" fontId="109" fillId="0" borderId="59" xfId="7" applyFont="1" applyBorder="1" applyAlignment="1">
      <alignment horizontal="center" vertical="center" wrapText="1"/>
    </xf>
    <xf numFmtId="0" fontId="34" fillId="0" borderId="60" xfId="6" applyFont="1" applyBorder="1" applyAlignment="1">
      <alignment horizontal="center" vertical="center" wrapText="1"/>
    </xf>
    <xf numFmtId="0" fontId="34" fillId="0" borderId="23" xfId="7" applyFont="1" applyBorder="1" applyAlignment="1">
      <alignment horizontal="center" vertical="center" wrapText="1"/>
    </xf>
    <xf numFmtId="0" fontId="34" fillId="0" borderId="61" xfId="7" applyFont="1" applyBorder="1" applyAlignment="1">
      <alignment horizontal="center" vertical="center" wrapText="1"/>
    </xf>
    <xf numFmtId="14" fontId="31" fillId="0" borderId="5" xfId="0" applyNumberFormat="1" applyFont="1" applyBorder="1" applyAlignment="1">
      <alignment horizontal="center" vertical="center"/>
    </xf>
    <xf numFmtId="0" fontId="31" fillId="0" borderId="0" xfId="0" applyFont="1" applyAlignment="1">
      <alignment horizontal="center" vertical="top"/>
    </xf>
    <xf numFmtId="0" fontId="31" fillId="0" borderId="0" xfId="0" applyFont="1"/>
    <xf numFmtId="0" fontId="41" fillId="0" borderId="0" xfId="0" applyFont="1" applyAlignment="1">
      <alignment horizontal="center" vertical="top"/>
    </xf>
    <xf numFmtId="0" fontId="92" fillId="0" borderId="0" xfId="0" applyFont="1" applyAlignment="1" applyProtection="1">
      <alignment horizontal="left" vertical="top" wrapText="1"/>
      <protection locked="0"/>
    </xf>
    <xf numFmtId="0" fontId="33" fillId="0" borderId="0" xfId="0" applyFont="1" applyAlignment="1">
      <alignment vertical="top"/>
    </xf>
    <xf numFmtId="0" fontId="31" fillId="0" borderId="0" xfId="0" applyFont="1" applyAlignment="1">
      <alignment vertical="top"/>
    </xf>
    <xf numFmtId="0" fontId="32" fillId="0" borderId="0" xfId="0" applyFont="1" applyAlignment="1">
      <alignment horizontal="center" vertical="top"/>
    </xf>
    <xf numFmtId="0" fontId="32"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33" fillId="13" borderId="0" xfId="0" applyFont="1" applyFill="1" applyAlignment="1">
      <alignment wrapText="1"/>
    </xf>
    <xf numFmtId="0" fontId="31" fillId="13" borderId="0" xfId="0" applyFont="1" applyFill="1" applyAlignment="1">
      <alignment wrapText="1"/>
    </xf>
    <xf numFmtId="0" fontId="33" fillId="13" borderId="0" xfId="0" applyFont="1" applyFill="1" applyAlignment="1">
      <alignment vertical="top"/>
    </xf>
    <xf numFmtId="0" fontId="31" fillId="13" borderId="0" xfId="0" applyFont="1" applyFill="1" applyAlignment="1">
      <alignment vertical="top"/>
    </xf>
    <xf numFmtId="0" fontId="90" fillId="13" borderId="0" xfId="0" applyFont="1" applyFill="1" applyAlignment="1" applyProtection="1">
      <alignment vertical="top" wrapText="1"/>
      <protection locked="0"/>
    </xf>
    <xf numFmtId="0" fontId="91" fillId="13" borderId="0" xfId="0" applyFont="1" applyFill="1" applyAlignment="1" applyProtection="1">
      <alignment vertical="top" wrapText="1"/>
      <protection locked="0"/>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29" xfId="0" applyFont="1" applyBorder="1" applyAlignment="1">
      <alignment horizontal="left" vertical="top" wrapText="1"/>
    </xf>
    <xf numFmtId="0" fontId="31" fillId="0" borderId="30" xfId="0" applyFont="1" applyBorder="1" applyAlignment="1">
      <alignment horizontal="left" vertical="top" wrapText="1"/>
    </xf>
    <xf numFmtId="0" fontId="31" fillId="0" borderId="0" xfId="0" applyFont="1" applyAlignment="1">
      <alignment horizontal="center" wrapText="1"/>
    </xf>
    <xf numFmtId="0" fontId="37" fillId="20" borderId="11" xfId="0" applyFont="1" applyFill="1" applyBorder="1" applyAlignment="1">
      <alignment horizontal="center" vertical="top" wrapText="1"/>
    </xf>
    <xf numFmtId="0" fontId="0" fillId="20" borderId="11" xfId="0" applyFill="1" applyBorder="1" applyAlignment="1">
      <alignment horizontal="center" vertical="top" wrapText="1"/>
    </xf>
    <xf numFmtId="0" fontId="64" fillId="10" borderId="0" xfId="8" applyFont="1" applyFill="1" applyAlignment="1">
      <alignment horizontal="center" vertical="center" wrapText="1"/>
    </xf>
    <xf numFmtId="0" fontId="37" fillId="15" borderId="11" xfId="0" applyFont="1" applyFill="1" applyBorder="1" applyAlignment="1">
      <alignment horizontal="center" vertical="top" wrapText="1"/>
    </xf>
    <xf numFmtId="0" fontId="0" fillId="15" borderId="11" xfId="0" applyFill="1" applyBorder="1" applyAlignment="1">
      <alignment horizontal="center" vertical="top" wrapText="1"/>
    </xf>
    <xf numFmtId="0" fontId="34" fillId="20" borderId="0" xfId="8" applyFont="1" applyFill="1" applyAlignment="1">
      <alignment horizontal="right" vertical="top" wrapText="1"/>
    </xf>
    <xf numFmtId="0" fontId="38" fillId="19" borderId="22" xfId="2" applyFont="1" applyFill="1" applyBorder="1" applyAlignment="1">
      <alignment horizontal="left" vertical="top" wrapText="1"/>
    </xf>
    <xf numFmtId="0" fontId="38" fillId="19" borderId="18" xfId="2" applyFont="1" applyFill="1" applyBorder="1" applyAlignment="1">
      <alignment horizontal="left" vertical="top" wrapText="1"/>
    </xf>
    <xf numFmtId="0" fontId="38" fillId="19" borderId="17" xfId="2" applyFont="1" applyFill="1" applyBorder="1" applyAlignment="1">
      <alignment horizontal="left" vertical="top" wrapText="1"/>
    </xf>
    <xf numFmtId="0" fontId="69" fillId="28" borderId="11" xfId="2" applyFont="1" applyFill="1" applyBorder="1" applyAlignment="1">
      <alignment horizontal="left" vertical="top" wrapText="1"/>
    </xf>
    <xf numFmtId="0" fontId="70" fillId="28" borderId="11" xfId="2" applyFont="1" applyFill="1" applyBorder="1" applyAlignment="1">
      <alignment horizontal="left" vertical="top" wrapText="1"/>
    </xf>
    <xf numFmtId="0" fontId="28" fillId="5" borderId="3" xfId="15" applyFont="1" applyFill="1" applyBorder="1"/>
    <xf numFmtId="0" fontId="5" fillId="5" borderId="6" xfId="15" applyFill="1" applyBorder="1"/>
    <xf numFmtId="0" fontId="95" fillId="0" borderId="15" xfId="15" applyFont="1" applyBorder="1" applyAlignment="1">
      <alignment horizontal="center" vertical="top" wrapText="1"/>
    </xf>
    <xf numFmtId="0" fontId="95" fillId="0" borderId="0" xfId="15" applyFont="1" applyAlignment="1">
      <alignment horizontal="center" vertical="top" wrapText="1"/>
    </xf>
    <xf numFmtId="0" fontId="31" fillId="0" borderId="0" xfId="0" applyFont="1" applyAlignment="1">
      <alignment horizontal="center" vertical="top" wrapText="1"/>
    </xf>
    <xf numFmtId="0" fontId="31" fillId="0" borderId="15" xfId="0" applyFont="1" applyBorder="1" applyAlignment="1">
      <alignment vertical="top" wrapText="1"/>
    </xf>
    <xf numFmtId="0" fontId="31" fillId="0" borderId="15" xfId="0" applyFont="1" applyBorder="1" applyAlignment="1">
      <alignment vertical="top"/>
    </xf>
    <xf numFmtId="0" fontId="41" fillId="0" borderId="0" xfId="0" applyFont="1" applyAlignment="1">
      <alignment horizontal="center" vertical="top" wrapText="1"/>
    </xf>
    <xf numFmtId="0" fontId="31" fillId="0" borderId="15" xfId="7" applyFont="1" applyBorder="1" applyAlignment="1">
      <alignment horizontal="left" vertical="top"/>
    </xf>
    <xf numFmtId="0" fontId="31" fillId="0" borderId="0" xfId="7" applyFont="1" applyAlignment="1">
      <alignment horizontal="left" vertical="top"/>
    </xf>
    <xf numFmtId="0" fontId="32" fillId="0" borderId="0" xfId="7" applyFont="1" applyAlignment="1">
      <alignment horizontal="center" vertical="top"/>
    </xf>
    <xf numFmtId="0" fontId="32" fillId="0" borderId="4" xfId="7" applyFont="1" applyBorder="1" applyAlignment="1">
      <alignment horizontal="center" vertical="top"/>
    </xf>
    <xf numFmtId="0" fontId="31" fillId="0" borderId="2" xfId="7" applyFont="1" applyBorder="1" applyAlignment="1">
      <alignment horizontal="left" vertical="top"/>
    </xf>
    <xf numFmtId="0" fontId="31" fillId="0" borderId="11" xfId="7" applyFont="1" applyBorder="1" applyAlignment="1">
      <alignment horizontal="left" vertical="top"/>
    </xf>
    <xf numFmtId="0" fontId="41" fillId="0" borderId="0" xfId="7" applyFont="1" applyAlignment="1">
      <alignment horizontal="center" vertical="top"/>
    </xf>
    <xf numFmtId="0" fontId="41" fillId="0" borderId="0" xfId="7" applyFont="1" applyAlignment="1">
      <alignment horizontal="center" vertical="top" wrapText="1"/>
    </xf>
    <xf numFmtId="14" fontId="32" fillId="0" borderId="11" xfId="7" applyNumberFormat="1" applyFont="1" applyBorder="1" applyAlignment="1">
      <alignment horizontal="left" vertical="top"/>
    </xf>
    <xf numFmtId="0" fontId="32" fillId="0" borderId="5" xfId="7" applyFont="1" applyBorder="1" applyAlignment="1">
      <alignment horizontal="left" vertical="top"/>
    </xf>
    <xf numFmtId="0" fontId="31" fillId="0" borderId="0" xfId="7" applyFont="1" applyAlignment="1">
      <alignment horizontal="left" vertical="top" wrapText="1"/>
    </xf>
    <xf numFmtId="0" fontId="31" fillId="0" borderId="4" xfId="7" applyFont="1" applyBorder="1" applyAlignment="1">
      <alignment horizontal="left" vertical="top" wrapText="1"/>
    </xf>
    <xf numFmtId="0" fontId="55" fillId="0" borderId="9" xfId="7" applyFont="1" applyBorder="1" applyAlignment="1" applyProtection="1">
      <alignment horizontal="center" vertical="center" wrapText="1"/>
      <protection locked="0"/>
    </xf>
    <xf numFmtId="0" fontId="32" fillId="0" borderId="0" xfId="6" applyFont="1" applyAlignment="1">
      <alignment horizontal="left" vertical="top" wrapText="1"/>
    </xf>
    <xf numFmtId="0" fontId="34" fillId="0" borderId="0" xfId="7" applyFont="1" applyAlignment="1">
      <alignment horizontal="left" vertical="top"/>
    </xf>
    <xf numFmtId="0" fontId="87" fillId="31" borderId="42" xfId="0" applyFont="1" applyFill="1" applyBorder="1" applyAlignment="1">
      <alignment vertical="top" wrapText="1"/>
    </xf>
    <xf numFmtId="0" fontId="87" fillId="31" borderId="41" xfId="0" applyFont="1" applyFill="1" applyBorder="1" applyAlignment="1">
      <alignment vertical="top" wrapText="1"/>
    </xf>
    <xf numFmtId="49" fontId="81" fillId="9" borderId="39" xfId="0" applyNumberFormat="1" applyFont="1" applyFill="1" applyBorder="1" applyAlignment="1">
      <alignment wrapText="1"/>
    </xf>
    <xf numFmtId="49" fontId="81" fillId="9" borderId="40" xfId="0" applyNumberFormat="1" applyFont="1" applyFill="1" applyBorder="1" applyAlignment="1">
      <alignment wrapText="1"/>
    </xf>
    <xf numFmtId="0" fontId="81" fillId="9" borderId="0" xfId="0" applyFont="1" applyFill="1" applyAlignment="1">
      <alignment horizontal="left" vertical="top" wrapText="1"/>
    </xf>
    <xf numFmtId="0" fontId="81" fillId="9" borderId="19" xfId="0" applyFont="1" applyFill="1" applyBorder="1" applyAlignment="1">
      <alignment horizontal="left" vertical="top" wrapText="1"/>
    </xf>
    <xf numFmtId="0" fontId="83" fillId="31" borderId="42" xfId="0" applyFont="1" applyFill="1" applyBorder="1" applyAlignment="1">
      <alignment vertical="top" wrapText="1"/>
    </xf>
    <xf numFmtId="0" fontId="83" fillId="31" borderId="43" xfId="0" applyFont="1" applyFill="1" applyBorder="1" applyAlignment="1">
      <alignment vertical="top" wrapText="1"/>
    </xf>
    <xf numFmtId="0" fontId="83" fillId="31" borderId="44" xfId="0" applyFont="1" applyFill="1" applyBorder="1" applyAlignment="1">
      <alignment vertical="top" wrapText="1"/>
    </xf>
    <xf numFmtId="0" fontId="85" fillId="0" borderId="22" xfId="0" applyFont="1" applyBorder="1" applyAlignment="1">
      <alignment horizontal="center" vertical="top" wrapText="1"/>
    </xf>
    <xf numFmtId="0" fontId="85" fillId="0" borderId="18" xfId="0" applyFont="1" applyBorder="1" applyAlignment="1">
      <alignment horizontal="center" vertical="top" wrapText="1"/>
    </xf>
    <xf numFmtId="0" fontId="85" fillId="0" borderId="17" xfId="0" applyFont="1" applyBorder="1" applyAlignment="1">
      <alignment horizontal="center" vertical="top" wrapText="1"/>
    </xf>
    <xf numFmtId="0" fontId="85" fillId="0" borderId="24" xfId="0" applyFont="1" applyBorder="1" applyAlignment="1">
      <alignment horizontal="center" vertical="top" wrapText="1"/>
    </xf>
    <xf numFmtId="0" fontId="85" fillId="0" borderId="0" xfId="0" applyFont="1" applyAlignment="1">
      <alignment horizontal="center" vertical="top" wrapText="1"/>
    </xf>
    <xf numFmtId="0" fontId="84" fillId="0" borderId="22" xfId="0" applyFont="1" applyBorder="1" applyAlignment="1">
      <alignment horizontal="left" vertical="top" wrapText="1"/>
    </xf>
    <xf numFmtId="0" fontId="84" fillId="0" borderId="18" xfId="0" applyFont="1" applyBorder="1" applyAlignment="1">
      <alignment horizontal="left" vertical="top" wrapText="1"/>
    </xf>
    <xf numFmtId="0" fontId="84" fillId="0" borderId="17" xfId="0" applyFont="1" applyBorder="1" applyAlignment="1">
      <alignment horizontal="left" vertical="top" wrapText="1"/>
    </xf>
  </cellXfs>
  <cellStyles count="19">
    <cellStyle name="Good" xfId="16" builtinId="26"/>
    <cellStyle name="Hyperlink" xfId="1" builtinId="8"/>
    <cellStyle name="Hyperlink 2" xfId="12" xr:uid="{00000000-0005-0000-0000-000001000000}"/>
    <cellStyle name="Normal" xfId="0" builtinId="0"/>
    <cellStyle name="Normal 2" xfId="9" xr:uid="{00000000-0005-0000-0000-000003000000}"/>
    <cellStyle name="Normal 2 2" xfId="10" xr:uid="{00000000-0005-0000-0000-000004000000}"/>
    <cellStyle name="Normal 2 2 2" xfId="11" xr:uid="{00000000-0005-0000-0000-000005000000}"/>
    <cellStyle name="Normal 2 2 3" xfId="13" xr:uid="{00000000-0005-0000-0000-000006000000}"/>
    <cellStyle name="Normal 2 3" xfId="14" xr:uid="{00000000-0005-0000-0000-000007000000}"/>
    <cellStyle name="Normal 2 4" xfId="17" xr:uid="{963B6B7E-F112-4516-871F-F44B46598C2D}"/>
    <cellStyle name="Normal 3" xfId="2" xr:uid="{00000000-0005-0000-0000-000008000000}"/>
    <cellStyle name="Normal 4" xfId="15" xr:uid="{00000000-0005-0000-0000-000009000000}"/>
    <cellStyle name="Normal 5" xfId="3" xr:uid="{00000000-0005-0000-0000-00000A000000}"/>
    <cellStyle name="Normal_2011 RA Coilte SHC Summary v10 - no names 2" xfId="18" xr:uid="{E2A330E6-982E-423A-8303-1754299EFA8D}"/>
    <cellStyle name="Normal_glossary" xfId="4" xr:uid="{00000000-0005-0000-0000-00000C000000}"/>
    <cellStyle name="Normal_RT-COC-001-13 Report spreadsheet" xfId="5" xr:uid="{00000000-0005-0000-0000-00000D000000}"/>
    <cellStyle name="Normal_RT-COC-001-18 Report spreadsheet" xfId="6" xr:uid="{00000000-0005-0000-0000-00000E000000}"/>
    <cellStyle name="Normal_RT-FM-001-03 Forest cert report template" xfId="7" xr:uid="{00000000-0005-0000-0000-00000F000000}"/>
    <cellStyle name="Normal_T&amp;M RA report 2005 draft 2" xfId="8" xr:uid="{00000000-0005-0000-0000-000010000000}"/>
  </cellStyles>
  <dxfs count="29">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scheme val="none"/>
      </font>
      <alignment horizontal="left" vertical="center" textRotation="0" wrapText="0" indent="0" justifyLastLine="0" shrinkToFit="0" readingOrder="0"/>
    </dxf>
    <dxf>
      <alignment horizontal="left" vertical="center" textRotation="0" indent="0" justifyLastLine="0" shrinkToFit="0" readingOrder="0"/>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1"/>
        <color auto="1"/>
        <name val="Cambria"/>
        <scheme val="major"/>
      </font>
      <fill>
        <patternFill patternType="solid">
          <fgColor indexed="64"/>
          <bgColor theme="9" tint="0.59999389629810485"/>
        </patternFill>
      </fill>
    </dxf>
  </dxfs>
  <tableStyles count="0" defaultTableStyle="TableStyleMedium2" defaultPivotStyle="PivotStyleLight16"/>
  <colors>
    <mruColors>
      <color rgb="FFB7DEE8"/>
      <color rgb="FFFF99FF"/>
      <color rgb="FFFFCC66"/>
      <color rgb="FF1F497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A39BFBF3-20CE-4A32-8C8E-E71B9B9D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4</xdr:col>
      <xdr:colOff>1613958</xdr:colOff>
      <xdr:row>0</xdr:row>
      <xdr:rowOff>1952625</xdr:rowOff>
    </xdr:to>
    <xdr:pic>
      <xdr:nvPicPr>
        <xdr:cNvPr id="3" name="Picture 3">
          <a:extLst>
            <a:ext uri="{FF2B5EF4-FFF2-40B4-BE49-F238E27FC236}">
              <a16:creationId xmlns:a16="http://schemas.microsoft.com/office/drawing/2014/main" id="{611E719E-B099-420C-9F21-F80747D51A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1305984</xdr:colOff>
      <xdr:row>0</xdr:row>
      <xdr:rowOff>1695450</xdr:rowOff>
    </xdr:to>
    <xdr:pic>
      <xdr:nvPicPr>
        <xdr:cNvPr id="4" name="Picture 2">
          <a:extLst>
            <a:ext uri="{FF2B5EF4-FFF2-40B4-BE49-F238E27FC236}">
              <a16:creationId xmlns:a16="http://schemas.microsoft.com/office/drawing/2014/main" id="{C56A67E5-0979-433C-AC8C-84634904CB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0</xdr:row>
      <xdr:rowOff>177800</xdr:rowOff>
    </xdr:from>
    <xdr:to>
      <xdr:col>3</xdr:col>
      <xdr:colOff>1901825</xdr:colOff>
      <xdr:row>0</xdr:row>
      <xdr:rowOff>1568450</xdr:rowOff>
    </xdr:to>
    <xdr:pic>
      <xdr:nvPicPr>
        <xdr:cNvPr id="4" name="Picture 3">
          <a:extLst>
            <a:ext uri="{FF2B5EF4-FFF2-40B4-BE49-F238E27FC236}">
              <a16:creationId xmlns:a16="http://schemas.microsoft.com/office/drawing/2014/main" id="{53860FC5-7BAF-4365-A806-659EE7358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177800"/>
          <a:ext cx="11588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0</xdr:col>
      <xdr:colOff>1562100</xdr:colOff>
      <xdr:row>0</xdr:row>
      <xdr:rowOff>1371600</xdr:rowOff>
    </xdr:to>
    <xdr:pic>
      <xdr:nvPicPr>
        <xdr:cNvPr id="5" name="Picture 4">
          <a:extLst>
            <a:ext uri="{FF2B5EF4-FFF2-40B4-BE49-F238E27FC236}">
              <a16:creationId xmlns:a16="http://schemas.microsoft.com/office/drawing/2014/main" id="{B941CA34-21B2-495D-991A-8692BFD50E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5879%20Fountains%20Forestry%20TRANSFER%201.10.17/2021%20RA/RT-FM-001-23%20FSC%20report%20-%20Fountains%20Forestry%20005879%202021%20RA%20FINAL%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t\Documents\Matt\Auditing\Fountains%20Forestry\2021\RT-FM-001a-06%20PEFC%20report%20-%20Fountains%20Forestry%20-%20RA%202021%20d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asicinf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4 Admin "/>
      <sheetName val="5 RA Forest"/>
      <sheetName val="6 S1"/>
      <sheetName val="7 S2"/>
      <sheetName val="8 S3"/>
      <sheetName val="9 S4"/>
      <sheetName val="A1 FM checklist"/>
      <sheetName val=" A1.1 Pesticides"/>
      <sheetName val="A2 Consultation"/>
      <sheetName val="A3 Species list"/>
      <sheetName val="A5 additional info"/>
      <sheetName val="A6 FSC&amp;PEFC UK Group checklist"/>
      <sheetName val="A7 Members &amp; FMUs"/>
      <sheetName val="A9 NTFP checklist"/>
      <sheetName val="A8 sampling"/>
      <sheetName val="A10 Glossary"/>
      <sheetName val="A11 Cert decsn"/>
      <sheetName val="A12a Product schedule"/>
      <sheetName val="A13 ILO conventions"/>
      <sheetName val="A14 Product codes"/>
      <sheetName val="A18 Opening &amp; Closing"/>
    </sheetNames>
    <sheetDataSet>
      <sheetData sheetId="0">
        <row r="3">
          <cell r="D3" t="str">
            <v>Fountains Forestry UK Ltd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Checklist"/>
      <sheetName val="A2 Stakeholder Summary"/>
      <sheetName val="A3 Species list"/>
      <sheetName val="A6 FSC&amp;PEFC UK Group checklist"/>
      <sheetName val="A7 Members &amp; FMUs"/>
      <sheetName val="PEFC UK sampling"/>
      <sheetName val="A11a Cert Decsn"/>
      <sheetName val="A12a Product schedule"/>
      <sheetName val="A14a Product Codes"/>
      <sheetName val="A15 Opening and Closing Meeting"/>
      <sheetName val="Sheet1"/>
    </sheetNames>
    <sheetDataSet>
      <sheetData sheetId="0">
        <row r="3">
          <cell r="D3" t="str">
            <v>Fountains Forestry</v>
          </cell>
        </row>
        <row r="8">
          <cell r="D8" t="str">
            <v>SA-PEFC-FM/COC-005879</v>
          </cell>
        </row>
      </sheetData>
      <sheetData sheetId="1">
        <row r="15">
          <cell r="C15" t="str">
            <v xml:space="preserve">Fountains Forestry  
Bogallan 
North Kessock 
Inverness 
IV1 3XE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Fountains Forestry</v>
          </cell>
        </row>
        <row r="5">
          <cell r="B5" t="str">
            <v>United Kingdom</v>
          </cell>
        </row>
      </sheetData>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sheetData sheetId="1">
        <row r="11">
          <cell r="C11" t="str">
            <v>Fountains Forestry</v>
          </cell>
        </row>
        <row r="16">
          <cell r="C16" t="str">
            <v>United Kingdom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Daniel Gough" id="{FFDEADDA-10FD-49E1-B3D5-0553FFD4398F}" userId="S::DGough@soilassociation.org::2951a8b2-d6f6-4ea0-8cec-65ad4990aca0" providerId="AD"/>
  <person displayName="Nicola Brennan" id="{02868ECC-1603-4D28-905F-0605C41830FC}"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862BC-4B3F-4BAB-B569-8636F0667E47}" name="Table252" displayName="Table252" ref="B236:D244" totalsRowShown="0" headerRowDxfId="28" headerRowBorderDxfId="27" headerRowCellStyle="Normal_T&amp;M RA report 2005 draft 2">
  <tableColumns count="3">
    <tableColumn id="1" xr3:uid="{1BB7E2A7-E579-4602-ABC6-BCFD568E6E57}" name="Column A" dataDxfId="26"/>
    <tableColumn id="2" xr3:uid="{239D19F2-795D-48F4-A8D8-661F5039AA1F}" name="Column B" dataDxfId="25"/>
    <tableColumn id="3" xr3:uid="{DB8C739E-C190-4C4D-9388-567087C5831B}" name="Column C" dataDxfId="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12-15T12:12:04.16" personId="{FFDEADDA-10FD-49E1-B3D5-0553FFD4398F}" id="{4FE810E1-FD25-47DE-869D-930263F5B142}">
    <text>13/12/2022: Group member Balgothrie (F104) removed</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1-05-10T14:41:04.28" personId="{02868ECC-1603-4D28-905F-0605C41830FC}" id="{6CBF100F-CE5F-43AB-B7E2-614E58B5FD1E}">
    <text>For audit plan please contact Andrew Clark, Complaince Manager, M: 07876 556516
T: 01786 406361
andrew.clark@fountainsforestry.co.uk</text>
  </threadedComment>
</ThreadedComments>
</file>

<file path=xl/threadedComments/threadedComment3.xml><?xml version="1.0" encoding="utf-8"?>
<ThreadedComments xmlns="http://schemas.microsoft.com/office/spreadsheetml/2018/threadedcomments" xmlns:x="http://schemas.openxmlformats.org/spreadsheetml/2006/main">
  <threadedComment ref="O30" dT="2022-02-03T18:23:09.70" personId="{02868ECC-1603-4D28-905F-0605C41830FC}" id="{A4E0FD00-DE9F-4AD3-8EE1-0BD1E57EE2CF}">
    <text>decreased from 502.02</text>
  </threadedComment>
  <threadedComment ref="O40" dT="2022-02-03T18:38:48.33" personId="{02868ECC-1603-4D28-905F-0605C41830FC}" id="{99ECCB3B-E56C-4568-85E7-1CB768041D07}">
    <text>Reduced from 284.3</text>
  </threadedComment>
  <threadedComment ref="O44" dT="2022-02-03T18:22:30.98" personId="{02868ECC-1603-4D28-905F-0605C41830FC}" id="{C2444405-4C31-4A45-83A9-2F966B81193A}">
    <text>Increased from 72.3ha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fountainsforestry.co.uk/"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nbrennan/AppData/nbrennan/AppData/Local/AppData/Roaming/Microsoft/Excel/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2.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tabSelected="1" view="pageBreakPreview" zoomScaleNormal="75" zoomScaleSheetLayoutView="100" workbookViewId="0">
      <selection activeCell="F18" sqref="F18"/>
    </sheetView>
  </sheetViews>
  <sheetFormatPr defaultColWidth="9" defaultRowHeight="12.5"/>
  <cols>
    <col min="1" max="1" width="9.7265625" style="2" customWidth="1"/>
    <col min="2" max="2" width="25" style="2" customWidth="1"/>
    <col min="3" max="3" width="33.26953125" style="2" customWidth="1"/>
    <col min="4" max="4" width="41.26953125" style="2" customWidth="1"/>
    <col min="5" max="5" width="28.81640625" style="2" customWidth="1"/>
    <col min="6" max="6" width="42" style="2" customWidth="1"/>
    <col min="7" max="7" width="15.453125" style="2" customWidth="1"/>
    <col min="8" max="16384" width="9" style="2"/>
  </cols>
  <sheetData>
    <row r="1" spans="1:8" ht="163.5" customHeight="1">
      <c r="A1" s="796"/>
      <c r="B1" s="797"/>
      <c r="C1" s="797"/>
      <c r="D1" s="460" t="s">
        <v>1953</v>
      </c>
      <c r="E1" s="798"/>
      <c r="F1" s="798"/>
      <c r="G1" s="1"/>
    </row>
    <row r="2" spans="1:8">
      <c r="H2" s="503"/>
    </row>
    <row r="3" spans="1:8" ht="39.75" customHeight="1">
      <c r="A3" s="799" t="s">
        <v>1954</v>
      </c>
      <c r="B3" s="800"/>
      <c r="C3" s="800"/>
      <c r="D3" s="504" t="s">
        <v>809</v>
      </c>
      <c r="E3" s="505"/>
      <c r="F3" s="505"/>
      <c r="H3" s="506"/>
    </row>
    <row r="4" spans="1:8" ht="17.5">
      <c r="A4" s="507"/>
      <c r="B4" s="508"/>
      <c r="D4" s="509"/>
      <c r="H4" s="506"/>
    </row>
    <row r="5" spans="1:8" s="4" customFormat="1" ht="17.5">
      <c r="A5" s="801" t="s">
        <v>1955</v>
      </c>
      <c r="B5" s="802"/>
      <c r="C5" s="802"/>
      <c r="D5" s="510" t="s">
        <v>809</v>
      </c>
      <c r="E5" s="210"/>
      <c r="F5" s="210"/>
      <c r="H5" s="3"/>
    </row>
    <row r="6" spans="1:8" s="4" customFormat="1" ht="17.5">
      <c r="A6" s="511" t="s">
        <v>1956</v>
      </c>
      <c r="B6" s="512"/>
      <c r="D6" s="510" t="s">
        <v>810</v>
      </c>
      <c r="E6" s="210"/>
      <c r="F6" s="210"/>
      <c r="H6" s="3"/>
    </row>
    <row r="7" spans="1:8" s="4" customFormat="1" ht="69.75" customHeight="1">
      <c r="A7" s="793" t="s">
        <v>0</v>
      </c>
      <c r="B7" s="794"/>
      <c r="C7" s="794"/>
      <c r="D7" s="803" t="s">
        <v>1957</v>
      </c>
      <c r="E7" s="804"/>
      <c r="F7" s="804"/>
      <c r="H7" s="3"/>
    </row>
    <row r="8" spans="1:8" s="4" customFormat="1" ht="37.5" customHeight="1">
      <c r="A8" s="511" t="s">
        <v>1958</v>
      </c>
      <c r="D8" s="792" t="s">
        <v>1818</v>
      </c>
      <c r="E8" s="792"/>
      <c r="F8" s="210"/>
      <c r="H8" s="3"/>
    </row>
    <row r="9" spans="1:8" s="4" customFormat="1" ht="37.5" customHeight="1">
      <c r="A9" s="513" t="s">
        <v>1959</v>
      </c>
      <c r="B9" s="514"/>
      <c r="C9" s="514"/>
      <c r="D9" s="515" t="s">
        <v>1819</v>
      </c>
      <c r="E9" s="516"/>
      <c r="F9" s="210"/>
      <c r="H9" s="3"/>
    </row>
    <row r="10" spans="1:8" s="4" customFormat="1" ht="17.5">
      <c r="A10" s="511" t="s">
        <v>1960</v>
      </c>
      <c r="B10" s="512"/>
      <c r="D10" s="562">
        <v>44523</v>
      </c>
      <c r="E10" s="210"/>
      <c r="F10" s="210"/>
      <c r="H10" s="3"/>
    </row>
    <row r="11" spans="1:8" s="4" customFormat="1" ht="17.5">
      <c r="A11" s="793" t="s">
        <v>1961</v>
      </c>
      <c r="B11" s="794"/>
      <c r="C11" s="794"/>
      <c r="D11" s="562">
        <v>46348</v>
      </c>
      <c r="E11" s="210"/>
      <c r="F11" s="210"/>
      <c r="H11" s="3"/>
    </row>
    <row r="12" spans="1:8" s="4" customFormat="1" ht="17.5">
      <c r="A12" s="511"/>
      <c r="B12" s="512"/>
    </row>
    <row r="13" spans="1:8" s="4" customFormat="1" ht="17.5">
      <c r="B13" s="512"/>
    </row>
    <row r="14" spans="1:8" s="4" customFormat="1" ht="14">
      <c r="A14" s="517"/>
      <c r="B14" s="518" t="s">
        <v>1</v>
      </c>
      <c r="C14" s="518" t="s">
        <v>1962</v>
      </c>
      <c r="D14" s="518" t="s">
        <v>1963</v>
      </c>
      <c r="E14" s="518" t="s">
        <v>2</v>
      </c>
      <c r="F14" s="519" t="s">
        <v>3</v>
      </c>
      <c r="G14" s="520"/>
    </row>
    <row r="15" spans="1:8" s="4" customFormat="1" ht="14.5" thickBot="1">
      <c r="A15" s="746" t="s">
        <v>834</v>
      </c>
      <c r="B15" s="747"/>
      <c r="C15" s="747"/>
      <c r="D15" s="747"/>
      <c r="E15" s="747"/>
      <c r="F15" s="748"/>
      <c r="G15" s="520"/>
    </row>
    <row r="16" spans="1:8" s="4" customFormat="1" ht="42">
      <c r="A16" s="749" t="s">
        <v>585</v>
      </c>
      <c r="B16" s="750" t="s">
        <v>1781</v>
      </c>
      <c r="C16" s="750" t="s">
        <v>2090</v>
      </c>
      <c r="D16" s="750" t="s">
        <v>1964</v>
      </c>
      <c r="E16" s="750" t="s">
        <v>2068</v>
      </c>
      <c r="F16" s="751" t="s">
        <v>2067</v>
      </c>
      <c r="G16" s="521"/>
    </row>
    <row r="17" spans="1:7" s="4" customFormat="1" ht="28">
      <c r="A17" s="752" t="s">
        <v>5</v>
      </c>
      <c r="B17" s="745" t="s">
        <v>2098</v>
      </c>
      <c r="C17" s="745" t="s">
        <v>2282</v>
      </c>
      <c r="D17" s="745" t="s">
        <v>2099</v>
      </c>
      <c r="E17" s="745" t="s">
        <v>2279</v>
      </c>
      <c r="F17" s="753" t="s">
        <v>2280</v>
      </c>
      <c r="G17" s="521"/>
    </row>
    <row r="18" spans="1:7" s="4" customFormat="1" ht="56">
      <c r="A18" s="752" t="s">
        <v>6</v>
      </c>
      <c r="B18" s="745" t="s">
        <v>2288</v>
      </c>
      <c r="C18" s="745" t="s">
        <v>2572</v>
      </c>
      <c r="D18" s="745" t="s">
        <v>2289</v>
      </c>
      <c r="E18" s="745" t="s">
        <v>2573</v>
      </c>
      <c r="F18" s="753" t="s">
        <v>2573</v>
      </c>
      <c r="G18" s="521"/>
    </row>
    <row r="19" spans="1:7" s="4" customFormat="1" ht="14">
      <c r="A19" s="752" t="s">
        <v>7</v>
      </c>
      <c r="B19" s="745" t="s">
        <v>2464</v>
      </c>
      <c r="C19" s="745">
        <v>45588</v>
      </c>
      <c r="D19" s="745" t="s">
        <v>2465</v>
      </c>
      <c r="E19" s="745" t="s">
        <v>2563</v>
      </c>
      <c r="F19" s="753" t="s">
        <v>2563</v>
      </c>
      <c r="G19" s="521"/>
    </row>
    <row r="20" spans="1:7" s="4" customFormat="1" ht="14.5" thickBot="1">
      <c r="A20" s="754" t="s">
        <v>8</v>
      </c>
      <c r="B20" s="755"/>
      <c r="C20" s="755"/>
      <c r="D20" s="755"/>
      <c r="E20" s="755"/>
      <c r="F20" s="756"/>
      <c r="G20" s="521"/>
    </row>
    <row r="21" spans="1:7" s="4" customFormat="1" ht="17.5">
      <c r="B21" s="512"/>
    </row>
    <row r="22" spans="1:7" s="4" customFormat="1" ht="18" customHeight="1">
      <c r="A22" s="795" t="s">
        <v>1965</v>
      </c>
      <c r="B22" s="795"/>
      <c r="C22" s="795"/>
      <c r="D22" s="795"/>
      <c r="E22" s="795"/>
      <c r="F22" s="795"/>
    </row>
    <row r="23" spans="1:7" ht="14">
      <c r="A23" s="789" t="s">
        <v>9</v>
      </c>
      <c r="B23" s="790"/>
      <c r="C23" s="790"/>
      <c r="D23" s="790"/>
      <c r="E23" s="790"/>
      <c r="F23" s="790"/>
      <c r="G23" s="1"/>
    </row>
    <row r="24" spans="1:7" ht="14">
      <c r="A24" s="157"/>
      <c r="B24" s="157"/>
    </row>
    <row r="25" spans="1:7" ht="14">
      <c r="A25" s="789" t="s">
        <v>1861</v>
      </c>
      <c r="B25" s="790"/>
      <c r="C25" s="790"/>
      <c r="D25" s="790"/>
      <c r="E25" s="790"/>
      <c r="F25" s="790"/>
      <c r="G25" s="1"/>
    </row>
    <row r="26" spans="1:7" ht="14">
      <c r="A26" s="789" t="s">
        <v>11</v>
      </c>
      <c r="B26" s="790"/>
      <c r="C26" s="790"/>
      <c r="D26" s="790"/>
      <c r="E26" s="790"/>
      <c r="F26" s="790"/>
      <c r="G26" s="1"/>
    </row>
    <row r="27" spans="1:7" ht="14">
      <c r="A27" s="789" t="s">
        <v>12</v>
      </c>
      <c r="B27" s="790"/>
      <c r="C27" s="790"/>
      <c r="D27" s="790"/>
      <c r="E27" s="790"/>
      <c r="F27" s="790"/>
      <c r="G27" s="1"/>
    </row>
    <row r="28" spans="1:7" ht="14">
      <c r="A28" s="5"/>
      <c r="B28" s="5"/>
    </row>
    <row r="29" spans="1:7" ht="14">
      <c r="A29" s="791" t="s">
        <v>13</v>
      </c>
      <c r="B29" s="790"/>
      <c r="C29" s="790"/>
      <c r="D29" s="790"/>
      <c r="E29" s="790"/>
      <c r="F29" s="790"/>
      <c r="G29" s="1"/>
    </row>
    <row r="30" spans="1:7" ht="14">
      <c r="A30" s="791" t="s">
        <v>14</v>
      </c>
      <c r="B30" s="790"/>
      <c r="C30" s="790"/>
      <c r="D30" s="790"/>
      <c r="E30" s="790"/>
      <c r="F30" s="790"/>
      <c r="G30" s="1"/>
    </row>
    <row r="32" spans="1:7">
      <c r="A32" s="2" t="s">
        <v>1966</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8"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A81"/>
  <sheetViews>
    <sheetView view="pageBreakPreview" zoomScaleNormal="75" zoomScaleSheetLayoutView="100" workbookViewId="0">
      <selection activeCell="B1" sqref="B1"/>
    </sheetView>
  </sheetViews>
  <sheetFormatPr defaultColWidth="9" defaultRowHeight="14"/>
  <cols>
    <col min="1" max="1" width="7.453125" style="90" customWidth="1"/>
    <col min="2" max="2" width="60.81640625" style="6" customWidth="1"/>
    <col min="3" max="3" width="80.1796875" style="6" customWidth="1"/>
    <col min="4" max="4" width="68" style="43" customWidth="1"/>
    <col min="5" max="5" width="6" style="56" customWidth="1"/>
    <col min="6" max="7" width="9" style="157" hidden="1" customWidth="1"/>
    <col min="8" max="10" width="0" style="157" hidden="1" customWidth="1"/>
    <col min="11" max="16384" width="9" style="157"/>
  </cols>
  <sheetData>
    <row r="1" spans="1:7" ht="42.5" thickBot="1">
      <c r="A1" s="57">
        <v>1</v>
      </c>
      <c r="B1" s="50" t="s">
        <v>15</v>
      </c>
      <c r="C1" s="159" t="s">
        <v>16</v>
      </c>
      <c r="D1" s="178" t="s">
        <v>17</v>
      </c>
    </row>
    <row r="2" spans="1:7">
      <c r="A2" s="91">
        <v>1.1000000000000001</v>
      </c>
      <c r="B2" s="51" t="s">
        <v>18</v>
      </c>
      <c r="C2" s="51" t="s">
        <v>19</v>
      </c>
      <c r="D2" s="160" t="s">
        <v>20</v>
      </c>
    </row>
    <row r="3" spans="1:7">
      <c r="A3" s="92" t="s">
        <v>21</v>
      </c>
      <c r="B3" s="161" t="s">
        <v>22</v>
      </c>
      <c r="C3" s="173" t="str">
        <f>Cover!$D$8</f>
        <v>SA-PEFC-FM/COC-005879</v>
      </c>
      <c r="D3" s="166" t="s">
        <v>23</v>
      </c>
    </row>
    <row r="4" spans="1:7" ht="36" customHeight="1">
      <c r="A4" s="92" t="s">
        <v>24</v>
      </c>
      <c r="B4" s="164" t="s">
        <v>25</v>
      </c>
      <c r="C4" s="174" t="s">
        <v>1820</v>
      </c>
      <c r="D4" s="94"/>
    </row>
    <row r="5" spans="1:7" ht="115.5" customHeight="1">
      <c r="A5" s="92" t="s">
        <v>26</v>
      </c>
      <c r="B5" s="27" t="s">
        <v>1821</v>
      </c>
      <c r="C5" s="175"/>
      <c r="D5" s="168"/>
    </row>
    <row r="6" spans="1:7" ht="14.5" thickBot="1">
      <c r="A6" s="91">
        <v>1.2</v>
      </c>
      <c r="B6" s="53" t="s">
        <v>27</v>
      </c>
      <c r="C6" s="53"/>
      <c r="D6" s="145"/>
    </row>
    <row r="7" spans="1:7" ht="14.5" thickBot="1">
      <c r="A7" s="142" t="s">
        <v>28</v>
      </c>
      <c r="B7" s="177" t="s">
        <v>29</v>
      </c>
      <c r="C7" s="174" t="str">
        <f>[1]Cover!D3</f>
        <v>Fountains Forestry UK Ltd</v>
      </c>
      <c r="D7" s="93"/>
    </row>
    <row r="8" spans="1:7" ht="14.5" thickBot="1">
      <c r="A8" s="142" t="s">
        <v>30</v>
      </c>
      <c r="B8" s="177" t="s">
        <v>31</v>
      </c>
      <c r="C8" s="174" t="s">
        <v>809</v>
      </c>
      <c r="D8" s="93"/>
    </row>
    <row r="9" spans="1:7" ht="14.5" thickBot="1">
      <c r="A9" s="142" t="s">
        <v>32</v>
      </c>
      <c r="B9" s="6" t="s">
        <v>33</v>
      </c>
      <c r="C9" s="174"/>
      <c r="D9" s="93"/>
    </row>
    <row r="10" spans="1:7" ht="14.5" thickBot="1">
      <c r="A10" s="142" t="s">
        <v>34</v>
      </c>
      <c r="B10" s="177" t="s">
        <v>35</v>
      </c>
      <c r="C10" s="445" t="s">
        <v>811</v>
      </c>
      <c r="D10" s="93"/>
    </row>
    <row r="11" spans="1:7" ht="70.5" thickBot="1">
      <c r="A11" s="142" t="s">
        <v>36</v>
      </c>
      <c r="B11" s="177" t="s">
        <v>37</v>
      </c>
      <c r="C11" s="445" t="s">
        <v>812</v>
      </c>
      <c r="D11" s="169" t="s">
        <v>38</v>
      </c>
      <c r="G11" s="157" t="s">
        <v>39</v>
      </c>
    </row>
    <row r="12" spans="1:7" ht="14.5" thickBot="1">
      <c r="A12" s="142" t="s">
        <v>40</v>
      </c>
      <c r="B12" s="177" t="s">
        <v>41</v>
      </c>
      <c r="C12" s="445" t="s">
        <v>810</v>
      </c>
      <c r="D12" s="93"/>
      <c r="G12" s="157" t="s">
        <v>42</v>
      </c>
    </row>
    <row r="13" spans="1:7" ht="14.5" thickBot="1">
      <c r="A13" s="142" t="s">
        <v>43</v>
      </c>
      <c r="B13" s="177" t="s">
        <v>44</v>
      </c>
      <c r="C13" s="445"/>
      <c r="D13" s="93"/>
      <c r="G13" s="157" t="s">
        <v>45</v>
      </c>
    </row>
    <row r="14" spans="1:7" ht="14.5" thickBot="1">
      <c r="A14" s="142" t="s">
        <v>46</v>
      </c>
      <c r="B14" s="177" t="s">
        <v>47</v>
      </c>
      <c r="C14" s="445"/>
      <c r="D14" s="93"/>
      <c r="G14" s="157" t="s">
        <v>48</v>
      </c>
    </row>
    <row r="15" spans="1:7" ht="14.5" thickBot="1">
      <c r="A15" s="142" t="s">
        <v>49</v>
      </c>
      <c r="B15" s="177" t="s">
        <v>50</v>
      </c>
      <c r="C15" s="445" t="s">
        <v>813</v>
      </c>
      <c r="D15" s="93"/>
      <c r="G15" s="157" t="s">
        <v>51</v>
      </c>
    </row>
    <row r="16" spans="1:7" ht="14.5" thickBot="1">
      <c r="A16" s="142" t="s">
        <v>52</v>
      </c>
      <c r="B16" s="177" t="s">
        <v>53</v>
      </c>
      <c r="C16" s="412" t="s">
        <v>1584</v>
      </c>
      <c r="D16" s="93"/>
      <c r="G16" s="157" t="s">
        <v>54</v>
      </c>
    </row>
    <row r="17" spans="1:11" ht="40.5" customHeight="1">
      <c r="A17" s="142" t="s">
        <v>55</v>
      </c>
      <c r="B17" s="6" t="s">
        <v>56</v>
      </c>
      <c r="C17" s="174"/>
      <c r="D17" s="94" t="s">
        <v>57</v>
      </c>
    </row>
    <row r="18" spans="1:11" ht="28">
      <c r="A18" s="142" t="s">
        <v>58</v>
      </c>
      <c r="B18" s="170" t="s">
        <v>59</v>
      </c>
      <c r="C18" s="174"/>
      <c r="D18" s="94"/>
    </row>
    <row r="19" spans="1:11">
      <c r="A19" s="142"/>
      <c r="C19" s="174"/>
      <c r="D19" s="93"/>
    </row>
    <row r="20" spans="1:11" ht="14.5" thickBot="1">
      <c r="A20" s="91">
        <v>1.3</v>
      </c>
      <c r="B20" s="158" t="s">
        <v>60</v>
      </c>
      <c r="C20" s="102"/>
      <c r="D20" s="145"/>
    </row>
    <row r="21" spans="1:11" ht="26.25" customHeight="1" thickBot="1">
      <c r="A21" s="142" t="s">
        <v>61</v>
      </c>
      <c r="B21" s="177" t="s">
        <v>62</v>
      </c>
      <c r="C21" s="174" t="s">
        <v>68</v>
      </c>
      <c r="D21" s="169" t="s">
        <v>63</v>
      </c>
      <c r="G21" s="157" t="s">
        <v>64</v>
      </c>
    </row>
    <row r="22" spans="1:11" ht="101.25" customHeight="1">
      <c r="A22" s="142" t="s">
        <v>65</v>
      </c>
      <c r="B22" s="6" t="s">
        <v>66</v>
      </c>
      <c r="C22" s="174" t="s">
        <v>39</v>
      </c>
      <c r="D22" s="94" t="s">
        <v>67</v>
      </c>
      <c r="G22" s="157" t="s">
        <v>68</v>
      </c>
    </row>
    <row r="23" spans="1:11" ht="14.5" thickBot="1">
      <c r="A23" s="142" t="s">
        <v>69</v>
      </c>
      <c r="B23" s="6" t="s">
        <v>70</v>
      </c>
      <c r="C23" s="174" t="s">
        <v>809</v>
      </c>
      <c r="D23" s="94" t="s">
        <v>71</v>
      </c>
    </row>
    <row r="24" spans="1:11" ht="34.5" customHeight="1" thickBot="1">
      <c r="A24" s="142" t="s">
        <v>72</v>
      </c>
      <c r="B24" s="177" t="s">
        <v>73</v>
      </c>
      <c r="C24" s="174">
        <v>46</v>
      </c>
      <c r="D24" s="94" t="s">
        <v>74</v>
      </c>
    </row>
    <row r="25" spans="1:11">
      <c r="A25" s="142" t="s">
        <v>75</v>
      </c>
      <c r="B25" s="6" t="s">
        <v>76</v>
      </c>
      <c r="C25" s="174">
        <v>46</v>
      </c>
      <c r="D25" s="94" t="s">
        <v>77</v>
      </c>
    </row>
    <row r="26" spans="1:11">
      <c r="A26" s="142" t="s">
        <v>78</v>
      </c>
      <c r="B26" s="6" t="s">
        <v>41</v>
      </c>
      <c r="C26" s="174" t="s">
        <v>814</v>
      </c>
      <c r="D26" s="94"/>
    </row>
    <row r="27" spans="1:11">
      <c r="A27" s="142" t="s">
        <v>79</v>
      </c>
      <c r="B27" s="6" t="s">
        <v>80</v>
      </c>
      <c r="C27" s="174"/>
      <c r="D27" s="93"/>
    </row>
    <row r="28" spans="1:11" ht="28">
      <c r="A28" s="142" t="s">
        <v>81</v>
      </c>
      <c r="B28" s="6" t="s">
        <v>82</v>
      </c>
      <c r="C28" s="174" t="s">
        <v>815</v>
      </c>
      <c r="D28" s="94" t="s">
        <v>83</v>
      </c>
    </row>
    <row r="29" spans="1:11" ht="58.5" customHeight="1">
      <c r="A29" s="142" t="s">
        <v>84</v>
      </c>
      <c r="B29" s="6" t="s">
        <v>85</v>
      </c>
      <c r="C29" s="174" t="s">
        <v>815</v>
      </c>
      <c r="D29" s="94" t="s">
        <v>86</v>
      </c>
      <c r="G29" s="157" t="s">
        <v>87</v>
      </c>
    </row>
    <row r="30" spans="1:11" ht="14.5" thickBot="1">
      <c r="A30" s="142" t="s">
        <v>88</v>
      </c>
      <c r="B30" s="6" t="s">
        <v>89</v>
      </c>
      <c r="C30" s="174" t="s">
        <v>87</v>
      </c>
      <c r="D30" s="94" t="s">
        <v>90</v>
      </c>
      <c r="G30" s="157" t="s">
        <v>91</v>
      </c>
    </row>
    <row r="31" spans="1:11" ht="14.5" thickBot="1">
      <c r="A31" s="142" t="s">
        <v>92</v>
      </c>
      <c r="B31" s="177" t="s">
        <v>93</v>
      </c>
      <c r="C31" s="174" t="s">
        <v>96</v>
      </c>
      <c r="D31" s="94" t="s">
        <v>94</v>
      </c>
      <c r="G31" s="157" t="s">
        <v>95</v>
      </c>
      <c r="K31" s="8"/>
    </row>
    <row r="32" spans="1:11">
      <c r="A32" s="142"/>
      <c r="C32" s="174"/>
      <c r="D32" s="93"/>
      <c r="G32" s="157" t="s">
        <v>96</v>
      </c>
      <c r="K32" s="8"/>
    </row>
    <row r="33" spans="1:7">
      <c r="A33" s="92" t="s">
        <v>97</v>
      </c>
      <c r="B33" s="267" t="s">
        <v>1822</v>
      </c>
      <c r="C33" s="139"/>
      <c r="D33" s="139"/>
      <c r="G33" s="157" t="s">
        <v>98</v>
      </c>
    </row>
    <row r="34" spans="1:7">
      <c r="A34" s="142"/>
      <c r="B34" s="437"/>
      <c r="C34" s="452">
        <v>82.38</v>
      </c>
      <c r="D34" s="453"/>
      <c r="G34" s="157" t="s">
        <v>100</v>
      </c>
    </row>
    <row r="35" spans="1:7">
      <c r="A35" s="142"/>
      <c r="B35" s="161"/>
      <c r="C35" s="279"/>
      <c r="D35" s="280"/>
    </row>
    <row r="36" spans="1:7">
      <c r="A36" s="91">
        <v>1.4</v>
      </c>
      <c r="B36" s="158" t="s">
        <v>106</v>
      </c>
      <c r="C36" s="102"/>
      <c r="D36" s="146" t="s">
        <v>107</v>
      </c>
    </row>
    <row r="37" spans="1:7" ht="28.5" thickBot="1">
      <c r="A37" s="92" t="s">
        <v>108</v>
      </c>
      <c r="B37" s="161" t="s">
        <v>109</v>
      </c>
      <c r="C37" s="174" t="s">
        <v>816</v>
      </c>
      <c r="D37" s="166" t="s">
        <v>110</v>
      </c>
    </row>
    <row r="38" spans="1:7" ht="31.5" customHeight="1">
      <c r="A38" s="92"/>
      <c r="B38" s="805" t="s">
        <v>111</v>
      </c>
      <c r="C38" s="174" t="s">
        <v>816</v>
      </c>
      <c r="D38" s="169" t="s">
        <v>112</v>
      </c>
    </row>
    <row r="39" spans="1:7" ht="14.5" thickBot="1">
      <c r="A39" s="92"/>
      <c r="B39" s="806"/>
      <c r="C39" s="174" t="s">
        <v>816</v>
      </c>
      <c r="D39" s="94" t="s">
        <v>113</v>
      </c>
    </row>
    <row r="40" spans="1:7" ht="28">
      <c r="A40" s="92"/>
      <c r="B40" s="807" t="s">
        <v>114</v>
      </c>
      <c r="C40" s="174" t="s">
        <v>816</v>
      </c>
      <c r="D40" s="169" t="s">
        <v>115</v>
      </c>
    </row>
    <row r="41" spans="1:7" ht="14.5" thickBot="1">
      <c r="A41" s="92"/>
      <c r="B41" s="808"/>
      <c r="C41" s="174"/>
      <c r="D41" s="94" t="s">
        <v>116</v>
      </c>
    </row>
    <row r="42" spans="1:7">
      <c r="A42" s="92"/>
      <c r="B42" s="164" t="s">
        <v>1823</v>
      </c>
      <c r="C42" s="174" t="s">
        <v>1587</v>
      </c>
      <c r="D42" s="94"/>
    </row>
    <row r="43" spans="1:7">
      <c r="A43" s="92" t="s">
        <v>117</v>
      </c>
      <c r="B43" s="164" t="s">
        <v>118</v>
      </c>
      <c r="C43" s="280">
        <v>17829.43</v>
      </c>
      <c r="D43" s="95"/>
    </row>
    <row r="44" spans="1:7">
      <c r="A44" s="92" t="s">
        <v>119</v>
      </c>
      <c r="B44" s="164" t="s">
        <v>120</v>
      </c>
      <c r="C44" s="280">
        <v>13011.089999999998</v>
      </c>
      <c r="D44" s="169" t="s">
        <v>121</v>
      </c>
    </row>
    <row r="45" spans="1:7">
      <c r="A45" s="92" t="s">
        <v>122</v>
      </c>
      <c r="B45" s="164" t="s">
        <v>123</v>
      </c>
      <c r="C45" s="280">
        <v>12884.150000000001</v>
      </c>
      <c r="D45" s="169"/>
    </row>
    <row r="46" spans="1:7" ht="28">
      <c r="A46" s="92" t="s">
        <v>124</v>
      </c>
      <c r="B46" s="164" t="s">
        <v>125</v>
      </c>
      <c r="C46" s="280">
        <v>3691.9499999999989</v>
      </c>
      <c r="D46" s="169"/>
    </row>
    <row r="47" spans="1:7" ht="42.5" thickBot="1">
      <c r="A47" s="90" t="s">
        <v>126</v>
      </c>
      <c r="B47" s="164" t="s">
        <v>127</v>
      </c>
      <c r="C47" s="280">
        <v>10.94</v>
      </c>
      <c r="D47" s="169"/>
    </row>
    <row r="48" spans="1:7" ht="14.5" thickBot="1">
      <c r="A48" s="92" t="s">
        <v>128</v>
      </c>
      <c r="B48" s="193" t="s">
        <v>129</v>
      </c>
      <c r="C48" s="174" t="s">
        <v>105</v>
      </c>
      <c r="D48" s="94" t="s">
        <v>130</v>
      </c>
      <c r="G48" s="157" t="s">
        <v>131</v>
      </c>
    </row>
    <row r="49" spans="1:7">
      <c r="A49" s="92" t="s">
        <v>132</v>
      </c>
      <c r="B49" s="164" t="s">
        <v>133</v>
      </c>
      <c r="C49" s="174" t="s">
        <v>817</v>
      </c>
      <c r="D49" s="169" t="s">
        <v>134</v>
      </c>
      <c r="G49" s="157" t="s">
        <v>105</v>
      </c>
    </row>
    <row r="50" spans="1:7" ht="105" customHeight="1">
      <c r="A50" s="92" t="s">
        <v>135</v>
      </c>
      <c r="B50" s="6" t="s">
        <v>1824</v>
      </c>
      <c r="C50" s="174" t="s">
        <v>818</v>
      </c>
      <c r="D50" s="182" t="s">
        <v>136</v>
      </c>
      <c r="G50" s="157" t="s">
        <v>137</v>
      </c>
    </row>
    <row r="51" spans="1:7" ht="28">
      <c r="A51" s="92" t="s">
        <v>139</v>
      </c>
      <c r="B51" s="164" t="s">
        <v>140</v>
      </c>
      <c r="C51" s="174" t="s">
        <v>819</v>
      </c>
      <c r="D51" s="94" t="s">
        <v>141</v>
      </c>
    </row>
    <row r="52" spans="1:7">
      <c r="A52" s="92" t="s">
        <v>142</v>
      </c>
      <c r="B52" s="164" t="s">
        <v>143</v>
      </c>
      <c r="C52" s="174" t="s">
        <v>820</v>
      </c>
      <c r="D52" s="94" t="s">
        <v>144</v>
      </c>
    </row>
    <row r="53" spans="1:7">
      <c r="A53" s="92" t="s">
        <v>145</v>
      </c>
      <c r="B53" s="164" t="s">
        <v>146</v>
      </c>
      <c r="C53" s="174" t="s">
        <v>2290</v>
      </c>
      <c r="D53" s="95"/>
    </row>
    <row r="54" spans="1:7">
      <c r="A54" s="92"/>
      <c r="B54" s="164" t="s">
        <v>147</v>
      </c>
      <c r="C54" s="174" t="s">
        <v>2454</v>
      </c>
      <c r="D54" s="95"/>
    </row>
    <row r="55" spans="1:7" ht="28">
      <c r="A55" s="92" t="s">
        <v>148</v>
      </c>
      <c r="B55" s="164" t="s">
        <v>149</v>
      </c>
      <c r="C55" s="174">
        <v>0</v>
      </c>
      <c r="D55" s="95"/>
    </row>
    <row r="56" spans="1:7" ht="28">
      <c r="A56" s="92" t="s">
        <v>150</v>
      </c>
      <c r="B56" s="164" t="s">
        <v>151</v>
      </c>
      <c r="C56" s="174" t="s">
        <v>821</v>
      </c>
      <c r="D56" s="94" t="s">
        <v>152</v>
      </c>
    </row>
    <row r="57" spans="1:7" ht="14.5" thickBot="1">
      <c r="A57" s="92" t="s">
        <v>153</v>
      </c>
      <c r="B57" s="164" t="s">
        <v>154</v>
      </c>
      <c r="C57" s="174" t="s">
        <v>155</v>
      </c>
      <c r="D57" s="94" t="s">
        <v>155</v>
      </c>
    </row>
    <row r="58" spans="1:7" ht="28.5" thickBot="1">
      <c r="A58" s="92" t="s">
        <v>156</v>
      </c>
      <c r="B58" s="193" t="s">
        <v>157</v>
      </c>
      <c r="C58" s="174" t="s">
        <v>2100</v>
      </c>
      <c r="D58" s="167" t="s">
        <v>158</v>
      </c>
    </row>
    <row r="59" spans="1:7">
      <c r="A59" s="92"/>
      <c r="B59" s="195" t="s">
        <v>159</v>
      </c>
      <c r="C59" s="174">
        <v>14</v>
      </c>
      <c r="D59" s="171"/>
    </row>
    <row r="60" spans="1:7" ht="28">
      <c r="A60" s="92" t="s">
        <v>160</v>
      </c>
      <c r="B60" s="194" t="s">
        <v>161</v>
      </c>
      <c r="C60" s="174" t="s">
        <v>822</v>
      </c>
      <c r="D60" s="171" t="s">
        <v>158</v>
      </c>
    </row>
    <row r="61" spans="1:7">
      <c r="A61" s="92"/>
      <c r="B61" s="195" t="s">
        <v>159</v>
      </c>
      <c r="C61" s="174">
        <v>50</v>
      </c>
      <c r="D61" s="171"/>
    </row>
    <row r="62" spans="1:7">
      <c r="A62" s="92" t="s">
        <v>162</v>
      </c>
      <c r="B62" s="164" t="s">
        <v>163</v>
      </c>
      <c r="C62" s="174" t="s">
        <v>172</v>
      </c>
      <c r="D62" s="94" t="s">
        <v>138</v>
      </c>
    </row>
    <row r="63" spans="1:7">
      <c r="A63" s="92"/>
      <c r="B63" s="196"/>
      <c r="C63" s="197"/>
      <c r="D63" s="198"/>
    </row>
    <row r="64" spans="1:7">
      <c r="A64" s="143" t="s">
        <v>164</v>
      </c>
      <c r="B64" s="140" t="s">
        <v>165</v>
      </c>
      <c r="C64" s="139" t="s">
        <v>166</v>
      </c>
      <c r="D64" s="139" t="s">
        <v>167</v>
      </c>
      <c r="E64" s="147"/>
    </row>
    <row r="65" spans="1:27">
      <c r="A65" s="142"/>
      <c r="B65" s="141" t="s">
        <v>2101</v>
      </c>
      <c r="C65" s="594">
        <v>40</v>
      </c>
      <c r="D65" s="594">
        <v>7432.29</v>
      </c>
    </row>
    <row r="66" spans="1:27">
      <c r="A66" s="142"/>
      <c r="B66" s="141" t="s">
        <v>2102</v>
      </c>
      <c r="C66" s="594">
        <v>1</v>
      </c>
      <c r="D66" s="594">
        <v>502.02</v>
      </c>
    </row>
    <row r="67" spans="1:27">
      <c r="A67" s="142"/>
      <c r="B67" s="141" t="s">
        <v>168</v>
      </c>
      <c r="C67" s="594">
        <v>4</v>
      </c>
      <c r="D67" s="594">
        <v>9895.1200000000008</v>
      </c>
    </row>
    <row r="68" spans="1:27">
      <c r="A68" s="142"/>
      <c r="B68" s="141" t="s">
        <v>169</v>
      </c>
      <c r="C68" s="594">
        <v>0</v>
      </c>
      <c r="D68" s="594">
        <v>0</v>
      </c>
    </row>
    <row r="69" spans="1:27">
      <c r="A69" s="142"/>
      <c r="B69" s="141" t="s">
        <v>170</v>
      </c>
      <c r="C69" s="594">
        <v>45</v>
      </c>
      <c r="D69" s="594">
        <v>17829.43</v>
      </c>
    </row>
    <row r="70" spans="1:27">
      <c r="A70" s="144"/>
      <c r="C70" s="565"/>
      <c r="D70" s="93"/>
    </row>
    <row r="71" spans="1:27">
      <c r="B71" s="174"/>
      <c r="C71" s="174"/>
      <c r="D71" s="176"/>
    </row>
    <row r="80" spans="1:27">
      <c r="AA80" s="157" t="s">
        <v>171</v>
      </c>
    </row>
    <row r="81" spans="27:27">
      <c r="AA81" s="157" t="s">
        <v>172</v>
      </c>
    </row>
  </sheetData>
  <mergeCells count="2">
    <mergeCell ref="B38:B39"/>
    <mergeCell ref="B40:B41"/>
  </mergeCells>
  <dataValidations count="6">
    <dataValidation type="list" allowBlank="1" showInputMessage="1" showErrorMessage="1" sqref="C48" xr:uid="{00000000-0002-0000-0200-000000000000}">
      <formula1>$G$48:$G$50</formula1>
    </dataValidation>
    <dataValidation type="list" allowBlank="1" showInputMessage="1" showErrorMessage="1" sqref="C30" xr:uid="{00000000-0002-0000-0200-000001000000}">
      <formula1>$G$29:$G$30</formula1>
    </dataValidation>
    <dataValidation type="list" allowBlank="1" showInputMessage="1" showErrorMessage="1" sqref="C22" xr:uid="{00000000-0002-0000-0200-000002000000}">
      <formula1>$G$11:$G$16</formula1>
    </dataValidation>
    <dataValidation type="list" allowBlank="1" showInputMessage="1" showErrorMessage="1" sqref="C31" xr:uid="{00000000-0002-0000-0200-000003000000}">
      <formula1>$G$31:$G$34</formula1>
    </dataValidation>
    <dataValidation type="list" allowBlank="1" showInputMessage="1" showErrorMessage="1" sqref="C21" xr:uid="{00000000-0002-0000-0200-000004000000}">
      <formula1>$G$21:$G$25</formula1>
    </dataValidation>
    <dataValidation type="list" allowBlank="1" showInputMessage="1" showErrorMessage="1" sqref="C62" xr:uid="{00000000-0002-0000-0200-000005000000}">
      <formula1>$AA$80:$AA$81</formula1>
    </dataValidation>
  </dataValidations>
  <hyperlinks>
    <hyperlink ref="C16" r:id="rId1" xr:uid="{59B45D1C-BDD1-4666-9CCC-4292BC1389D1}"/>
  </hyperlinks>
  <pageMargins left="0.75" right="0.75" top="1" bottom="1" header="0.5" footer="0.5"/>
  <pageSetup paperSize="9" scale="82" orientation="portrait" horizontalDpi="4294967294"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C346"/>
  <sheetViews>
    <sheetView view="pageBreakPreview" zoomScaleNormal="100" zoomScaleSheetLayoutView="100" workbookViewId="0">
      <pane ySplit="5" topLeftCell="A6" activePane="bottomLeft" state="frozen"/>
      <selection pane="bottomLeft" activeCell="A4" sqref="A4"/>
    </sheetView>
  </sheetViews>
  <sheetFormatPr defaultColWidth="9" defaultRowHeight="14"/>
  <cols>
    <col min="1" max="1" width="20.1796875" style="6" customWidth="1"/>
    <col min="2" max="2" width="9.81640625" style="6" customWidth="1"/>
    <col min="3" max="3" width="7.1796875" style="6" customWidth="1"/>
    <col min="4" max="4" width="69.7265625" style="6" customWidth="1"/>
    <col min="5" max="5" width="12.453125" style="6" customWidth="1"/>
    <col min="6" max="6" width="49.81640625" style="6" customWidth="1"/>
    <col min="7" max="7" width="40.81640625" style="6" customWidth="1"/>
    <col min="8" max="8" width="49.81640625" style="6" customWidth="1"/>
    <col min="9" max="9" width="24.81640625" style="6" customWidth="1"/>
    <col min="10" max="10" width="49.81640625" style="6" customWidth="1"/>
    <col min="11" max="11" width="7.1796875" style="6" customWidth="1"/>
    <col min="12" max="12" width="13" style="6" customWidth="1"/>
    <col min="13" max="13" width="3" style="6" customWidth="1"/>
    <col min="14" max="14" width="9" style="1"/>
    <col min="15" max="17" width="5" style="1" customWidth="1"/>
    <col min="18" max="28" width="9" style="1"/>
    <col min="29" max="29" width="9" style="1" customWidth="1"/>
    <col min="30" max="16384" width="9" style="1"/>
  </cols>
  <sheetData>
    <row r="1" spans="1:15" s="12" customFormat="1" ht="21" hidden="1" customHeight="1">
      <c r="A1" s="265"/>
      <c r="B1" s="265" t="s">
        <v>173</v>
      </c>
      <c r="C1" s="265"/>
      <c r="D1" s="265"/>
      <c r="E1" s="56"/>
      <c r="F1" s="56"/>
      <c r="G1" s="56"/>
      <c r="H1" s="56"/>
      <c r="I1" s="56"/>
      <c r="J1" s="56"/>
      <c r="K1" s="56"/>
      <c r="L1" s="56"/>
      <c r="M1" s="56"/>
      <c r="O1" s="12" t="s">
        <v>174</v>
      </c>
    </row>
    <row r="2" spans="1:15" s="12" customFormat="1" ht="13.5" hidden="1" customHeight="1">
      <c r="A2" s="56"/>
      <c r="B2" s="56"/>
      <c r="C2" s="56"/>
      <c r="D2" s="56"/>
      <c r="E2" s="56"/>
      <c r="F2" s="56"/>
      <c r="G2" s="56"/>
      <c r="H2" s="56"/>
      <c r="I2" s="56"/>
      <c r="J2" s="56"/>
      <c r="K2" s="56"/>
      <c r="L2" s="56"/>
      <c r="M2" s="56"/>
      <c r="O2" s="12" t="s">
        <v>175</v>
      </c>
    </row>
    <row r="3" spans="1:15" s="12" customFormat="1" ht="14.25" hidden="1" customHeight="1">
      <c r="A3" s="56"/>
      <c r="B3" s="56"/>
      <c r="C3" s="56"/>
      <c r="D3" s="56"/>
      <c r="E3" s="56"/>
      <c r="F3" s="56"/>
      <c r="G3" s="56"/>
      <c r="H3" s="56"/>
      <c r="I3" s="56"/>
      <c r="J3" s="56"/>
      <c r="K3" s="56"/>
      <c r="L3" s="56"/>
      <c r="M3" s="56"/>
      <c r="O3" s="12" t="s">
        <v>176</v>
      </c>
    </row>
    <row r="4" spans="1:15" s="45" customFormat="1" ht="24" customHeight="1">
      <c r="A4" s="151">
        <v>2</v>
      </c>
      <c r="B4" s="266"/>
      <c r="C4" s="152" t="s">
        <v>177</v>
      </c>
      <c r="D4" s="153"/>
      <c r="E4" s="266" t="e">
        <f>#REF!</f>
        <v>#REF!</v>
      </c>
      <c r="F4" s="266"/>
      <c r="G4" s="266"/>
      <c r="H4" s="266"/>
      <c r="I4" s="266"/>
      <c r="J4" s="153" t="e">
        <f>#REF!</f>
        <v>#REF!</v>
      </c>
      <c r="K4" s="153"/>
      <c r="L4" s="155"/>
      <c r="M4" s="44"/>
    </row>
    <row r="5" spans="1:15" ht="46.5" customHeight="1">
      <c r="A5" s="267" t="s">
        <v>178</v>
      </c>
      <c r="B5" s="267" t="s">
        <v>179</v>
      </c>
      <c r="C5" s="267" t="s">
        <v>180</v>
      </c>
      <c r="D5" s="267" t="s">
        <v>181</v>
      </c>
      <c r="E5" s="267" t="s">
        <v>182</v>
      </c>
      <c r="F5" s="267" t="s">
        <v>183</v>
      </c>
      <c r="G5" s="454" t="s">
        <v>1825</v>
      </c>
      <c r="H5" s="454" t="s">
        <v>1826</v>
      </c>
      <c r="I5" s="267" t="s">
        <v>184</v>
      </c>
      <c r="J5" s="267" t="s">
        <v>185</v>
      </c>
      <c r="K5" s="267" t="s">
        <v>186</v>
      </c>
      <c r="L5" s="155" t="s">
        <v>187</v>
      </c>
      <c r="M5" s="10"/>
    </row>
    <row r="6" spans="1:15" ht="15" customHeight="1">
      <c r="A6" s="278" t="s">
        <v>823</v>
      </c>
      <c r="B6" s="278"/>
      <c r="C6" s="278"/>
      <c r="D6" s="278"/>
      <c r="E6" s="278"/>
      <c r="F6" s="278"/>
      <c r="G6" s="278"/>
      <c r="H6" s="278"/>
      <c r="I6" s="278"/>
      <c r="J6" s="278"/>
      <c r="K6" s="278"/>
      <c r="L6" s="281"/>
      <c r="M6" s="14"/>
    </row>
    <row r="7" spans="1:15" s="282" customFormat="1" ht="160.5" customHeight="1">
      <c r="A7" s="557" t="s">
        <v>199</v>
      </c>
      <c r="B7" s="558">
        <v>2020.1</v>
      </c>
      <c r="C7" s="557" t="s">
        <v>175</v>
      </c>
      <c r="D7" s="559" t="s">
        <v>1816</v>
      </c>
      <c r="E7" s="560" t="s">
        <v>1585</v>
      </c>
      <c r="F7" s="559" t="s">
        <v>824</v>
      </c>
      <c r="G7" s="557" t="s">
        <v>1827</v>
      </c>
      <c r="H7" s="557" t="s">
        <v>1828</v>
      </c>
      <c r="I7" s="559" t="s">
        <v>207</v>
      </c>
      <c r="J7" s="557" t="s">
        <v>1808</v>
      </c>
      <c r="K7" s="557" t="s">
        <v>198</v>
      </c>
      <c r="L7" s="561">
        <v>44406</v>
      </c>
      <c r="M7" s="174"/>
    </row>
    <row r="8" spans="1:15" s="282" customFormat="1" ht="94.5" customHeight="1">
      <c r="A8" s="557" t="s">
        <v>209</v>
      </c>
      <c r="B8" s="558">
        <v>2020.2</v>
      </c>
      <c r="C8" s="557" t="s">
        <v>175</v>
      </c>
      <c r="D8" s="559" t="s">
        <v>825</v>
      </c>
      <c r="E8" s="560" t="s">
        <v>1586</v>
      </c>
      <c r="F8" s="559" t="s">
        <v>827</v>
      </c>
      <c r="G8" s="557" t="s">
        <v>1829</v>
      </c>
      <c r="H8" s="557" t="s">
        <v>1830</v>
      </c>
      <c r="I8" s="559" t="s">
        <v>207</v>
      </c>
      <c r="J8" s="557" t="s">
        <v>1809</v>
      </c>
      <c r="K8" s="557" t="s">
        <v>198</v>
      </c>
      <c r="L8" s="561">
        <v>44406</v>
      </c>
      <c r="M8" s="174"/>
    </row>
    <row r="9" spans="1:15" ht="15" customHeight="1">
      <c r="A9" s="261" t="s">
        <v>828</v>
      </c>
      <c r="B9" s="158"/>
      <c r="C9" s="158"/>
      <c r="D9" s="158"/>
      <c r="E9" s="158"/>
      <c r="F9" s="158"/>
      <c r="G9" s="158"/>
      <c r="H9" s="158"/>
      <c r="I9" s="158"/>
      <c r="J9" s="158"/>
      <c r="K9" s="158"/>
      <c r="L9" s="46"/>
      <c r="M9" s="10"/>
    </row>
    <row r="10" spans="1:15" ht="185.25" hidden="1" customHeight="1">
      <c r="A10" s="11" t="s">
        <v>188</v>
      </c>
      <c r="B10" s="11" t="s">
        <v>189</v>
      </c>
      <c r="C10" s="11" t="s">
        <v>190</v>
      </c>
      <c r="D10" s="11" t="s">
        <v>191</v>
      </c>
      <c r="E10" s="11" t="s">
        <v>192</v>
      </c>
      <c r="F10" s="11" t="s">
        <v>193</v>
      </c>
      <c r="G10" s="11"/>
      <c r="H10" s="11"/>
      <c r="I10" s="11" t="s">
        <v>194</v>
      </c>
      <c r="J10" s="184" t="s">
        <v>195</v>
      </c>
      <c r="K10" s="11" t="s">
        <v>196</v>
      </c>
      <c r="L10" s="9"/>
      <c r="M10" s="7"/>
    </row>
    <row r="11" spans="1:15" ht="115.5" customHeight="1">
      <c r="A11" s="9" t="s">
        <v>199</v>
      </c>
      <c r="B11" s="451">
        <v>2021.02</v>
      </c>
      <c r="C11" s="9" t="s">
        <v>175</v>
      </c>
      <c r="D11" s="9" t="s">
        <v>1810</v>
      </c>
      <c r="E11" s="9" t="s">
        <v>1811</v>
      </c>
      <c r="F11" s="9" t="s">
        <v>1812</v>
      </c>
      <c r="G11" s="9" t="s">
        <v>1831</v>
      </c>
      <c r="H11" s="9" t="s">
        <v>1833</v>
      </c>
      <c r="I11" s="9" t="s">
        <v>201</v>
      </c>
      <c r="J11" s="684" t="s">
        <v>2146</v>
      </c>
      <c r="K11" s="684" t="s">
        <v>198</v>
      </c>
      <c r="L11" s="685">
        <v>44785</v>
      </c>
    </row>
    <row r="12" spans="1:15" ht="123" customHeight="1">
      <c r="A12" s="9" t="s">
        <v>188</v>
      </c>
      <c r="B12" s="451">
        <v>2021.03</v>
      </c>
      <c r="C12" s="9" t="s">
        <v>175</v>
      </c>
      <c r="D12" s="9" t="s">
        <v>1813</v>
      </c>
      <c r="E12" s="9" t="s">
        <v>1815</v>
      </c>
      <c r="F12" s="9" t="s">
        <v>1814</v>
      </c>
      <c r="G12" s="9" t="s">
        <v>1832</v>
      </c>
      <c r="H12" s="9" t="s">
        <v>1834</v>
      </c>
      <c r="I12" s="9" t="s">
        <v>201</v>
      </c>
      <c r="J12" s="684" t="s">
        <v>2147</v>
      </c>
      <c r="K12" s="684" t="s">
        <v>198</v>
      </c>
      <c r="L12" s="685">
        <v>44785</v>
      </c>
    </row>
    <row r="13" spans="1:15">
      <c r="A13" s="267" t="s">
        <v>2132</v>
      </c>
      <c r="B13" s="643"/>
      <c r="C13" s="644"/>
      <c r="D13" s="643"/>
      <c r="E13" s="643"/>
      <c r="F13" s="643"/>
      <c r="G13" s="643"/>
      <c r="H13" s="643"/>
      <c r="I13" s="643"/>
      <c r="J13" s="643"/>
      <c r="K13" s="643"/>
      <c r="L13" s="643"/>
    </row>
    <row r="14" spans="1:15" ht="220.75" customHeight="1">
      <c r="A14" s="682" t="s">
        <v>2133</v>
      </c>
      <c r="B14" s="682">
        <v>2022.1</v>
      </c>
      <c r="C14" s="682" t="s">
        <v>174</v>
      </c>
      <c r="D14" s="683" t="s">
        <v>2134</v>
      </c>
      <c r="E14" s="682" t="s">
        <v>2135</v>
      </c>
      <c r="F14" s="682" t="s">
        <v>2104</v>
      </c>
      <c r="G14" s="9" t="s">
        <v>2104</v>
      </c>
      <c r="H14" s="9" t="s">
        <v>2104</v>
      </c>
      <c r="I14" s="9" t="s">
        <v>2104</v>
      </c>
      <c r="J14" s="9" t="s">
        <v>2291</v>
      </c>
      <c r="K14" s="9" t="s">
        <v>198</v>
      </c>
      <c r="L14" s="9" t="s">
        <v>6</v>
      </c>
    </row>
    <row r="15" spans="1:15" ht="133.75" customHeight="1">
      <c r="A15" s="683" t="s">
        <v>199</v>
      </c>
      <c r="B15" s="682">
        <v>2022.2</v>
      </c>
      <c r="C15" s="682" t="s">
        <v>175</v>
      </c>
      <c r="D15" s="683" t="s">
        <v>2145</v>
      </c>
      <c r="E15" s="683" t="s">
        <v>2136</v>
      </c>
      <c r="F15" s="683" t="s">
        <v>2137</v>
      </c>
      <c r="G15" s="9" t="s">
        <v>2148</v>
      </c>
      <c r="H15" s="9" t="s">
        <v>2149</v>
      </c>
      <c r="I15" s="9" t="s">
        <v>201</v>
      </c>
      <c r="J15" s="9" t="s">
        <v>2292</v>
      </c>
      <c r="K15" s="9" t="s">
        <v>198</v>
      </c>
      <c r="L15" s="9" t="s">
        <v>6</v>
      </c>
    </row>
    <row r="16" spans="1:15" ht="87.5">
      <c r="A16" s="682" t="s">
        <v>2133</v>
      </c>
      <c r="B16" s="682">
        <v>2022.3</v>
      </c>
      <c r="C16" s="682" t="s">
        <v>174</v>
      </c>
      <c r="D16" s="683" t="s">
        <v>2138</v>
      </c>
      <c r="E16" s="682" t="s">
        <v>2139</v>
      </c>
      <c r="F16" s="682" t="s">
        <v>2104</v>
      </c>
      <c r="G16" s="9"/>
      <c r="H16" s="9"/>
      <c r="I16" s="9"/>
      <c r="J16" s="9" t="s">
        <v>2293</v>
      </c>
      <c r="K16" s="9" t="s">
        <v>198</v>
      </c>
      <c r="L16" s="9" t="s">
        <v>6</v>
      </c>
    </row>
    <row r="17" spans="1:12" ht="84">
      <c r="A17" s="682" t="s">
        <v>2133</v>
      </c>
      <c r="B17" s="682">
        <v>2022.4</v>
      </c>
      <c r="C17" s="682" t="s">
        <v>174</v>
      </c>
      <c r="D17" s="683" t="s">
        <v>2140</v>
      </c>
      <c r="E17" s="682" t="s">
        <v>2141</v>
      </c>
      <c r="F17" s="682" t="s">
        <v>2104</v>
      </c>
      <c r="G17" s="9"/>
      <c r="H17" s="9"/>
      <c r="I17" s="9"/>
      <c r="J17" s="9" t="s">
        <v>2294</v>
      </c>
      <c r="K17" s="9" t="s">
        <v>198</v>
      </c>
      <c r="L17" s="9" t="s">
        <v>6</v>
      </c>
    </row>
    <row r="18" spans="1:12" ht="98">
      <c r="A18" s="683" t="s">
        <v>199</v>
      </c>
      <c r="B18" s="682">
        <v>2022.5</v>
      </c>
      <c r="C18" s="682" t="s">
        <v>175</v>
      </c>
      <c r="D18" s="683" t="s">
        <v>2142</v>
      </c>
      <c r="E18" s="682" t="s">
        <v>2143</v>
      </c>
      <c r="F18" s="683" t="s">
        <v>2144</v>
      </c>
      <c r="G18" s="9" t="s">
        <v>2150</v>
      </c>
      <c r="H18" s="9" t="s">
        <v>2151</v>
      </c>
      <c r="I18" s="9" t="s">
        <v>201</v>
      </c>
      <c r="J18" s="9" t="s">
        <v>2295</v>
      </c>
      <c r="K18" s="9" t="s">
        <v>198</v>
      </c>
      <c r="L18" s="9" t="s">
        <v>6</v>
      </c>
    </row>
    <row r="19" spans="1:12">
      <c r="A19" s="267" t="s">
        <v>2296</v>
      </c>
      <c r="B19" s="267"/>
      <c r="C19" s="267"/>
      <c r="D19" s="267"/>
      <c r="E19" s="267"/>
      <c r="F19" s="267"/>
      <c r="G19" s="267"/>
      <c r="H19" s="267"/>
      <c r="I19" s="267"/>
      <c r="J19" s="267"/>
      <c r="K19" s="267"/>
      <c r="L19" s="267"/>
    </row>
    <row r="20" spans="1:12" ht="201.75" customHeight="1">
      <c r="A20" s="431" t="s">
        <v>2133</v>
      </c>
      <c r="B20" s="431">
        <v>2023.01</v>
      </c>
      <c r="C20" s="645" t="s">
        <v>174</v>
      </c>
      <c r="D20" s="646" t="s">
        <v>2297</v>
      </c>
      <c r="E20" s="646" t="s">
        <v>2298</v>
      </c>
      <c r="F20" s="646" t="s">
        <v>2299</v>
      </c>
      <c r="G20" s="645"/>
      <c r="H20" s="645"/>
      <c r="I20" s="645"/>
      <c r="J20" s="646" t="s">
        <v>2477</v>
      </c>
      <c r="K20" s="645" t="s">
        <v>198</v>
      </c>
      <c r="L20" s="645" t="s">
        <v>7</v>
      </c>
    </row>
    <row r="21" spans="1:12">
      <c r="A21" s="267" t="s">
        <v>2471</v>
      </c>
      <c r="B21" s="267"/>
      <c r="C21" s="267"/>
      <c r="D21" s="267"/>
      <c r="E21" s="267"/>
      <c r="F21" s="267"/>
      <c r="G21" s="267"/>
      <c r="H21" s="267"/>
      <c r="I21" s="267"/>
      <c r="J21" s="267"/>
      <c r="K21" s="267"/>
      <c r="L21" s="267"/>
    </row>
    <row r="22" spans="1:12" ht="37.5">
      <c r="A22" s="431" t="s">
        <v>2133</v>
      </c>
      <c r="B22" s="431">
        <v>2024.01</v>
      </c>
      <c r="C22" s="645" t="s">
        <v>174</v>
      </c>
      <c r="D22" s="646" t="s">
        <v>2474</v>
      </c>
      <c r="E22" s="646" t="s">
        <v>2472</v>
      </c>
      <c r="F22" s="646" t="s">
        <v>2473</v>
      </c>
      <c r="G22" s="645" t="s">
        <v>2475</v>
      </c>
      <c r="H22" s="646" t="s">
        <v>2476</v>
      </c>
      <c r="I22" s="646" t="s">
        <v>201</v>
      </c>
      <c r="J22" s="645"/>
      <c r="K22" s="645" t="s">
        <v>196</v>
      </c>
      <c r="L22" s="645"/>
    </row>
    <row r="23" spans="1:12" ht="221.25" customHeight="1">
      <c r="A23" s="207"/>
      <c r="B23" s="207"/>
      <c r="C23" s="4"/>
      <c r="D23" s="707"/>
      <c r="E23" s="707"/>
      <c r="F23" s="707"/>
      <c r="G23" s="4"/>
      <c r="H23" s="4"/>
      <c r="I23" s="4"/>
      <c r="J23" s="4"/>
      <c r="K23" s="4"/>
      <c r="L23" s="4"/>
    </row>
    <row r="24" spans="1:12">
      <c r="A24" s="8"/>
      <c r="B24" s="6" t="s">
        <v>208</v>
      </c>
      <c r="C24" s="8"/>
    </row>
    <row r="25" spans="1:12">
      <c r="A25" s="8"/>
      <c r="C25" s="8"/>
    </row>
    <row r="26" spans="1:12">
      <c r="A26" s="8"/>
      <c r="C26" s="8"/>
    </row>
    <row r="27" spans="1:12">
      <c r="A27" s="8"/>
      <c r="C27" s="8"/>
    </row>
    <row r="28" spans="1:12">
      <c r="A28" s="8"/>
      <c r="C28" s="8"/>
    </row>
    <row r="29" spans="1:12">
      <c r="A29" s="8"/>
      <c r="C29" s="8"/>
    </row>
    <row r="30" spans="1:12">
      <c r="A30" s="8"/>
      <c r="C30" s="8"/>
    </row>
    <row r="31" spans="1:12">
      <c r="A31" s="8"/>
      <c r="C31" s="8"/>
    </row>
    <row r="32" spans="1:12">
      <c r="A32" s="8"/>
      <c r="C32" s="8"/>
    </row>
    <row r="33" spans="1:3">
      <c r="A33" s="8"/>
      <c r="C33" s="8"/>
    </row>
    <row r="34" spans="1:3">
      <c r="A34" s="8"/>
      <c r="C34" s="8"/>
    </row>
    <row r="35" spans="1:3">
      <c r="A35" s="8"/>
      <c r="C35" s="8"/>
    </row>
    <row r="36" spans="1:3">
      <c r="A36" s="8"/>
      <c r="C36" s="8"/>
    </row>
    <row r="37" spans="1:3">
      <c r="A37" s="8"/>
      <c r="C37" s="8"/>
    </row>
    <row r="38" spans="1:3">
      <c r="A38" s="8"/>
      <c r="C38" s="8"/>
    </row>
    <row r="39" spans="1:3">
      <c r="A39" s="8"/>
      <c r="C39" s="8"/>
    </row>
    <row r="40" spans="1:3">
      <c r="A40" s="8"/>
      <c r="C40" s="8"/>
    </row>
    <row r="41" spans="1:3">
      <c r="A41" s="8"/>
      <c r="C41" s="8"/>
    </row>
    <row r="42" spans="1:3">
      <c r="A42" s="8"/>
      <c r="C42" s="8"/>
    </row>
    <row r="43" spans="1:3">
      <c r="A43" s="8"/>
      <c r="C43" s="8"/>
    </row>
    <row r="44" spans="1:3">
      <c r="A44" s="8"/>
      <c r="C44" s="8"/>
    </row>
    <row r="45" spans="1:3">
      <c r="A45" s="8"/>
      <c r="C45" s="8"/>
    </row>
    <row r="46" spans="1:3">
      <c r="A46" s="8"/>
      <c r="C46" s="8"/>
    </row>
    <row r="47" spans="1:3">
      <c r="A47" s="8"/>
      <c r="C47" s="8"/>
    </row>
    <row r="48" spans="1:3">
      <c r="A48" s="8"/>
      <c r="C48" s="8"/>
    </row>
    <row r="49" spans="1:3">
      <c r="A49" s="8"/>
      <c r="C49" s="8"/>
    </row>
    <row r="50" spans="1:3">
      <c r="A50" s="8"/>
      <c r="C50" s="8"/>
    </row>
    <row r="51" spans="1:3">
      <c r="A51" s="8"/>
      <c r="C51" s="8"/>
    </row>
    <row r="52" spans="1:3">
      <c r="A52" s="8"/>
      <c r="C52" s="8"/>
    </row>
    <row r="53" spans="1:3">
      <c r="A53" s="8"/>
      <c r="C53" s="8"/>
    </row>
    <row r="54" spans="1:3">
      <c r="A54" s="8"/>
      <c r="C54" s="8"/>
    </row>
    <row r="55" spans="1:3">
      <c r="A55" s="8"/>
      <c r="C55" s="8"/>
    </row>
    <row r="56" spans="1:3">
      <c r="A56" s="8"/>
      <c r="C56" s="8"/>
    </row>
    <row r="57" spans="1:3">
      <c r="A57" s="8"/>
      <c r="C57" s="8"/>
    </row>
    <row r="58" spans="1:3">
      <c r="A58" s="8"/>
      <c r="C58" s="8"/>
    </row>
    <row r="59" spans="1:3">
      <c r="A59" s="8"/>
      <c r="C59" s="8"/>
    </row>
    <row r="60" spans="1:3">
      <c r="A60" s="8"/>
      <c r="C60" s="8"/>
    </row>
    <row r="61" spans="1:3">
      <c r="A61" s="8"/>
      <c r="C61" s="8"/>
    </row>
    <row r="62" spans="1:3">
      <c r="A62" s="8"/>
      <c r="C62" s="8"/>
    </row>
    <row r="63" spans="1:3">
      <c r="A63" s="8"/>
      <c r="C63" s="8"/>
    </row>
    <row r="64" spans="1:3">
      <c r="A64" s="8"/>
      <c r="C64" s="8"/>
    </row>
    <row r="65" spans="1:3">
      <c r="A65" s="8"/>
      <c r="C65" s="8"/>
    </row>
    <row r="66" spans="1:3">
      <c r="A66" s="8"/>
      <c r="C66" s="8"/>
    </row>
    <row r="67" spans="1:3">
      <c r="A67" s="8"/>
      <c r="C67" s="8"/>
    </row>
    <row r="68" spans="1:3">
      <c r="A68" s="8"/>
      <c r="C68" s="8"/>
    </row>
    <row r="69" spans="1:3">
      <c r="A69" s="8"/>
      <c r="C69" s="8"/>
    </row>
    <row r="70" spans="1:3">
      <c r="A70" s="8"/>
      <c r="C70" s="8"/>
    </row>
    <row r="71" spans="1:3">
      <c r="A71" s="8"/>
      <c r="C71" s="8"/>
    </row>
    <row r="72" spans="1:3">
      <c r="A72" s="8"/>
      <c r="C72" s="8"/>
    </row>
    <row r="73" spans="1:3">
      <c r="A73" s="8"/>
      <c r="C73" s="8"/>
    </row>
    <row r="74" spans="1:3">
      <c r="A74" s="8"/>
      <c r="C74" s="8"/>
    </row>
    <row r="75" spans="1:3">
      <c r="A75" s="8"/>
      <c r="C75" s="8"/>
    </row>
    <row r="76" spans="1:3">
      <c r="A76" s="8"/>
      <c r="C76" s="8"/>
    </row>
    <row r="77" spans="1:3">
      <c r="A77" s="8"/>
      <c r="C77" s="8"/>
    </row>
    <row r="78" spans="1:3">
      <c r="A78" s="8"/>
      <c r="C78" s="8"/>
    </row>
    <row r="79" spans="1:3">
      <c r="A79" s="8"/>
      <c r="C79" s="8"/>
    </row>
    <row r="80" spans="1:3">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183"/>
      <c r="C121" s="156"/>
    </row>
    <row r="122" spans="1:3">
      <c r="A122" s="183"/>
      <c r="C122" s="154"/>
    </row>
    <row r="123" spans="1:3">
      <c r="A123" s="183"/>
      <c r="C123" s="154"/>
    </row>
    <row r="124" spans="1:3">
      <c r="A124" s="183"/>
      <c r="C124" s="154"/>
    </row>
    <row r="125" spans="1:3">
      <c r="A125" s="183"/>
      <c r="C125" s="154"/>
    </row>
    <row r="126" spans="1:3">
      <c r="A126" s="183"/>
      <c r="C126" s="154"/>
    </row>
    <row r="127" spans="1:3">
      <c r="A127" s="183"/>
      <c r="C127" s="154"/>
    </row>
    <row r="128" spans="1:3">
      <c r="A128" s="183"/>
      <c r="C128" s="154"/>
    </row>
    <row r="129" spans="1:3">
      <c r="A129" s="183"/>
      <c r="C129" s="154"/>
    </row>
    <row r="130" spans="1:3">
      <c r="A130" s="183"/>
      <c r="C130" s="154"/>
    </row>
    <row r="131" spans="1:3">
      <c r="A131" s="183"/>
      <c r="C131" s="154"/>
    </row>
    <row r="132" spans="1:3">
      <c r="A132" s="183"/>
      <c r="C132" s="154"/>
    </row>
    <row r="133" spans="1:3">
      <c r="A133" s="183"/>
      <c r="C133" s="154"/>
    </row>
    <row r="134" spans="1:3">
      <c r="A134" s="183"/>
      <c r="C134" s="154"/>
    </row>
    <row r="135" spans="1:3">
      <c r="A135" s="183"/>
      <c r="C135" s="154"/>
    </row>
    <row r="136" spans="1:3">
      <c r="A136" s="183"/>
      <c r="C136" s="154"/>
    </row>
    <row r="137" spans="1:3">
      <c r="A137" s="183"/>
      <c r="C137" s="154"/>
    </row>
    <row r="138" spans="1:3">
      <c r="A138" s="183"/>
      <c r="C138" s="154"/>
    </row>
    <row r="139" spans="1:3">
      <c r="A139" s="183"/>
      <c r="C139" s="154"/>
    </row>
    <row r="140" spans="1:3">
      <c r="A140" s="183"/>
      <c r="C140" s="154"/>
    </row>
    <row r="141" spans="1:3">
      <c r="A141" s="183"/>
      <c r="C141" s="154"/>
    </row>
    <row r="142" spans="1:3">
      <c r="A142" s="183"/>
      <c r="C142" s="154"/>
    </row>
    <row r="143" spans="1:3">
      <c r="A143" s="183"/>
      <c r="C143" s="154"/>
    </row>
    <row r="144" spans="1:3">
      <c r="A144" s="183"/>
      <c r="C144" s="154"/>
    </row>
    <row r="145" spans="1:3">
      <c r="A145" s="183"/>
      <c r="C145" s="154"/>
    </row>
    <row r="146" spans="1:3">
      <c r="A146" s="183"/>
      <c r="C146" s="154"/>
    </row>
    <row r="147" spans="1:3">
      <c r="A147" s="183"/>
      <c r="C147" s="154"/>
    </row>
    <row r="148" spans="1:3">
      <c r="A148" s="183"/>
      <c r="C148" s="154"/>
    </row>
    <row r="149" spans="1:3">
      <c r="A149" s="183"/>
      <c r="C149" s="154"/>
    </row>
    <row r="150" spans="1:3">
      <c r="A150" s="183"/>
      <c r="C150" s="154"/>
    </row>
    <row r="151" spans="1:3">
      <c r="A151" s="183"/>
      <c r="C151" s="154"/>
    </row>
    <row r="152" spans="1:3">
      <c r="A152" s="183"/>
      <c r="C152" s="154"/>
    </row>
    <row r="153" spans="1:3">
      <c r="A153" s="183"/>
      <c r="C153" s="154"/>
    </row>
    <row r="154" spans="1:3">
      <c r="A154" s="183"/>
      <c r="C154" s="154"/>
    </row>
    <row r="155" spans="1:3">
      <c r="A155" s="183"/>
      <c r="C155" s="154"/>
    </row>
    <row r="156" spans="1:3">
      <c r="A156" s="183"/>
      <c r="C156" s="154"/>
    </row>
    <row r="157" spans="1:3">
      <c r="A157" s="183"/>
      <c r="C157" s="154"/>
    </row>
    <row r="158" spans="1:3">
      <c r="A158" s="183"/>
      <c r="C158" s="154"/>
    </row>
    <row r="159" spans="1:3">
      <c r="A159" s="183"/>
      <c r="C159" s="154"/>
    </row>
    <row r="160" spans="1:3">
      <c r="A160" s="183"/>
      <c r="C160" s="154"/>
    </row>
    <row r="161" spans="1:3">
      <c r="A161" s="183"/>
      <c r="C161" s="154"/>
    </row>
    <row r="162" spans="1:3">
      <c r="A162" s="183"/>
      <c r="C162" s="154"/>
    </row>
    <row r="163" spans="1:3">
      <c r="A163" s="183"/>
      <c r="C163" s="154"/>
    </row>
    <row r="164" spans="1:3">
      <c r="A164" s="183"/>
      <c r="C164" s="154"/>
    </row>
    <row r="165" spans="1:3">
      <c r="A165" s="183"/>
      <c r="C165" s="154"/>
    </row>
    <row r="166" spans="1:3">
      <c r="A166" s="183"/>
      <c r="C166" s="154"/>
    </row>
    <row r="167" spans="1:3">
      <c r="A167" s="183"/>
      <c r="C167" s="154"/>
    </row>
    <row r="168" spans="1:3">
      <c r="A168" s="183"/>
      <c r="C168" s="154"/>
    </row>
    <row r="169" spans="1:3">
      <c r="A169" s="183"/>
      <c r="C169" s="154"/>
    </row>
    <row r="170" spans="1:3">
      <c r="A170" s="183"/>
      <c r="C170" s="154"/>
    </row>
    <row r="171" spans="1:3">
      <c r="A171" s="183"/>
      <c r="C171" s="154"/>
    </row>
    <row r="172" spans="1:3">
      <c r="A172" s="183"/>
      <c r="C172" s="154"/>
    </row>
    <row r="173" spans="1:3">
      <c r="A173" s="183"/>
      <c r="C173" s="154"/>
    </row>
    <row r="174" spans="1:3">
      <c r="A174" s="183"/>
      <c r="C174" s="154"/>
    </row>
    <row r="175" spans="1:3">
      <c r="A175" s="183"/>
      <c r="C175" s="154"/>
    </row>
    <row r="176" spans="1:3">
      <c r="A176" s="183"/>
      <c r="C176" s="154"/>
    </row>
    <row r="177" spans="1:3">
      <c r="A177" s="183"/>
      <c r="C177" s="154"/>
    </row>
    <row r="178" spans="1:3">
      <c r="A178" s="183"/>
      <c r="C178" s="154"/>
    </row>
    <row r="179" spans="1:3">
      <c r="A179" s="183"/>
      <c r="C179" s="154"/>
    </row>
    <row r="180" spans="1:3">
      <c r="A180" s="183"/>
      <c r="C180" s="154"/>
    </row>
    <row r="181" spans="1:3">
      <c r="A181" s="183"/>
      <c r="C181" s="154"/>
    </row>
    <row r="182" spans="1:3">
      <c r="A182" s="183"/>
      <c r="C182" s="154"/>
    </row>
    <row r="183" spans="1:3">
      <c r="A183" s="183"/>
      <c r="C183" s="154"/>
    </row>
    <row r="184" spans="1:3">
      <c r="A184" s="183"/>
      <c r="C184" s="154"/>
    </row>
    <row r="185" spans="1:3">
      <c r="A185" s="183"/>
      <c r="C185" s="154"/>
    </row>
    <row r="186" spans="1:3">
      <c r="A186" s="183"/>
      <c r="C186" s="154"/>
    </row>
    <row r="187" spans="1:3">
      <c r="A187" s="183"/>
      <c r="C187" s="154"/>
    </row>
    <row r="188" spans="1:3">
      <c r="A188" s="183"/>
      <c r="C188" s="154"/>
    </row>
    <row r="189" spans="1:3">
      <c r="A189" s="183"/>
      <c r="C189" s="154"/>
    </row>
    <row r="190" spans="1:3">
      <c r="A190" s="183"/>
      <c r="C190" s="154"/>
    </row>
    <row r="191" spans="1:3">
      <c r="A191" s="183"/>
      <c r="C191" s="154"/>
    </row>
    <row r="192" spans="1:3">
      <c r="A192" s="183"/>
      <c r="C192" s="154"/>
    </row>
    <row r="193" spans="1:29">
      <c r="A193" s="183"/>
      <c r="C193" s="154"/>
    </row>
    <row r="194" spans="1:29">
      <c r="A194" s="183"/>
      <c r="C194" s="154"/>
    </row>
    <row r="195" spans="1:29">
      <c r="A195" s="183"/>
      <c r="C195" s="154"/>
    </row>
    <row r="196" spans="1:29">
      <c r="A196" s="183"/>
      <c r="C196" s="154"/>
    </row>
    <row r="197" spans="1:29">
      <c r="A197" s="183"/>
      <c r="C197" s="154"/>
      <c r="AC197" s="1" t="s">
        <v>203</v>
      </c>
    </row>
    <row r="198" spans="1:29">
      <c r="A198" s="183"/>
      <c r="C198" s="154"/>
      <c r="AC198" s="1" t="s">
        <v>188</v>
      </c>
    </row>
    <row r="199" spans="1:29">
      <c r="A199" s="183"/>
      <c r="C199" s="154"/>
      <c r="AC199" s="1" t="s">
        <v>206</v>
      </c>
    </row>
    <row r="200" spans="1:29">
      <c r="A200" s="183"/>
      <c r="C200" s="154"/>
      <c r="AC200" s="1" t="s">
        <v>199</v>
      </c>
    </row>
    <row r="201" spans="1:29" ht="98">
      <c r="A201" s="183"/>
      <c r="C201" s="154"/>
      <c r="AC201" s="25" t="s">
        <v>209</v>
      </c>
    </row>
    <row r="202" spans="1:29">
      <c r="A202" s="183"/>
      <c r="C202" s="154"/>
      <c r="AC202" s="1" t="s">
        <v>210</v>
      </c>
    </row>
    <row r="203" spans="1:29">
      <c r="A203" s="183"/>
      <c r="C203" s="154"/>
      <c r="AC203" s="1" t="s">
        <v>204</v>
      </c>
    </row>
    <row r="204" spans="1:29">
      <c r="A204" s="183"/>
      <c r="C204" s="154"/>
      <c r="AC204" s="1" t="s">
        <v>211</v>
      </c>
    </row>
    <row r="205" spans="1:29">
      <c r="A205" s="183"/>
      <c r="C205" s="154"/>
      <c r="AC205" s="1" t="s">
        <v>197</v>
      </c>
    </row>
    <row r="206" spans="1:29">
      <c r="A206" s="183"/>
      <c r="C206" s="154"/>
      <c r="AC206" s="1" t="s">
        <v>205</v>
      </c>
    </row>
    <row r="207" spans="1:29">
      <c r="A207" s="183"/>
      <c r="C207" s="154"/>
    </row>
    <row r="208" spans="1:29">
      <c r="A208" s="183"/>
      <c r="C208" s="154"/>
    </row>
    <row r="209" spans="1:3">
      <c r="A209" s="183"/>
      <c r="C209" s="154"/>
    </row>
    <row r="210" spans="1:3">
      <c r="A210" s="183"/>
      <c r="C210" s="154"/>
    </row>
    <row r="211" spans="1:3">
      <c r="A211" s="183"/>
      <c r="C211" s="154"/>
    </row>
    <row r="212" spans="1:3">
      <c r="A212" s="183"/>
      <c r="C212" s="154"/>
    </row>
    <row r="213" spans="1:3">
      <c r="A213" s="183"/>
      <c r="C213" s="154"/>
    </row>
    <row r="214" spans="1:3">
      <c r="A214" s="183"/>
      <c r="C214" s="154"/>
    </row>
    <row r="215" spans="1:3">
      <c r="A215" s="183"/>
      <c r="C215" s="154"/>
    </row>
    <row r="216" spans="1:3">
      <c r="A216" s="183"/>
      <c r="C216" s="154"/>
    </row>
    <row r="217" spans="1:3">
      <c r="A217" s="183"/>
      <c r="C217" s="154"/>
    </row>
    <row r="218" spans="1:3">
      <c r="A218" s="183"/>
      <c r="C218" s="154"/>
    </row>
    <row r="219" spans="1:3">
      <c r="A219" s="183"/>
      <c r="C219" s="154"/>
    </row>
    <row r="220" spans="1:3">
      <c r="A220" s="183"/>
      <c r="C220" s="154"/>
    </row>
    <row r="221" spans="1:3">
      <c r="A221" s="183"/>
      <c r="C221" s="154"/>
    </row>
    <row r="222" spans="1:3">
      <c r="A222" s="183"/>
      <c r="C222" s="154"/>
    </row>
    <row r="223" spans="1:3">
      <c r="A223" s="183"/>
      <c r="C223" s="154"/>
    </row>
    <row r="224" spans="1:3">
      <c r="A224" s="183"/>
      <c r="C224" s="154"/>
    </row>
    <row r="225" spans="1:3">
      <c r="A225" s="183"/>
      <c r="C225" s="154"/>
    </row>
    <row r="226" spans="1:3">
      <c r="A226" s="183"/>
      <c r="C226" s="154"/>
    </row>
    <row r="227" spans="1:3">
      <c r="A227" s="183"/>
      <c r="C227" s="154"/>
    </row>
    <row r="228" spans="1:3">
      <c r="A228" s="183"/>
      <c r="C228" s="154"/>
    </row>
    <row r="229" spans="1:3">
      <c r="A229" s="183"/>
      <c r="C229" s="154"/>
    </row>
    <row r="230" spans="1:3">
      <c r="A230" s="183"/>
      <c r="C230" s="154"/>
    </row>
    <row r="231" spans="1:3">
      <c r="A231" s="183"/>
      <c r="C231" s="154"/>
    </row>
    <row r="232" spans="1:3">
      <c r="A232" s="183"/>
      <c r="C232" s="154"/>
    </row>
    <row r="233" spans="1:3">
      <c r="A233" s="183"/>
      <c r="C233" s="154"/>
    </row>
    <row r="234" spans="1:3">
      <c r="A234" s="183"/>
      <c r="C234" s="154"/>
    </row>
    <row r="235" spans="1:3">
      <c r="A235" s="183"/>
      <c r="C235" s="154"/>
    </row>
    <row r="236" spans="1:3">
      <c r="A236" s="183"/>
      <c r="C236" s="154"/>
    </row>
    <row r="237" spans="1:3">
      <c r="A237" s="183"/>
      <c r="C237" s="154"/>
    </row>
    <row r="238" spans="1:3">
      <c r="A238" s="183"/>
      <c r="C238" s="154"/>
    </row>
    <row r="239" spans="1:3">
      <c r="A239" s="183"/>
      <c r="C239" s="154"/>
    </row>
    <row r="240" spans="1:3">
      <c r="A240" s="183"/>
      <c r="C240" s="154"/>
    </row>
    <row r="241" spans="1:3">
      <c r="A241" s="183"/>
      <c r="C241" s="154"/>
    </row>
    <row r="242" spans="1:3">
      <c r="A242" s="183"/>
      <c r="C242" s="154"/>
    </row>
    <row r="243" spans="1:3">
      <c r="A243" s="183"/>
      <c r="C243" s="154"/>
    </row>
    <row r="244" spans="1:3">
      <c r="A244" s="183"/>
      <c r="C244" s="154"/>
    </row>
    <row r="245" spans="1:3">
      <c r="A245" s="183"/>
      <c r="C245" s="154"/>
    </row>
    <row r="246" spans="1:3">
      <c r="A246" s="183"/>
      <c r="C246" s="154"/>
    </row>
    <row r="247" spans="1:3">
      <c r="A247" s="183"/>
      <c r="C247" s="154"/>
    </row>
    <row r="248" spans="1:3">
      <c r="A248" s="183"/>
      <c r="C248" s="154"/>
    </row>
    <row r="249" spans="1:3">
      <c r="A249" s="183"/>
      <c r="C249" s="154"/>
    </row>
    <row r="250" spans="1:3">
      <c r="A250" s="183"/>
      <c r="C250" s="154"/>
    </row>
    <row r="251" spans="1:3">
      <c r="A251" s="183"/>
      <c r="C251" s="154"/>
    </row>
    <row r="252" spans="1:3">
      <c r="A252" s="183"/>
      <c r="C252" s="154"/>
    </row>
    <row r="253" spans="1:3">
      <c r="A253" s="183"/>
      <c r="C253" s="154"/>
    </row>
    <row r="254" spans="1:3">
      <c r="A254" s="183"/>
      <c r="C254" s="154"/>
    </row>
    <row r="255" spans="1:3">
      <c r="A255" s="183"/>
      <c r="C255" s="154"/>
    </row>
    <row r="256" spans="1:3">
      <c r="A256" s="183"/>
      <c r="C256" s="154"/>
    </row>
    <row r="257" spans="1:3">
      <c r="A257" s="183"/>
      <c r="C257" s="154"/>
    </row>
    <row r="258" spans="1:3">
      <c r="A258" s="183"/>
      <c r="C258" s="154"/>
    </row>
    <row r="259" spans="1:3">
      <c r="A259" s="183"/>
      <c r="C259" s="154"/>
    </row>
    <row r="260" spans="1:3">
      <c r="A260" s="183"/>
      <c r="C260" s="154"/>
    </row>
    <row r="261" spans="1:3">
      <c r="A261" s="183"/>
      <c r="C261" s="154"/>
    </row>
    <row r="262" spans="1:3">
      <c r="A262" s="183"/>
      <c r="C262" s="154"/>
    </row>
    <row r="263" spans="1:3">
      <c r="A263" s="183"/>
      <c r="C263" s="154"/>
    </row>
    <row r="264" spans="1:3">
      <c r="A264" s="183"/>
      <c r="C264" s="154"/>
    </row>
    <row r="265" spans="1:3">
      <c r="A265" s="183"/>
      <c r="C265" s="154"/>
    </row>
    <row r="266" spans="1:3">
      <c r="A266" s="183"/>
      <c r="C266" s="154"/>
    </row>
    <row r="267" spans="1:3">
      <c r="A267" s="183"/>
      <c r="C267" s="154"/>
    </row>
    <row r="268" spans="1:3">
      <c r="A268" s="183"/>
      <c r="C268" s="154"/>
    </row>
    <row r="269" spans="1:3">
      <c r="A269" s="183"/>
      <c r="C269" s="154"/>
    </row>
    <row r="270" spans="1:3">
      <c r="A270" s="183"/>
      <c r="C270" s="154"/>
    </row>
    <row r="271" spans="1:3">
      <c r="A271" s="183"/>
      <c r="C271" s="154"/>
    </row>
    <row r="272" spans="1:3">
      <c r="A272" s="183"/>
      <c r="C272" s="154"/>
    </row>
    <row r="273" spans="1:3">
      <c r="A273" s="183"/>
      <c r="C273" s="154"/>
    </row>
    <row r="274" spans="1:3">
      <c r="A274" s="183"/>
      <c r="C274" s="154"/>
    </row>
    <row r="275" spans="1:3">
      <c r="A275" s="183"/>
      <c r="C275" s="154"/>
    </row>
    <row r="276" spans="1:3">
      <c r="A276" s="183"/>
      <c r="C276" s="154"/>
    </row>
    <row r="277" spans="1:3">
      <c r="A277" s="183"/>
      <c r="C277" s="154"/>
    </row>
    <row r="278" spans="1:3">
      <c r="A278" s="183"/>
      <c r="C278" s="154"/>
    </row>
    <row r="279" spans="1:3">
      <c r="A279" s="183"/>
      <c r="C279" s="154"/>
    </row>
    <row r="280" spans="1:3">
      <c r="A280" s="183"/>
      <c r="C280" s="154"/>
    </row>
    <row r="281" spans="1:3">
      <c r="A281" s="183"/>
      <c r="C281" s="154"/>
    </row>
    <row r="282" spans="1:3">
      <c r="A282" s="183"/>
      <c r="C282" s="154"/>
    </row>
    <row r="283" spans="1:3">
      <c r="A283" s="183"/>
      <c r="C283" s="154"/>
    </row>
    <row r="284" spans="1:3">
      <c r="A284" s="183"/>
      <c r="C284" s="154"/>
    </row>
    <row r="285" spans="1:3">
      <c r="A285" s="183"/>
      <c r="C285" s="154"/>
    </row>
    <row r="286" spans="1:3">
      <c r="A286" s="183"/>
      <c r="C286" s="154"/>
    </row>
    <row r="287" spans="1:3">
      <c r="A287" s="183"/>
      <c r="C287" s="154"/>
    </row>
    <row r="288" spans="1:3">
      <c r="A288" s="183"/>
      <c r="C288" s="154"/>
    </row>
    <row r="289" spans="1:3">
      <c r="A289" s="183"/>
      <c r="C289" s="154"/>
    </row>
    <row r="290" spans="1:3">
      <c r="A290" s="183"/>
      <c r="C290" s="154"/>
    </row>
    <row r="291" spans="1:3">
      <c r="A291" s="183"/>
      <c r="C291" s="154"/>
    </row>
    <row r="292" spans="1:3">
      <c r="A292" s="183"/>
      <c r="C292" s="154"/>
    </row>
    <row r="293" spans="1:3">
      <c r="A293" s="183"/>
      <c r="C293" s="154"/>
    </row>
    <row r="294" spans="1:3">
      <c r="A294" s="183"/>
      <c r="C294" s="154"/>
    </row>
    <row r="295" spans="1:3">
      <c r="A295" s="183"/>
      <c r="C295" s="154"/>
    </row>
    <row r="296" spans="1:3">
      <c r="A296" s="183"/>
      <c r="C296" s="154"/>
    </row>
    <row r="297" spans="1:3">
      <c r="A297" s="183"/>
      <c r="C297" s="154"/>
    </row>
    <row r="298" spans="1:3">
      <c r="A298" s="183"/>
      <c r="C298" s="154"/>
    </row>
    <row r="299" spans="1:3">
      <c r="A299" s="183"/>
      <c r="C299" s="154"/>
    </row>
    <row r="300" spans="1:3">
      <c r="A300" s="183"/>
      <c r="C300" s="154"/>
    </row>
    <row r="301" spans="1:3">
      <c r="A301" s="183"/>
      <c r="C301" s="154"/>
    </row>
    <row r="302" spans="1:3">
      <c r="A302" s="183"/>
      <c r="C302" s="154"/>
    </row>
    <row r="303" spans="1:3">
      <c r="A303" s="183"/>
      <c r="C303" s="154"/>
    </row>
    <row r="304" spans="1:3">
      <c r="A304" s="183"/>
      <c r="C304" s="154"/>
    </row>
    <row r="305" spans="1:3">
      <c r="A305" s="183"/>
      <c r="C305" s="154"/>
    </row>
    <row r="306" spans="1:3">
      <c r="A306" s="183"/>
      <c r="C306" s="154"/>
    </row>
    <row r="307" spans="1:3">
      <c r="A307" s="183"/>
      <c r="C307" s="154"/>
    </row>
    <row r="308" spans="1:3">
      <c r="A308" s="183"/>
      <c r="C308" s="154"/>
    </row>
    <row r="309" spans="1:3">
      <c r="A309" s="183"/>
      <c r="C309" s="154"/>
    </row>
    <row r="310" spans="1:3">
      <c r="A310" s="183"/>
      <c r="C310" s="154"/>
    </row>
    <row r="311" spans="1:3">
      <c r="A311" s="183"/>
      <c r="C311" s="154"/>
    </row>
    <row r="312" spans="1:3">
      <c r="A312" s="183"/>
      <c r="C312" s="154"/>
    </row>
    <row r="313" spans="1:3">
      <c r="A313" s="183"/>
      <c r="C313" s="154"/>
    </row>
    <row r="314" spans="1:3">
      <c r="A314" s="183"/>
      <c r="C314" s="154"/>
    </row>
    <row r="315" spans="1:3">
      <c r="A315" s="183"/>
      <c r="C315" s="154"/>
    </row>
    <row r="316" spans="1:3">
      <c r="A316" s="183"/>
      <c r="C316" s="154"/>
    </row>
    <row r="317" spans="1:3">
      <c r="A317" s="183"/>
      <c r="C317" s="154"/>
    </row>
    <row r="318" spans="1:3">
      <c r="A318" s="183"/>
      <c r="C318" s="154"/>
    </row>
    <row r="319" spans="1:3">
      <c r="A319" s="183"/>
      <c r="C319" s="154"/>
    </row>
    <row r="320" spans="1:3">
      <c r="A320" s="183"/>
      <c r="C320" s="154"/>
    </row>
    <row r="321" spans="1:3">
      <c r="A321" s="183"/>
      <c r="C321" s="154"/>
    </row>
    <row r="322" spans="1:3">
      <c r="A322" s="183"/>
      <c r="C322" s="154"/>
    </row>
    <row r="323" spans="1:3">
      <c r="A323" s="183"/>
      <c r="C323" s="154"/>
    </row>
    <row r="324" spans="1:3">
      <c r="A324" s="183"/>
      <c r="C324" s="154"/>
    </row>
    <row r="325" spans="1:3">
      <c r="A325" s="183"/>
      <c r="C325" s="154"/>
    </row>
    <row r="326" spans="1:3">
      <c r="A326" s="183"/>
      <c r="C326" s="154"/>
    </row>
    <row r="327" spans="1:3">
      <c r="A327" s="183"/>
      <c r="C327" s="154"/>
    </row>
    <row r="328" spans="1:3">
      <c r="A328" s="183"/>
      <c r="C328" s="154"/>
    </row>
    <row r="329" spans="1:3">
      <c r="A329" s="183"/>
      <c r="C329" s="154"/>
    </row>
    <row r="330" spans="1:3">
      <c r="A330" s="183"/>
      <c r="C330" s="154"/>
    </row>
    <row r="331" spans="1:3">
      <c r="A331" s="183"/>
      <c r="C331" s="154"/>
    </row>
    <row r="332" spans="1:3">
      <c r="A332" s="183"/>
      <c r="C332" s="154"/>
    </row>
    <row r="333" spans="1:3">
      <c r="A333" s="183"/>
      <c r="C333" s="154"/>
    </row>
    <row r="334" spans="1:3">
      <c r="A334" s="183"/>
      <c r="C334" s="154"/>
    </row>
    <row r="335" spans="1:3">
      <c r="A335" s="183"/>
      <c r="C335" s="154"/>
    </row>
    <row r="336" spans="1:3">
      <c r="A336" s="183"/>
      <c r="C336" s="154"/>
    </row>
    <row r="337" spans="1:3">
      <c r="A337" s="183"/>
      <c r="C337" s="154"/>
    </row>
    <row r="338" spans="1:3">
      <c r="A338" s="183"/>
      <c r="C338" s="154"/>
    </row>
    <row r="339" spans="1:3">
      <c r="A339" s="183"/>
      <c r="C339" s="154"/>
    </row>
    <row r="340" spans="1:3">
      <c r="A340" s="183"/>
      <c r="C340" s="154"/>
    </row>
    <row r="341" spans="1:3">
      <c r="A341" s="183"/>
      <c r="C341" s="154"/>
    </row>
    <row r="342" spans="1:3">
      <c r="A342" s="183"/>
      <c r="C342" s="154"/>
    </row>
    <row r="343" spans="1:3">
      <c r="A343" s="183"/>
      <c r="C343" s="154"/>
    </row>
    <row r="344" spans="1:3">
      <c r="A344" s="183"/>
      <c r="C344" s="154"/>
    </row>
    <row r="345" spans="1:3">
      <c r="A345" s="183"/>
      <c r="C345" s="154"/>
    </row>
    <row r="346" spans="1:3">
      <c r="A346" s="183"/>
      <c r="C346" s="154"/>
    </row>
  </sheetData>
  <phoneticPr fontId="8" type="noConversion"/>
  <conditionalFormatting sqref="A6:A8">
    <cfRule type="expression" dxfId="23" priority="19" stopIfTrue="1">
      <formula>ISNUMBER(SEARCH("Closed",$K6))</formula>
    </cfRule>
    <cfRule type="expression" dxfId="22" priority="20" stopIfTrue="1">
      <formula>IF($C6="Minor", TRUE, FALSE)</formula>
    </cfRule>
    <cfRule type="expression" dxfId="21" priority="21" stopIfTrue="1">
      <formula>IF(OR($C6="Major",$C6="Pre-Condition"), TRUE, FALSE)</formula>
    </cfRule>
  </conditionalFormatting>
  <conditionalFormatting sqref="B7:B8">
    <cfRule type="expression" dxfId="20" priority="10" stopIfTrue="1">
      <formula>ISNUMBER(SEARCH("Closed",$J7))</formula>
    </cfRule>
    <cfRule type="expression" dxfId="19" priority="11" stopIfTrue="1">
      <formula>IF($C7="Minor", TRUE, FALSE)</formula>
    </cfRule>
    <cfRule type="expression" dxfId="18" priority="12" stopIfTrue="1">
      <formula>IF(OR($C7="Major",$C7="Pre-Condition"), TRUE, FALSE)</formula>
    </cfRule>
  </conditionalFormatting>
  <conditionalFormatting sqref="C7:C8 A10:L10 A11:I12 B13:L13 G14:L18 B24:B296 D24:L296 A24:A346 C24:C346">
    <cfRule type="expression" dxfId="17" priority="85" stopIfTrue="1">
      <formula>ISNUMBER(SEARCH("Closed",$K7))</formula>
    </cfRule>
    <cfRule type="expression" dxfId="16" priority="86" stopIfTrue="1">
      <formula>IF($C7="Minor", TRUE, FALSE)</formula>
    </cfRule>
    <cfRule type="expression" dxfId="15" priority="87" stopIfTrue="1">
      <formula>IF(OR($C7="Major",$C7="Pre-Condition"), TRUE, FALSE)</formula>
    </cfRule>
  </conditionalFormatting>
  <conditionalFormatting sqref="D7:F8">
    <cfRule type="expression" dxfId="14" priority="123" stopIfTrue="1">
      <formula>ISNUMBER(SEARCH("Closed",$J7))</formula>
    </cfRule>
    <cfRule type="expression" dxfId="13" priority="124" stopIfTrue="1">
      <formula>IF($C7="Minor", TRUE, FALSE)</formula>
    </cfRule>
    <cfRule type="expression" dxfId="12" priority="125" stopIfTrue="1">
      <formula>IF(OR($C7="Major",$C7="Pre-Condition"), TRUE, FALSE)</formula>
    </cfRule>
  </conditionalFormatting>
  <conditionalFormatting sqref="I7:L8">
    <cfRule type="expression" dxfId="11" priority="7" stopIfTrue="1">
      <formula>ISNUMBER(SEARCH("Closed",$K7))</formula>
    </cfRule>
    <cfRule type="expression" dxfId="10" priority="8" stopIfTrue="1">
      <formula>IF($C7="Minor", TRUE, FALSE)</formula>
    </cfRule>
    <cfRule type="expression" dxfId="9" priority="9" stopIfTrue="1">
      <formula>IF(OR($C7="Major",$C7="Pre-Condition"), TRUE, FALSE)</formula>
    </cfRule>
  </conditionalFormatting>
  <conditionalFormatting sqref="J11:L12">
    <cfRule type="expression" dxfId="8" priority="4" stopIfTrue="1">
      <formula>ISNUMBER(SEARCH("Closed",$I11))</formula>
    </cfRule>
    <cfRule type="expression" dxfId="7" priority="5" stopIfTrue="1">
      <formula>IF($C11="Minor", TRUE, FALSE)</formula>
    </cfRule>
    <cfRule type="expression" dxfId="6" priority="6" stopIfTrue="1">
      <formula>IF(OR($C11="Major",$C11="Pre-Condition"), TRUE, FALSE)</formula>
    </cfRule>
  </conditionalFormatting>
  <dataValidations count="2">
    <dataValidation type="list" allowBlank="1" showInputMessage="1" showErrorMessage="1" sqref="C24:C346 C7:C8 C10:C13 A24:A346" xr:uid="{00000000-0002-0000-0300-000000000000}">
      <formula1>$O$1:$O$3</formula1>
    </dataValidation>
    <dataValidation type="list" allowBlank="1" showInputMessage="1" showErrorMessage="1" sqref="A7:A8 A10:A12" xr:uid="{00000000-0002-0000-0300-000001000000}">
      <formula1>$AC$197:$AC$206</formula1>
    </dataValidation>
  </dataValidations>
  <pageMargins left="0.74803149606299213" right="0.74803149606299213" top="0.98425196850393704" bottom="0.98425196850393704" header="0.51181102362204722" footer="0.51181102362204722"/>
  <pageSetup paperSize="9" scale="37" fitToHeight="0"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6"/>
  <sheetViews>
    <sheetView view="pageBreakPreview" zoomScaleNormal="75" zoomScaleSheetLayoutView="100" workbookViewId="0"/>
  </sheetViews>
  <sheetFormatPr defaultColWidth="9" defaultRowHeight="14"/>
  <cols>
    <col min="1" max="1" width="7" style="96" customWidth="1"/>
    <col min="2" max="2" width="78.81640625" style="6" customWidth="1"/>
    <col min="3" max="3" width="3" style="56" customWidth="1"/>
    <col min="4" max="4" width="19" style="7" customWidth="1"/>
    <col min="5" max="16384" width="9" style="1"/>
  </cols>
  <sheetData>
    <row r="1" spans="1:4">
      <c r="A1" s="47">
        <v>3</v>
      </c>
      <c r="B1" s="48" t="s">
        <v>1791</v>
      </c>
      <c r="C1" s="147"/>
      <c r="D1" s="10"/>
    </row>
    <row r="2" spans="1:4">
      <c r="A2" s="101">
        <v>3.1</v>
      </c>
      <c r="B2" s="49" t="s">
        <v>212</v>
      </c>
      <c r="C2" s="147"/>
      <c r="D2" s="10"/>
    </row>
    <row r="3" spans="1:4">
      <c r="B3" s="63" t="s">
        <v>1817</v>
      </c>
      <c r="C3" s="147"/>
      <c r="D3" s="10"/>
    </row>
    <row r="4" spans="1:4">
      <c r="B4" s="31" t="s">
        <v>1609</v>
      </c>
    </row>
    <row r="5" spans="1:4">
      <c r="B5" s="63" t="s">
        <v>213</v>
      </c>
    </row>
    <row r="6" spans="1:4" ht="43.5">
      <c r="B6" s="435" t="s">
        <v>1792</v>
      </c>
    </row>
    <row r="7" spans="1:4" ht="29">
      <c r="B7" s="435" t="s">
        <v>1614</v>
      </c>
    </row>
    <row r="8" spans="1:4" ht="87">
      <c r="B8" s="435" t="s">
        <v>1793</v>
      </c>
    </row>
    <row r="9" spans="1:4" ht="28">
      <c r="B9" s="31" t="s">
        <v>1613</v>
      </c>
    </row>
    <row r="10" spans="1:4" ht="46.5" customHeight="1">
      <c r="B10" s="31" t="s">
        <v>1612</v>
      </c>
    </row>
    <row r="11" spans="1:4" ht="28">
      <c r="B11" s="31" t="s">
        <v>1611</v>
      </c>
    </row>
    <row r="12" spans="1:4" ht="42">
      <c r="B12" s="31" t="s">
        <v>1794</v>
      </c>
    </row>
    <row r="13" spans="1:4" ht="56">
      <c r="B13" s="31" t="s">
        <v>1610</v>
      </c>
    </row>
    <row r="14" spans="1:4">
      <c r="B14" s="100"/>
    </row>
    <row r="15" spans="1:4">
      <c r="B15" s="63" t="s">
        <v>221</v>
      </c>
      <c r="C15" s="147"/>
      <c r="D15" s="10"/>
    </row>
    <row r="16" spans="1:4" ht="31.5" customHeight="1">
      <c r="B16" s="31" t="s">
        <v>1615</v>
      </c>
    </row>
    <row r="17" spans="1:4" ht="15" customHeight="1">
      <c r="B17" s="100"/>
    </row>
    <row r="18" spans="1:4">
      <c r="B18" s="63" t="s">
        <v>222</v>
      </c>
    </row>
    <row r="19" spans="1:4">
      <c r="B19" s="31" t="s">
        <v>1795</v>
      </c>
    </row>
    <row r="20" spans="1:4">
      <c r="B20" s="100"/>
    </row>
    <row r="21" spans="1:4">
      <c r="B21" s="31"/>
    </row>
    <row r="22" spans="1:4">
      <c r="A22" s="101">
        <v>3.2</v>
      </c>
      <c r="B22" s="46" t="s">
        <v>225</v>
      </c>
      <c r="C22" s="147"/>
      <c r="D22" s="10"/>
    </row>
    <row r="23" spans="1:4">
      <c r="B23" s="31" t="s">
        <v>226</v>
      </c>
    </row>
    <row r="24" spans="1:4" ht="42">
      <c r="B24" s="31" t="s">
        <v>1616</v>
      </c>
    </row>
    <row r="25" spans="1:4">
      <c r="B25" s="31" t="s">
        <v>231</v>
      </c>
    </row>
    <row r="26" spans="1:4">
      <c r="B26" s="31"/>
    </row>
    <row r="27" spans="1:4">
      <c r="A27" s="97" t="s">
        <v>232</v>
      </c>
      <c r="B27" s="63" t="s">
        <v>233</v>
      </c>
      <c r="C27" s="147"/>
      <c r="D27" s="10"/>
    </row>
    <row r="28" spans="1:4">
      <c r="A28" s="97"/>
      <c r="B28" s="31" t="s">
        <v>1617</v>
      </c>
      <c r="C28" s="147"/>
      <c r="D28" s="10"/>
    </row>
    <row r="29" spans="1:4">
      <c r="B29" s="31"/>
    </row>
    <row r="30" spans="1:4">
      <c r="A30" s="101">
        <v>3.3</v>
      </c>
      <c r="B30" s="46" t="s">
        <v>234</v>
      </c>
      <c r="C30" s="147"/>
      <c r="D30" s="17"/>
    </row>
    <row r="31" spans="1:4" ht="28">
      <c r="B31" s="31" t="s">
        <v>235</v>
      </c>
      <c r="D31" s="6"/>
    </row>
    <row r="32" spans="1:4">
      <c r="B32" s="100" t="s">
        <v>236</v>
      </c>
      <c r="D32" s="6"/>
    </row>
    <row r="33" spans="1:4">
      <c r="B33" s="100" t="s">
        <v>237</v>
      </c>
      <c r="D33" s="6"/>
    </row>
    <row r="34" spans="1:4">
      <c r="B34" s="31" t="s">
        <v>238</v>
      </c>
      <c r="D34" s="6"/>
    </row>
    <row r="35" spans="1:4">
      <c r="B35" s="31"/>
      <c r="D35" s="6"/>
    </row>
    <row r="36" spans="1:4">
      <c r="A36" s="101">
        <v>3.4</v>
      </c>
      <c r="B36" s="46" t="s">
        <v>239</v>
      </c>
      <c r="C36" s="147"/>
      <c r="D36" s="17"/>
    </row>
    <row r="37" spans="1:4">
      <c r="B37" s="31" t="s">
        <v>240</v>
      </c>
      <c r="D37" s="6"/>
    </row>
    <row r="38" spans="1:4">
      <c r="B38" s="31"/>
    </row>
    <row r="39" spans="1:4">
      <c r="A39" s="101">
        <v>3.5</v>
      </c>
      <c r="B39" s="46" t="s">
        <v>241</v>
      </c>
      <c r="C39" s="147"/>
      <c r="D39" s="10"/>
    </row>
    <row r="40" spans="1:4" ht="99" customHeight="1">
      <c r="B40" s="149" t="s">
        <v>1618</v>
      </c>
      <c r="C40" s="71"/>
      <c r="D40" s="13"/>
    </row>
    <row r="41" spans="1:4">
      <c r="B41" s="31"/>
    </row>
    <row r="42" spans="1:4">
      <c r="A42" s="101">
        <v>3.6</v>
      </c>
      <c r="B42" s="46" t="s">
        <v>243</v>
      </c>
      <c r="C42" s="147"/>
      <c r="D42" s="10"/>
    </row>
    <row r="43" spans="1:4" ht="63.75" customHeight="1">
      <c r="B43" s="6" t="s">
        <v>1796</v>
      </c>
      <c r="C43" s="73"/>
      <c r="D43" s="14"/>
    </row>
    <row r="44" spans="1:4">
      <c r="B44" s="31" t="s">
        <v>1786</v>
      </c>
      <c r="C44" s="73"/>
      <c r="D44" s="14"/>
    </row>
    <row r="45" spans="1:4">
      <c r="B45" s="31" t="s">
        <v>1787</v>
      </c>
    </row>
    <row r="46" spans="1:4">
      <c r="B46" s="31" t="s">
        <v>1788</v>
      </c>
    </row>
    <row r="47" spans="1:4">
      <c r="B47" s="31" t="s">
        <v>1797</v>
      </c>
    </row>
    <row r="48" spans="1:4">
      <c r="B48" s="1" t="s">
        <v>1789</v>
      </c>
    </row>
    <row r="49" spans="1:4">
      <c r="A49" s="101">
        <v>3.7</v>
      </c>
      <c r="B49" s="46" t="s">
        <v>247</v>
      </c>
      <c r="C49" s="147"/>
      <c r="D49" s="17"/>
    </row>
    <row r="50" spans="1:4">
      <c r="A50" s="97"/>
      <c r="B50" s="94"/>
      <c r="C50" s="147"/>
      <c r="D50" s="17"/>
    </row>
    <row r="51" spans="1:4" s="16" customFormat="1" ht="28">
      <c r="A51" s="96"/>
      <c r="B51" s="31" t="s">
        <v>1790</v>
      </c>
      <c r="C51" s="73"/>
      <c r="D51" s="14"/>
    </row>
    <row r="52" spans="1:4" ht="46.5" customHeight="1">
      <c r="A52" s="98" t="s">
        <v>249</v>
      </c>
      <c r="B52" s="31" t="s">
        <v>250</v>
      </c>
      <c r="C52" s="73"/>
      <c r="D52" s="8"/>
    </row>
    <row r="53" spans="1:4">
      <c r="B53" s="31"/>
    </row>
    <row r="54" spans="1:4">
      <c r="A54" s="97" t="s">
        <v>251</v>
      </c>
      <c r="B54" s="63" t="s">
        <v>252</v>
      </c>
      <c r="C54" s="147"/>
      <c r="D54" s="10"/>
    </row>
    <row r="55" spans="1:4">
      <c r="B55" s="31" t="s">
        <v>1587</v>
      </c>
      <c r="C55" s="73"/>
      <c r="D55" s="14"/>
    </row>
    <row r="56" spans="1:4">
      <c r="B56" s="31"/>
    </row>
    <row r="57" spans="1:4">
      <c r="A57" s="101">
        <v>3.8</v>
      </c>
      <c r="B57" s="46" t="s">
        <v>253</v>
      </c>
      <c r="C57" s="147"/>
      <c r="D57" s="17"/>
    </row>
    <row r="58" spans="1:4">
      <c r="A58" s="97" t="s">
        <v>254</v>
      </c>
      <c r="B58" s="63" t="s">
        <v>255</v>
      </c>
      <c r="C58" s="147"/>
      <c r="D58" s="17"/>
    </row>
    <row r="59" spans="1:4">
      <c r="B59" s="31" t="s">
        <v>1782</v>
      </c>
      <c r="C59" s="73"/>
      <c r="D59" s="8"/>
    </row>
    <row r="60" spans="1:4">
      <c r="B60" s="31" t="s">
        <v>1783</v>
      </c>
      <c r="C60" s="73"/>
      <c r="D60" s="8"/>
    </row>
    <row r="61" spans="1:4">
      <c r="B61" s="31" t="s">
        <v>1784</v>
      </c>
      <c r="C61" s="73"/>
      <c r="D61" s="8"/>
    </row>
    <row r="62" spans="1:4">
      <c r="B62" s="31" t="s">
        <v>1785</v>
      </c>
      <c r="C62" s="73"/>
      <c r="D62" s="8"/>
    </row>
    <row r="63" spans="1:4">
      <c r="B63" s="31" t="s">
        <v>259</v>
      </c>
      <c r="D63" s="6"/>
    </row>
    <row r="64" spans="1:4">
      <c r="B64" s="31"/>
      <c r="D64" s="6"/>
    </row>
    <row r="65" spans="1:4" ht="42">
      <c r="A65" s="97" t="s">
        <v>1835</v>
      </c>
      <c r="B65" s="456" t="s">
        <v>1836</v>
      </c>
      <c r="D65" s="6"/>
    </row>
    <row r="66" spans="1:4">
      <c r="A66" s="455"/>
      <c r="B66" s="61" t="s">
        <v>1838</v>
      </c>
      <c r="D66" s="6"/>
    </row>
    <row r="67" spans="1:4">
      <c r="A67" s="455"/>
      <c r="B67" s="61" t="s">
        <v>1837</v>
      </c>
      <c r="D67" s="6"/>
    </row>
    <row r="68" spans="1:4">
      <c r="B68" s="31"/>
      <c r="D68" s="6"/>
    </row>
    <row r="69" spans="1:4">
      <c r="A69" s="101">
        <v>3.9</v>
      </c>
      <c r="B69" s="46" t="s">
        <v>260</v>
      </c>
      <c r="C69" s="147"/>
      <c r="D69" s="10"/>
    </row>
    <row r="70" spans="1:4" ht="84">
      <c r="B70" s="31" t="s">
        <v>261</v>
      </c>
    </row>
    <row r="71" spans="1:4">
      <c r="B71" s="31"/>
    </row>
    <row r="72" spans="1:4">
      <c r="B72" s="31"/>
    </row>
    <row r="73" spans="1:4">
      <c r="A73" s="99">
        <v>3.1</v>
      </c>
      <c r="B73" s="46" t="s">
        <v>262</v>
      </c>
      <c r="C73" s="147"/>
      <c r="D73" s="10"/>
    </row>
    <row r="74" spans="1:4" ht="28">
      <c r="A74" s="97"/>
      <c r="B74" s="31" t="s">
        <v>263</v>
      </c>
    </row>
    <row r="75" spans="1:4">
      <c r="A75" s="97" t="s">
        <v>264</v>
      </c>
      <c r="B75" s="63" t="s">
        <v>265</v>
      </c>
      <c r="C75" s="147"/>
      <c r="D75" s="10"/>
    </row>
    <row r="76" spans="1:4" ht="27" customHeight="1">
      <c r="A76" s="98" t="s">
        <v>266</v>
      </c>
      <c r="B76" s="31"/>
    </row>
    <row r="77" spans="1:4" hidden="1">
      <c r="A77" s="98" t="s">
        <v>267</v>
      </c>
      <c r="B77" s="31"/>
    </row>
    <row r="78" spans="1:4" ht="42" hidden="1">
      <c r="A78" s="98" t="s">
        <v>268</v>
      </c>
      <c r="B78" s="31"/>
    </row>
    <row r="79" spans="1:4" hidden="1">
      <c r="A79" s="98" t="s">
        <v>269</v>
      </c>
      <c r="B79" s="31"/>
    </row>
    <row r="80" spans="1:4" hidden="1">
      <c r="B80" s="31"/>
    </row>
    <row r="81" spans="1:4" hidden="1">
      <c r="A81" s="98"/>
      <c r="B81" s="31"/>
    </row>
    <row r="82" spans="1:4" hidden="1">
      <c r="A82" s="98"/>
      <c r="B82" s="31"/>
    </row>
    <row r="83" spans="1:4">
      <c r="B83" s="31"/>
    </row>
    <row r="84" spans="1:4">
      <c r="A84" s="150">
        <v>3.11</v>
      </c>
      <c r="B84" s="46" t="s">
        <v>270</v>
      </c>
      <c r="C84" s="147"/>
      <c r="D84" s="10"/>
    </row>
    <row r="85" spans="1:4" ht="112">
      <c r="B85" s="31" t="s">
        <v>271</v>
      </c>
    </row>
    <row r="86" spans="1:4" ht="28">
      <c r="B86" s="31" t="s">
        <v>272</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view="pageBreakPreview" zoomScaleNormal="100" zoomScaleSheetLayoutView="100" workbookViewId="0">
      <selection activeCell="H9" sqref="H9"/>
    </sheetView>
  </sheetViews>
  <sheetFormatPr defaultColWidth="9.1796875" defaultRowHeight="14"/>
  <cols>
    <col min="1" max="1" width="6.81640625" style="97" customWidth="1"/>
    <col min="2" max="2" width="79.1796875" style="18" customWidth="1"/>
    <col min="3" max="3" width="2.453125" style="18" customWidth="1"/>
    <col min="4" max="256" width="9.1796875" style="157"/>
    <col min="257" max="257" width="6.81640625" style="157" customWidth="1"/>
    <col min="258" max="258" width="79.1796875" style="157" customWidth="1"/>
    <col min="259" max="259" width="2.453125" style="157" customWidth="1"/>
    <col min="260" max="512" width="9.1796875" style="157"/>
    <col min="513" max="513" width="6.81640625" style="157" customWidth="1"/>
    <col min="514" max="514" width="79.1796875" style="157" customWidth="1"/>
    <col min="515" max="515" width="2.453125" style="157" customWidth="1"/>
    <col min="516" max="768" width="9.1796875" style="157"/>
    <col min="769" max="769" width="6.81640625" style="157" customWidth="1"/>
    <col min="770" max="770" width="79.1796875" style="157" customWidth="1"/>
    <col min="771" max="771" width="2.453125" style="157" customWidth="1"/>
    <col min="772" max="1024" width="9.1796875" style="157"/>
    <col min="1025" max="1025" width="6.81640625" style="157" customWidth="1"/>
    <col min="1026" max="1026" width="79.1796875" style="157" customWidth="1"/>
    <col min="1027" max="1027" width="2.453125" style="157" customWidth="1"/>
    <col min="1028" max="1280" width="9.1796875" style="157"/>
    <col min="1281" max="1281" width="6.81640625" style="157" customWidth="1"/>
    <col min="1282" max="1282" width="79.1796875" style="157" customWidth="1"/>
    <col min="1283" max="1283" width="2.453125" style="157" customWidth="1"/>
    <col min="1284" max="1536" width="9.1796875" style="157"/>
    <col min="1537" max="1537" width="6.81640625" style="157" customWidth="1"/>
    <col min="1538" max="1538" width="79.1796875" style="157" customWidth="1"/>
    <col min="1539" max="1539" width="2.453125" style="157" customWidth="1"/>
    <col min="1540" max="1792" width="9.1796875" style="157"/>
    <col min="1793" max="1793" width="6.81640625" style="157" customWidth="1"/>
    <col min="1794" max="1794" width="79.1796875" style="157" customWidth="1"/>
    <col min="1795" max="1795" width="2.453125" style="157" customWidth="1"/>
    <col min="1796" max="2048" width="9.1796875" style="157"/>
    <col min="2049" max="2049" width="6.81640625" style="157" customWidth="1"/>
    <col min="2050" max="2050" width="79.1796875" style="157" customWidth="1"/>
    <col min="2051" max="2051" width="2.453125" style="157" customWidth="1"/>
    <col min="2052" max="2304" width="9.1796875" style="157"/>
    <col min="2305" max="2305" width="6.81640625" style="157" customWidth="1"/>
    <col min="2306" max="2306" width="79.1796875" style="157" customWidth="1"/>
    <col min="2307" max="2307" width="2.453125" style="157" customWidth="1"/>
    <col min="2308" max="2560" width="9.1796875" style="157"/>
    <col min="2561" max="2561" width="6.81640625" style="157" customWidth="1"/>
    <col min="2562" max="2562" width="79.1796875" style="157" customWidth="1"/>
    <col min="2563" max="2563" width="2.453125" style="157" customWidth="1"/>
    <col min="2564" max="2816" width="9.1796875" style="157"/>
    <col min="2817" max="2817" width="6.81640625" style="157" customWidth="1"/>
    <col min="2818" max="2818" width="79.1796875" style="157" customWidth="1"/>
    <col min="2819" max="2819" width="2.453125" style="157" customWidth="1"/>
    <col min="2820" max="3072" width="9.1796875" style="157"/>
    <col min="3073" max="3073" width="6.81640625" style="157" customWidth="1"/>
    <col min="3074" max="3074" width="79.1796875" style="157" customWidth="1"/>
    <col min="3075" max="3075" width="2.453125" style="157" customWidth="1"/>
    <col min="3076" max="3328" width="9.1796875" style="157"/>
    <col min="3329" max="3329" width="6.81640625" style="157" customWidth="1"/>
    <col min="3330" max="3330" width="79.1796875" style="157" customWidth="1"/>
    <col min="3331" max="3331" width="2.453125" style="157" customWidth="1"/>
    <col min="3332" max="3584" width="9.1796875" style="157"/>
    <col min="3585" max="3585" width="6.81640625" style="157" customWidth="1"/>
    <col min="3586" max="3586" width="79.1796875" style="157" customWidth="1"/>
    <col min="3587" max="3587" width="2.453125" style="157" customWidth="1"/>
    <col min="3588" max="3840" width="9.1796875" style="157"/>
    <col min="3841" max="3841" width="6.81640625" style="157" customWidth="1"/>
    <col min="3842" max="3842" width="79.1796875" style="157" customWidth="1"/>
    <col min="3843" max="3843" width="2.453125" style="157" customWidth="1"/>
    <col min="3844" max="4096" width="9.1796875" style="157"/>
    <col min="4097" max="4097" width="6.81640625" style="157" customWidth="1"/>
    <col min="4098" max="4098" width="79.1796875" style="157" customWidth="1"/>
    <col min="4099" max="4099" width="2.453125" style="157" customWidth="1"/>
    <col min="4100" max="4352" width="9.1796875" style="157"/>
    <col min="4353" max="4353" width="6.81640625" style="157" customWidth="1"/>
    <col min="4354" max="4354" width="79.1796875" style="157" customWidth="1"/>
    <col min="4355" max="4355" width="2.453125" style="157" customWidth="1"/>
    <col min="4356" max="4608" width="9.1796875" style="157"/>
    <col min="4609" max="4609" width="6.81640625" style="157" customWidth="1"/>
    <col min="4610" max="4610" width="79.1796875" style="157" customWidth="1"/>
    <col min="4611" max="4611" width="2.453125" style="157" customWidth="1"/>
    <col min="4612" max="4864" width="9.1796875" style="157"/>
    <col min="4865" max="4865" width="6.81640625" style="157" customWidth="1"/>
    <col min="4866" max="4866" width="79.1796875" style="157" customWidth="1"/>
    <col min="4867" max="4867" width="2.453125" style="157" customWidth="1"/>
    <col min="4868" max="5120" width="9.1796875" style="157"/>
    <col min="5121" max="5121" width="6.81640625" style="157" customWidth="1"/>
    <col min="5122" max="5122" width="79.1796875" style="157" customWidth="1"/>
    <col min="5123" max="5123" width="2.453125" style="157" customWidth="1"/>
    <col min="5124" max="5376" width="9.1796875" style="157"/>
    <col min="5377" max="5377" width="6.81640625" style="157" customWidth="1"/>
    <col min="5378" max="5378" width="79.1796875" style="157" customWidth="1"/>
    <col min="5379" max="5379" width="2.453125" style="157" customWidth="1"/>
    <col min="5380" max="5632" width="9.1796875" style="157"/>
    <col min="5633" max="5633" width="6.81640625" style="157" customWidth="1"/>
    <col min="5634" max="5634" width="79.1796875" style="157" customWidth="1"/>
    <col min="5635" max="5635" width="2.453125" style="157" customWidth="1"/>
    <col min="5636" max="5888" width="9.1796875" style="157"/>
    <col min="5889" max="5889" width="6.81640625" style="157" customWidth="1"/>
    <col min="5890" max="5890" width="79.1796875" style="157" customWidth="1"/>
    <col min="5891" max="5891" width="2.453125" style="157" customWidth="1"/>
    <col min="5892" max="6144" width="9.1796875" style="157"/>
    <col min="6145" max="6145" width="6.81640625" style="157" customWidth="1"/>
    <col min="6146" max="6146" width="79.1796875" style="157" customWidth="1"/>
    <col min="6147" max="6147" width="2.453125" style="157" customWidth="1"/>
    <col min="6148" max="6400" width="9.1796875" style="157"/>
    <col min="6401" max="6401" width="6.81640625" style="157" customWidth="1"/>
    <col min="6402" max="6402" width="79.1796875" style="157" customWidth="1"/>
    <col min="6403" max="6403" width="2.453125" style="157" customWidth="1"/>
    <col min="6404" max="6656" width="9.1796875" style="157"/>
    <col min="6657" max="6657" width="6.81640625" style="157" customWidth="1"/>
    <col min="6658" max="6658" width="79.1796875" style="157" customWidth="1"/>
    <col min="6659" max="6659" width="2.453125" style="157" customWidth="1"/>
    <col min="6660" max="6912" width="9.1796875" style="157"/>
    <col min="6913" max="6913" width="6.81640625" style="157" customWidth="1"/>
    <col min="6914" max="6914" width="79.1796875" style="157" customWidth="1"/>
    <col min="6915" max="6915" width="2.453125" style="157" customWidth="1"/>
    <col min="6916" max="7168" width="9.1796875" style="157"/>
    <col min="7169" max="7169" width="6.81640625" style="157" customWidth="1"/>
    <col min="7170" max="7170" width="79.1796875" style="157" customWidth="1"/>
    <col min="7171" max="7171" width="2.453125" style="157" customWidth="1"/>
    <col min="7172" max="7424" width="9.1796875" style="157"/>
    <col min="7425" max="7425" width="6.81640625" style="157" customWidth="1"/>
    <col min="7426" max="7426" width="79.1796875" style="157" customWidth="1"/>
    <col min="7427" max="7427" width="2.453125" style="157" customWidth="1"/>
    <col min="7428" max="7680" width="9.1796875" style="157"/>
    <col min="7681" max="7681" width="6.81640625" style="157" customWidth="1"/>
    <col min="7682" max="7682" width="79.1796875" style="157" customWidth="1"/>
    <col min="7683" max="7683" width="2.453125" style="157" customWidth="1"/>
    <col min="7684" max="7936" width="9.1796875" style="157"/>
    <col min="7937" max="7937" width="6.81640625" style="157" customWidth="1"/>
    <col min="7938" max="7938" width="79.1796875" style="157" customWidth="1"/>
    <col min="7939" max="7939" width="2.453125" style="157" customWidth="1"/>
    <col min="7940" max="8192" width="9.1796875" style="157"/>
    <col min="8193" max="8193" width="6.81640625" style="157" customWidth="1"/>
    <col min="8194" max="8194" width="79.1796875" style="157" customWidth="1"/>
    <col min="8195" max="8195" width="2.453125" style="157" customWidth="1"/>
    <col min="8196" max="8448" width="9.1796875" style="157"/>
    <col min="8449" max="8449" width="6.81640625" style="157" customWidth="1"/>
    <col min="8450" max="8450" width="79.1796875" style="157" customWidth="1"/>
    <col min="8451" max="8451" width="2.453125" style="157" customWidth="1"/>
    <col min="8452" max="8704" width="9.1796875" style="157"/>
    <col min="8705" max="8705" width="6.81640625" style="157" customWidth="1"/>
    <col min="8706" max="8706" width="79.1796875" style="157" customWidth="1"/>
    <col min="8707" max="8707" width="2.453125" style="157" customWidth="1"/>
    <col min="8708" max="8960" width="9.1796875" style="157"/>
    <col min="8961" max="8961" width="6.81640625" style="157" customWidth="1"/>
    <col min="8962" max="8962" width="79.1796875" style="157" customWidth="1"/>
    <col min="8963" max="8963" width="2.453125" style="157" customWidth="1"/>
    <col min="8964" max="9216" width="9.1796875" style="157"/>
    <col min="9217" max="9217" width="6.81640625" style="157" customWidth="1"/>
    <col min="9218" max="9218" width="79.1796875" style="157" customWidth="1"/>
    <col min="9219" max="9219" width="2.453125" style="157" customWidth="1"/>
    <col min="9220" max="9472" width="9.1796875" style="157"/>
    <col min="9473" max="9473" width="6.81640625" style="157" customWidth="1"/>
    <col min="9474" max="9474" width="79.1796875" style="157" customWidth="1"/>
    <col min="9475" max="9475" width="2.453125" style="157" customWidth="1"/>
    <col min="9476" max="9728" width="9.1796875" style="157"/>
    <col min="9729" max="9729" width="6.81640625" style="157" customWidth="1"/>
    <col min="9730" max="9730" width="79.1796875" style="157" customWidth="1"/>
    <col min="9731" max="9731" width="2.453125" style="157" customWidth="1"/>
    <col min="9732" max="9984" width="9.1796875" style="157"/>
    <col min="9985" max="9985" width="6.81640625" style="157" customWidth="1"/>
    <col min="9986" max="9986" width="79.1796875" style="157" customWidth="1"/>
    <col min="9987" max="9987" width="2.453125" style="157" customWidth="1"/>
    <col min="9988" max="10240" width="9.1796875" style="157"/>
    <col min="10241" max="10241" width="6.81640625" style="157" customWidth="1"/>
    <col min="10242" max="10242" width="79.1796875" style="157" customWidth="1"/>
    <col min="10243" max="10243" width="2.453125" style="157" customWidth="1"/>
    <col min="10244" max="10496" width="9.1796875" style="157"/>
    <col min="10497" max="10497" width="6.81640625" style="157" customWidth="1"/>
    <col min="10498" max="10498" width="79.1796875" style="157" customWidth="1"/>
    <col min="10499" max="10499" width="2.453125" style="157" customWidth="1"/>
    <col min="10500" max="10752" width="9.1796875" style="157"/>
    <col min="10753" max="10753" width="6.81640625" style="157" customWidth="1"/>
    <col min="10754" max="10754" width="79.1796875" style="157" customWidth="1"/>
    <col min="10755" max="10755" width="2.453125" style="157" customWidth="1"/>
    <col min="10756" max="11008" width="9.1796875" style="157"/>
    <col min="11009" max="11009" width="6.81640625" style="157" customWidth="1"/>
    <col min="11010" max="11010" width="79.1796875" style="157" customWidth="1"/>
    <col min="11011" max="11011" width="2.453125" style="157" customWidth="1"/>
    <col min="11012" max="11264" width="9.1796875" style="157"/>
    <col min="11265" max="11265" width="6.81640625" style="157" customWidth="1"/>
    <col min="11266" max="11266" width="79.1796875" style="157" customWidth="1"/>
    <col min="11267" max="11267" width="2.453125" style="157" customWidth="1"/>
    <col min="11268" max="11520" width="9.1796875" style="157"/>
    <col min="11521" max="11521" width="6.81640625" style="157" customWidth="1"/>
    <col min="11522" max="11522" width="79.1796875" style="157" customWidth="1"/>
    <col min="11523" max="11523" width="2.453125" style="157" customWidth="1"/>
    <col min="11524" max="11776" width="9.1796875" style="157"/>
    <col min="11777" max="11777" width="6.81640625" style="157" customWidth="1"/>
    <col min="11778" max="11778" width="79.1796875" style="157" customWidth="1"/>
    <col min="11779" max="11779" width="2.453125" style="157" customWidth="1"/>
    <col min="11780" max="12032" width="9.1796875" style="157"/>
    <col min="12033" max="12033" width="6.81640625" style="157" customWidth="1"/>
    <col min="12034" max="12034" width="79.1796875" style="157" customWidth="1"/>
    <col min="12035" max="12035" width="2.453125" style="157" customWidth="1"/>
    <col min="12036" max="12288" width="9.1796875" style="157"/>
    <col min="12289" max="12289" width="6.81640625" style="157" customWidth="1"/>
    <col min="12290" max="12290" width="79.1796875" style="157" customWidth="1"/>
    <col min="12291" max="12291" width="2.453125" style="157" customWidth="1"/>
    <col min="12292" max="12544" width="9.1796875" style="157"/>
    <col min="12545" max="12545" width="6.81640625" style="157" customWidth="1"/>
    <col min="12546" max="12546" width="79.1796875" style="157" customWidth="1"/>
    <col min="12547" max="12547" width="2.453125" style="157" customWidth="1"/>
    <col min="12548" max="12800" width="9.1796875" style="157"/>
    <col min="12801" max="12801" width="6.81640625" style="157" customWidth="1"/>
    <col min="12802" max="12802" width="79.1796875" style="157" customWidth="1"/>
    <col min="12803" max="12803" width="2.453125" style="157" customWidth="1"/>
    <col min="12804" max="13056" width="9.1796875" style="157"/>
    <col min="13057" max="13057" width="6.81640625" style="157" customWidth="1"/>
    <col min="13058" max="13058" width="79.1796875" style="157" customWidth="1"/>
    <col min="13059" max="13059" width="2.453125" style="157" customWidth="1"/>
    <col min="13060" max="13312" width="9.1796875" style="157"/>
    <col min="13313" max="13313" width="6.81640625" style="157" customWidth="1"/>
    <col min="13314" max="13314" width="79.1796875" style="157" customWidth="1"/>
    <col min="13315" max="13315" width="2.453125" style="157" customWidth="1"/>
    <col min="13316" max="13568" width="9.1796875" style="157"/>
    <col min="13569" max="13569" width="6.81640625" style="157" customWidth="1"/>
    <col min="13570" max="13570" width="79.1796875" style="157" customWidth="1"/>
    <col min="13571" max="13571" width="2.453125" style="157" customWidth="1"/>
    <col min="13572" max="13824" width="9.1796875" style="157"/>
    <col min="13825" max="13825" width="6.81640625" style="157" customWidth="1"/>
    <col min="13826" max="13826" width="79.1796875" style="157" customWidth="1"/>
    <col min="13827" max="13827" width="2.453125" style="157" customWidth="1"/>
    <col min="13828" max="14080" width="9.1796875" style="157"/>
    <col min="14081" max="14081" width="6.81640625" style="157" customWidth="1"/>
    <col min="14082" max="14082" width="79.1796875" style="157" customWidth="1"/>
    <col min="14083" max="14083" width="2.453125" style="157" customWidth="1"/>
    <col min="14084" max="14336" width="9.1796875" style="157"/>
    <col min="14337" max="14337" width="6.81640625" style="157" customWidth="1"/>
    <col min="14338" max="14338" width="79.1796875" style="157" customWidth="1"/>
    <col min="14339" max="14339" width="2.453125" style="157" customWidth="1"/>
    <col min="14340" max="14592" width="9.1796875" style="157"/>
    <col min="14593" max="14593" width="6.81640625" style="157" customWidth="1"/>
    <col min="14594" max="14594" width="79.1796875" style="157" customWidth="1"/>
    <col min="14595" max="14595" width="2.453125" style="157" customWidth="1"/>
    <col min="14596" max="14848" width="9.1796875" style="157"/>
    <col min="14849" max="14849" width="6.81640625" style="157" customWidth="1"/>
    <col min="14850" max="14850" width="79.1796875" style="157" customWidth="1"/>
    <col min="14851" max="14851" width="2.453125" style="157" customWidth="1"/>
    <col min="14852" max="15104" width="9.1796875" style="157"/>
    <col min="15105" max="15105" width="6.81640625" style="157" customWidth="1"/>
    <col min="15106" max="15106" width="79.1796875" style="157" customWidth="1"/>
    <col min="15107" max="15107" width="2.453125" style="157" customWidth="1"/>
    <col min="15108" max="15360" width="9.1796875" style="157"/>
    <col min="15361" max="15361" width="6.81640625" style="157" customWidth="1"/>
    <col min="15362" max="15362" width="79.1796875" style="157" customWidth="1"/>
    <col min="15363" max="15363" width="2.453125" style="157" customWidth="1"/>
    <col min="15364" max="15616" width="9.1796875" style="157"/>
    <col min="15617" max="15617" width="6.81640625" style="157" customWidth="1"/>
    <col min="15618" max="15618" width="79.1796875" style="157" customWidth="1"/>
    <col min="15619" max="15619" width="2.453125" style="157" customWidth="1"/>
    <col min="15620" max="15872" width="9.1796875" style="157"/>
    <col min="15873" max="15873" width="6.81640625" style="157" customWidth="1"/>
    <col min="15874" max="15874" width="79.1796875" style="157" customWidth="1"/>
    <col min="15875" max="15875" width="2.453125" style="157" customWidth="1"/>
    <col min="15876" max="16128" width="9.1796875" style="157"/>
    <col min="16129" max="16129" width="6.81640625" style="157" customWidth="1"/>
    <col min="16130" max="16130" width="79.1796875" style="157" customWidth="1"/>
    <col min="16131" max="16131" width="2.453125" style="157" customWidth="1"/>
    <col min="16132" max="16384" width="9.1796875" style="157"/>
  </cols>
  <sheetData>
    <row r="1" spans="1:3" ht="28">
      <c r="A1" s="47">
        <v>5</v>
      </c>
      <c r="B1" s="83" t="s">
        <v>2055</v>
      </c>
      <c r="C1" s="10"/>
    </row>
    <row r="2" spans="1:3" ht="28">
      <c r="A2" s="101">
        <v>5.3</v>
      </c>
      <c r="B2" s="46" t="s">
        <v>2056</v>
      </c>
      <c r="C2" s="10"/>
    </row>
    <row r="3" spans="1:3">
      <c r="A3" s="551" t="s">
        <v>277</v>
      </c>
      <c r="B3" s="63" t="s">
        <v>279</v>
      </c>
      <c r="C3" s="7"/>
    </row>
    <row r="4" spans="1:3" ht="140">
      <c r="B4" s="149" t="s">
        <v>2065</v>
      </c>
      <c r="C4" s="7"/>
    </row>
    <row r="5" spans="1:3">
      <c r="B5" s="30"/>
      <c r="C5" s="7"/>
    </row>
    <row r="6" spans="1:3">
      <c r="B6" s="30"/>
      <c r="C6" s="7"/>
    </row>
    <row r="7" spans="1:3">
      <c r="B7" s="31"/>
      <c r="C7" s="7"/>
    </row>
    <row r="8" spans="1:3">
      <c r="A8" s="551" t="s">
        <v>278</v>
      </c>
      <c r="B8" s="63" t="s">
        <v>280</v>
      </c>
      <c r="C8" s="10"/>
    </row>
    <row r="9" spans="1:3" ht="56">
      <c r="B9" s="31" t="s">
        <v>2066</v>
      </c>
      <c r="C9" s="7"/>
    </row>
    <row r="10" spans="1:3">
      <c r="A10" s="96"/>
      <c r="B10" s="149"/>
    </row>
    <row r="11" spans="1:3">
      <c r="A11" s="96"/>
      <c r="B11" s="149"/>
    </row>
    <row r="12" spans="1:3">
      <c r="B12" s="31"/>
      <c r="C12" s="7"/>
    </row>
    <row r="13" spans="1:3" ht="42">
      <c r="A13" s="553">
        <v>5.4</v>
      </c>
      <c r="B13" s="554" t="s">
        <v>2059</v>
      </c>
      <c r="C13" s="555"/>
    </row>
    <row r="14" spans="1:3" ht="42">
      <c r="A14" s="551" t="s">
        <v>281</v>
      </c>
      <c r="B14" s="413" t="s">
        <v>2060</v>
      </c>
      <c r="C14" s="555"/>
    </row>
    <row r="15" spans="1:3">
      <c r="B15" s="552" t="s">
        <v>2061</v>
      </c>
      <c r="C15" s="555"/>
    </row>
    <row r="16" spans="1:3">
      <c r="B16" s="556"/>
      <c r="C16" s="555"/>
    </row>
    <row r="17" spans="1:3">
      <c r="B17" s="31"/>
      <c r="C17" s="17"/>
    </row>
    <row r="18" spans="1:3">
      <c r="A18" s="551" t="s">
        <v>282</v>
      </c>
      <c r="B18" s="63" t="s">
        <v>279</v>
      </c>
      <c r="C18" s="17"/>
    </row>
    <row r="19" spans="1:3">
      <c r="B19" s="552" t="s">
        <v>2057</v>
      </c>
    </row>
    <row r="20" spans="1:3" ht="28">
      <c r="B20" s="30" t="s">
        <v>2058</v>
      </c>
    </row>
    <row r="21" spans="1:3">
      <c r="A21" s="96"/>
      <c r="B21" s="149"/>
    </row>
    <row r="22" spans="1:3">
      <c r="A22" s="96"/>
      <c r="B22" s="149"/>
    </row>
    <row r="23" spans="1:3">
      <c r="B23" s="31"/>
    </row>
    <row r="24" spans="1:3" ht="42">
      <c r="A24" s="553" t="s">
        <v>2062</v>
      </c>
      <c r="B24" s="554" t="s">
        <v>2063</v>
      </c>
      <c r="C24" s="555"/>
    </row>
    <row r="25" spans="1:3">
      <c r="A25" s="551" t="s">
        <v>283</v>
      </c>
      <c r="B25" s="63" t="s">
        <v>2064</v>
      </c>
      <c r="C25" s="555"/>
    </row>
    <row r="26" spans="1:3">
      <c r="B26" s="552" t="s">
        <v>2057</v>
      </c>
      <c r="C26" s="555"/>
    </row>
    <row r="27" spans="1:3">
      <c r="B27" s="30"/>
      <c r="C27" s="555"/>
    </row>
    <row r="28" spans="1:3">
      <c r="B28" s="31"/>
      <c r="C28" s="17"/>
    </row>
    <row r="29" spans="1:3">
      <c r="B29" s="31"/>
      <c r="C29" s="17"/>
    </row>
    <row r="30" spans="1:3">
      <c r="A30" s="96"/>
      <c r="B30" s="149"/>
    </row>
    <row r="31" spans="1:3">
      <c r="B31" s="3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5"/>
  <sheetViews>
    <sheetView view="pageBreakPreview" zoomScaleNormal="100" zoomScaleSheetLayoutView="100" workbookViewId="0"/>
  </sheetViews>
  <sheetFormatPr defaultColWidth="9" defaultRowHeight="14"/>
  <cols>
    <col min="1" max="1" width="7.1796875" style="81" customWidth="1"/>
    <col min="2" max="2" width="80.453125" style="7" customWidth="1"/>
    <col min="3" max="3" width="2" style="7" customWidth="1"/>
    <col min="4" max="16384" width="9" style="1"/>
  </cols>
  <sheetData>
    <row r="1" spans="1:4" ht="28">
      <c r="A1" s="74">
        <v>6</v>
      </c>
      <c r="B1" s="83" t="s">
        <v>289</v>
      </c>
      <c r="C1" s="147"/>
    </row>
    <row r="2" spans="1:4">
      <c r="A2" s="75">
        <v>6.1</v>
      </c>
      <c r="B2" s="84" t="s">
        <v>290</v>
      </c>
      <c r="C2" s="147"/>
    </row>
    <row r="3" spans="1:4">
      <c r="A3" s="75"/>
      <c r="B3" s="58" t="s">
        <v>2098</v>
      </c>
      <c r="C3" s="56"/>
    </row>
    <row r="4" spans="1:4">
      <c r="A4" s="75"/>
      <c r="B4" s="61"/>
      <c r="C4" s="56"/>
    </row>
    <row r="5" spans="1:4">
      <c r="A5" s="180"/>
      <c r="B5" s="62" t="s">
        <v>213</v>
      </c>
      <c r="C5" s="56"/>
      <c r="D5" s="7"/>
    </row>
    <row r="6" spans="1:4" ht="28">
      <c r="A6" s="180"/>
      <c r="B6" s="61" t="s">
        <v>2159</v>
      </c>
      <c r="C6" s="56"/>
      <c r="D6" s="7"/>
    </row>
    <row r="7" spans="1:4">
      <c r="A7" s="180"/>
      <c r="B7" s="61" t="s">
        <v>2160</v>
      </c>
      <c r="C7" s="56"/>
      <c r="D7" s="7"/>
    </row>
    <row r="8" spans="1:4">
      <c r="A8" s="180"/>
      <c r="B8" s="61" t="s">
        <v>2161</v>
      </c>
      <c r="C8" s="56"/>
      <c r="D8" s="7"/>
    </row>
    <row r="9" spans="1:4">
      <c r="A9" s="180"/>
      <c r="B9" s="61" t="s">
        <v>2162</v>
      </c>
      <c r="C9" s="56"/>
      <c r="D9" s="7"/>
    </row>
    <row r="10" spans="1:4">
      <c r="A10" s="180"/>
      <c r="B10" s="648" t="s">
        <v>2163</v>
      </c>
      <c r="C10" s="56"/>
      <c r="D10" s="7"/>
    </row>
    <row r="11" spans="1:4">
      <c r="A11" s="180"/>
      <c r="B11" s="61" t="s">
        <v>2164</v>
      </c>
      <c r="C11" s="56"/>
      <c r="D11" s="7"/>
    </row>
    <row r="12" spans="1:4">
      <c r="A12" s="180"/>
      <c r="B12" s="61" t="s">
        <v>2165</v>
      </c>
      <c r="C12" s="56"/>
      <c r="D12" s="7"/>
    </row>
    <row r="13" spans="1:4" ht="28">
      <c r="A13" s="180"/>
      <c r="B13" s="61" t="s">
        <v>2166</v>
      </c>
      <c r="C13" s="56"/>
      <c r="D13" s="7"/>
    </row>
    <row r="14" spans="1:4">
      <c r="A14" s="180"/>
      <c r="B14" s="181"/>
      <c r="C14" s="56"/>
      <c r="D14" s="7"/>
    </row>
    <row r="15" spans="1:4">
      <c r="A15" s="75">
        <v>6.2</v>
      </c>
      <c r="B15" s="85" t="s">
        <v>291</v>
      </c>
      <c r="C15" s="147"/>
      <c r="D15" s="12"/>
    </row>
    <row r="16" spans="1:4" ht="33.75" customHeight="1">
      <c r="A16" s="75"/>
      <c r="B16" s="58" t="s">
        <v>2167</v>
      </c>
      <c r="C16" s="56"/>
      <c r="D16" s="12"/>
    </row>
    <row r="17" spans="1:4">
      <c r="A17" s="75"/>
      <c r="B17" s="61"/>
      <c r="C17" s="56"/>
      <c r="D17" s="12"/>
    </row>
    <row r="18" spans="1:4">
      <c r="A18" s="180"/>
      <c r="B18" s="62" t="s">
        <v>222</v>
      </c>
      <c r="C18" s="56"/>
      <c r="D18" s="7"/>
    </row>
    <row r="19" spans="1:4">
      <c r="A19" s="180"/>
      <c r="B19" s="61" t="s">
        <v>2168</v>
      </c>
      <c r="C19" s="56"/>
      <c r="D19" s="7"/>
    </row>
    <row r="20" spans="1:4">
      <c r="A20" s="180"/>
      <c r="B20" s="61" t="s">
        <v>2169</v>
      </c>
      <c r="C20" s="56"/>
      <c r="D20" s="7"/>
    </row>
    <row r="21" spans="1:4">
      <c r="A21" s="180"/>
      <c r="B21" s="59"/>
      <c r="C21" s="56"/>
      <c r="D21" s="7"/>
    </row>
    <row r="22" spans="1:4">
      <c r="A22" s="75">
        <v>6.3</v>
      </c>
      <c r="B22" s="85" t="s">
        <v>293</v>
      </c>
      <c r="C22" s="147"/>
    </row>
    <row r="23" spans="1:4">
      <c r="A23" s="75"/>
      <c r="B23" s="60" t="s">
        <v>226</v>
      </c>
      <c r="C23" s="147"/>
    </row>
    <row r="24" spans="1:4" ht="56">
      <c r="A24" s="75"/>
      <c r="B24" s="31" t="s">
        <v>2170</v>
      </c>
      <c r="C24" s="56"/>
    </row>
    <row r="25" spans="1:4">
      <c r="A25" s="75"/>
      <c r="B25" s="61" t="s">
        <v>294</v>
      </c>
      <c r="C25" s="56"/>
    </row>
    <row r="26" spans="1:4">
      <c r="A26" s="75"/>
      <c r="B26" s="61" t="s">
        <v>294</v>
      </c>
      <c r="C26" s="56"/>
    </row>
    <row r="27" spans="1:4">
      <c r="A27" s="75"/>
      <c r="B27" s="61"/>
      <c r="C27" s="56"/>
    </row>
    <row r="28" spans="1:4">
      <c r="A28" s="75" t="s">
        <v>295</v>
      </c>
      <c r="B28" s="62" t="s">
        <v>233</v>
      </c>
      <c r="C28" s="147"/>
    </row>
    <row r="29" spans="1:4">
      <c r="A29" s="75"/>
      <c r="B29" s="61" t="s">
        <v>2099</v>
      </c>
      <c r="C29" s="56"/>
    </row>
    <row r="30" spans="1:4">
      <c r="A30" s="75"/>
      <c r="B30" s="59"/>
      <c r="C30" s="56"/>
    </row>
    <row r="31" spans="1:4">
      <c r="A31" s="75">
        <v>6.4</v>
      </c>
      <c r="B31" s="85" t="s">
        <v>296</v>
      </c>
      <c r="C31" s="147"/>
    </row>
    <row r="32" spans="1:4" ht="84">
      <c r="A32" s="75"/>
      <c r="B32" s="649" t="s">
        <v>2171</v>
      </c>
      <c r="C32" s="71"/>
    </row>
    <row r="33" spans="1:3">
      <c r="A33" s="75"/>
      <c r="B33" s="65"/>
      <c r="C33" s="71"/>
    </row>
    <row r="34" spans="1:3">
      <c r="A34" s="75" t="s">
        <v>297</v>
      </c>
      <c r="B34" s="66" t="s">
        <v>298</v>
      </c>
      <c r="C34" s="72"/>
    </row>
    <row r="35" spans="1:3">
      <c r="A35" s="75"/>
      <c r="B35" s="65"/>
      <c r="C35" s="71"/>
    </row>
    <row r="36" spans="1:3" ht="98">
      <c r="A36" s="75"/>
      <c r="B36" s="650" t="s">
        <v>300</v>
      </c>
      <c r="C36" s="71"/>
    </row>
    <row r="37" spans="1:3" ht="28">
      <c r="A37" s="75"/>
      <c r="B37" s="61" t="s">
        <v>2172</v>
      </c>
      <c r="C37" s="73"/>
    </row>
    <row r="38" spans="1:3">
      <c r="A38" s="75"/>
      <c r="B38" s="651" t="s">
        <v>2173</v>
      </c>
      <c r="C38" s="73"/>
    </row>
    <row r="39" spans="1:3">
      <c r="A39" s="75"/>
      <c r="B39" s="59" t="s">
        <v>2174</v>
      </c>
      <c r="C39" s="56"/>
    </row>
    <row r="40" spans="1:3">
      <c r="A40" s="75">
        <v>6.5</v>
      </c>
      <c r="B40" s="85" t="s">
        <v>302</v>
      </c>
      <c r="C40" s="147"/>
    </row>
    <row r="41" spans="1:3">
      <c r="A41" s="75"/>
      <c r="B41" s="58" t="s">
        <v>2155</v>
      </c>
      <c r="C41" s="147"/>
    </row>
    <row r="42" spans="1:3">
      <c r="A42" s="75"/>
      <c r="B42" s="61" t="s">
        <v>2156</v>
      </c>
      <c r="C42" s="147"/>
    </row>
    <row r="43" spans="1:3">
      <c r="A43" s="75"/>
      <c r="B43" s="61" t="s">
        <v>2157</v>
      </c>
      <c r="C43" s="147"/>
    </row>
    <row r="44" spans="1:3" ht="42">
      <c r="A44" s="75"/>
      <c r="B44" s="61" t="s">
        <v>2158</v>
      </c>
      <c r="C44" s="147"/>
    </row>
    <row r="45" spans="1:3">
      <c r="A45" s="75"/>
      <c r="B45" s="61" t="s">
        <v>259</v>
      </c>
      <c r="C45" s="56"/>
    </row>
    <row r="46" spans="1:3">
      <c r="A46" s="75"/>
      <c r="B46" s="61"/>
      <c r="C46" s="56"/>
    </row>
    <row r="47" spans="1:3">
      <c r="A47" s="75">
        <v>6.6</v>
      </c>
      <c r="B47" s="85" t="s">
        <v>304</v>
      </c>
      <c r="C47" s="147"/>
    </row>
    <row r="48" spans="1:3" ht="28">
      <c r="A48" s="75"/>
      <c r="B48" s="61" t="s">
        <v>305</v>
      </c>
      <c r="C48" s="56"/>
    </row>
    <row r="49" spans="1:4">
      <c r="A49" s="75"/>
      <c r="B49" s="59"/>
      <c r="C49" s="56"/>
    </row>
    <row r="50" spans="1:4">
      <c r="A50" s="75">
        <v>6.7</v>
      </c>
      <c r="B50" s="85" t="s">
        <v>243</v>
      </c>
      <c r="C50" s="147"/>
    </row>
    <row r="51" spans="1:4">
      <c r="A51" s="75"/>
      <c r="B51" s="83" t="s">
        <v>306</v>
      </c>
      <c r="C51" s="147"/>
    </row>
    <row r="52" spans="1:4" ht="112">
      <c r="A52" s="179"/>
      <c r="B52" s="31" t="s">
        <v>2175</v>
      </c>
      <c r="C52" s="73"/>
      <c r="D52" s="14"/>
    </row>
    <row r="53" spans="1:4" ht="56">
      <c r="A53" s="179"/>
      <c r="B53" s="31" t="s">
        <v>2176</v>
      </c>
      <c r="C53" s="73"/>
      <c r="D53" s="14"/>
    </row>
    <row r="54" spans="1:4" ht="70">
      <c r="A54" s="75"/>
      <c r="B54" s="31" t="s">
        <v>2177</v>
      </c>
      <c r="C54" s="73"/>
    </row>
    <row r="55" spans="1:4" ht="84">
      <c r="A55" s="75"/>
      <c r="B55" s="61" t="s">
        <v>2278</v>
      </c>
      <c r="C55" s="73"/>
    </row>
    <row r="56" spans="1:4" ht="84">
      <c r="A56" s="75"/>
      <c r="B56" s="61" t="s">
        <v>2178</v>
      </c>
      <c r="C56" s="73"/>
    </row>
    <row r="57" spans="1:4">
      <c r="A57" s="75"/>
      <c r="B57" s="67"/>
      <c r="C57" s="73"/>
    </row>
    <row r="58" spans="1:4">
      <c r="A58" s="77"/>
      <c r="B58" s="67"/>
      <c r="C58" s="73"/>
    </row>
    <row r="59" spans="1:4">
      <c r="A59" s="77" t="s">
        <v>307</v>
      </c>
      <c r="B59" s="66" t="s">
        <v>308</v>
      </c>
      <c r="C59" s="73"/>
    </row>
    <row r="60" spans="1:4">
      <c r="A60" s="76" t="s">
        <v>309</v>
      </c>
      <c r="B60" s="66" t="s">
        <v>310</v>
      </c>
      <c r="C60" s="73"/>
    </row>
    <row r="61" spans="1:4">
      <c r="A61" s="76"/>
      <c r="B61" s="61" t="s">
        <v>1587</v>
      </c>
      <c r="C61" s="73"/>
    </row>
    <row r="62" spans="1:4">
      <c r="A62" s="76" t="s">
        <v>312</v>
      </c>
      <c r="B62" s="66" t="s">
        <v>313</v>
      </c>
      <c r="C62" s="73"/>
    </row>
    <row r="63" spans="1:4">
      <c r="A63" s="76"/>
      <c r="B63" s="61" t="s">
        <v>2179</v>
      </c>
      <c r="C63" s="73"/>
    </row>
    <row r="64" spans="1:4" ht="28">
      <c r="A64" s="76" t="s">
        <v>315</v>
      </c>
      <c r="B64" s="66" t="s">
        <v>316</v>
      </c>
      <c r="C64" s="73"/>
    </row>
    <row r="65" spans="1:3">
      <c r="A65" s="76"/>
      <c r="B65" s="653" t="s">
        <v>2199</v>
      </c>
      <c r="C65" s="73"/>
    </row>
    <row r="66" spans="1:3">
      <c r="A66" s="76"/>
      <c r="B66" s="654" t="s">
        <v>2200</v>
      </c>
      <c r="C66" s="73"/>
    </row>
    <row r="67" spans="1:3">
      <c r="A67" s="76"/>
      <c r="B67" s="654" t="s">
        <v>2201</v>
      </c>
      <c r="C67" s="73"/>
    </row>
    <row r="68" spans="1:3">
      <c r="A68" s="76"/>
      <c r="B68" s="654" t="s">
        <v>2202</v>
      </c>
      <c r="C68" s="73"/>
    </row>
    <row r="69" spans="1:3">
      <c r="A69" s="76"/>
      <c r="B69" s="654" t="s">
        <v>2203</v>
      </c>
      <c r="C69" s="73"/>
    </row>
    <row r="70" spans="1:3">
      <c r="A70" s="76"/>
      <c r="B70" s="654" t="s">
        <v>2204</v>
      </c>
      <c r="C70" s="73"/>
    </row>
    <row r="71" spans="1:3">
      <c r="A71" s="76"/>
      <c r="B71" s="655" t="s">
        <v>2205</v>
      </c>
      <c r="C71" s="73"/>
    </row>
    <row r="72" spans="1:3">
      <c r="A72" s="76"/>
      <c r="B72" s="656" t="s">
        <v>2206</v>
      </c>
      <c r="C72" s="73"/>
    </row>
    <row r="73" spans="1:3">
      <c r="A73" s="76"/>
      <c r="B73" s="656" t="s">
        <v>2207</v>
      </c>
      <c r="C73" s="73"/>
    </row>
    <row r="74" spans="1:3">
      <c r="A74" s="76"/>
      <c r="B74" s="656" t="s">
        <v>2208</v>
      </c>
      <c r="C74" s="73"/>
    </row>
    <row r="75" spans="1:3">
      <c r="A75" s="76"/>
      <c r="B75" s="656">
        <v>24.83</v>
      </c>
      <c r="C75" s="73"/>
    </row>
    <row r="76" spans="1:3">
      <c r="A76" s="76"/>
      <c r="B76" s="656" t="s">
        <v>2209</v>
      </c>
      <c r="C76" s="73"/>
    </row>
    <row r="77" spans="1:3">
      <c r="A77" s="76"/>
      <c r="B77" s="654" t="s">
        <v>2210</v>
      </c>
      <c r="C77" s="73"/>
    </row>
    <row r="78" spans="1:3">
      <c r="A78" s="76"/>
      <c r="B78" s="654" t="s">
        <v>2211</v>
      </c>
      <c r="C78" s="73"/>
    </row>
    <row r="79" spans="1:3">
      <c r="A79" s="76"/>
      <c r="B79" s="654" t="s">
        <v>2212</v>
      </c>
      <c r="C79" s="73"/>
    </row>
    <row r="80" spans="1:3">
      <c r="A80" s="76"/>
      <c r="B80" s="654" t="s">
        <v>2213</v>
      </c>
      <c r="C80" s="73"/>
    </row>
    <row r="81" spans="1:3">
      <c r="A81" s="76"/>
      <c r="B81" s="657" t="s">
        <v>2214</v>
      </c>
      <c r="C81" s="73"/>
    </row>
    <row r="82" spans="1:3" ht="70">
      <c r="A82" s="76"/>
      <c r="B82" s="658" t="s">
        <v>2215</v>
      </c>
      <c r="C82" s="73"/>
    </row>
    <row r="83" spans="1:3">
      <c r="A83" s="76"/>
      <c r="B83" s="656" t="s">
        <v>2216</v>
      </c>
      <c r="C83" s="73"/>
    </row>
    <row r="84" spans="1:3">
      <c r="A84" s="76"/>
      <c r="B84" s="657" t="s">
        <v>2217</v>
      </c>
      <c r="C84" s="73"/>
    </row>
    <row r="85" spans="1:3">
      <c r="A85" s="76"/>
      <c r="B85" s="61"/>
      <c r="C85" s="73"/>
    </row>
    <row r="86" spans="1:3">
      <c r="A86" s="76" t="s">
        <v>318</v>
      </c>
      <c r="B86" s="66" t="s">
        <v>319</v>
      </c>
      <c r="C86" s="73"/>
    </row>
    <row r="87" spans="1:3" ht="98">
      <c r="A87" s="76"/>
      <c r="B87" s="61" t="s">
        <v>2180</v>
      </c>
      <c r="C87" s="73"/>
    </row>
    <row r="88" spans="1:3">
      <c r="A88" s="76" t="s">
        <v>321</v>
      </c>
      <c r="B88" s="66" t="s">
        <v>322</v>
      </c>
      <c r="C88" s="73"/>
    </row>
    <row r="89" spans="1:3">
      <c r="A89" s="76"/>
      <c r="B89" s="61" t="s">
        <v>2182</v>
      </c>
      <c r="C89" s="73"/>
    </row>
    <row r="90" spans="1:3">
      <c r="A90" s="78" t="s">
        <v>323</v>
      </c>
      <c r="B90" s="66" t="s">
        <v>324</v>
      </c>
      <c r="C90" s="73"/>
    </row>
    <row r="91" spans="1:3">
      <c r="A91" s="76"/>
      <c r="B91" s="69" t="s">
        <v>2183</v>
      </c>
      <c r="C91" s="73"/>
    </row>
    <row r="92" spans="1:3">
      <c r="A92" s="76" t="s">
        <v>325</v>
      </c>
      <c r="B92" s="66" t="s">
        <v>326</v>
      </c>
      <c r="C92" s="73"/>
    </row>
    <row r="93" spans="1:3">
      <c r="A93" s="76"/>
      <c r="B93" s="31" t="s">
        <v>2184</v>
      </c>
      <c r="C93" s="73"/>
    </row>
    <row r="94" spans="1:3">
      <c r="A94" s="76"/>
      <c r="B94" s="31" t="s">
        <v>2185</v>
      </c>
      <c r="C94" s="73"/>
    </row>
    <row r="95" spans="1:3">
      <c r="A95" s="76"/>
      <c r="B95" s="31" t="s">
        <v>2186</v>
      </c>
      <c r="C95" s="73"/>
    </row>
    <row r="96" spans="1:3">
      <c r="A96" s="76"/>
      <c r="B96" s="61" t="s">
        <v>2187</v>
      </c>
      <c r="C96" s="73"/>
    </row>
    <row r="97" spans="1:3" ht="28">
      <c r="A97" s="76"/>
      <c r="B97" s="61" t="s">
        <v>2188</v>
      </c>
      <c r="C97" s="73"/>
    </row>
    <row r="98" spans="1:3">
      <c r="A98" s="76" t="s">
        <v>327</v>
      </c>
      <c r="B98" s="66" t="s">
        <v>2181</v>
      </c>
      <c r="C98" s="73"/>
    </row>
    <row r="99" spans="1:3" ht="42">
      <c r="A99" s="76"/>
      <c r="B99" s="650" t="s">
        <v>2189</v>
      </c>
      <c r="C99" s="73"/>
    </row>
    <row r="100" spans="1:3" ht="28">
      <c r="A100" s="76"/>
      <c r="B100" s="650" t="s">
        <v>2190</v>
      </c>
      <c r="C100" s="73"/>
    </row>
    <row r="101" spans="1:3" ht="28">
      <c r="A101" s="76"/>
      <c r="B101" s="650" t="s">
        <v>2191</v>
      </c>
      <c r="C101" s="73"/>
    </row>
    <row r="102" spans="1:3" ht="42">
      <c r="A102" s="76"/>
      <c r="B102" s="650" t="s">
        <v>2192</v>
      </c>
      <c r="C102" s="73"/>
    </row>
    <row r="103" spans="1:3">
      <c r="A103" s="76"/>
      <c r="B103" s="1" t="s">
        <v>2193</v>
      </c>
      <c r="C103" s="73"/>
    </row>
    <row r="104" spans="1:3">
      <c r="A104" s="76"/>
      <c r="B104" s="61" t="s">
        <v>2194</v>
      </c>
      <c r="C104" s="73"/>
    </row>
    <row r="105" spans="1:3">
      <c r="A105" s="76"/>
      <c r="B105" s="67"/>
      <c r="C105" s="73"/>
    </row>
    <row r="106" spans="1:3" ht="28">
      <c r="A106" s="76" t="s">
        <v>330</v>
      </c>
      <c r="B106" s="66" t="s">
        <v>331</v>
      </c>
      <c r="C106" s="73"/>
    </row>
    <row r="107" spans="1:3">
      <c r="A107" s="77"/>
      <c r="B107" s="61" t="s">
        <v>2195</v>
      </c>
      <c r="C107" s="73"/>
    </row>
    <row r="108" spans="1:3" ht="28">
      <c r="A108" s="77"/>
      <c r="B108" s="59" t="s">
        <v>2196</v>
      </c>
      <c r="C108" s="73"/>
    </row>
    <row r="109" spans="1:3">
      <c r="A109" s="75">
        <v>6.8</v>
      </c>
      <c r="B109" s="85" t="s">
        <v>332</v>
      </c>
      <c r="C109" s="147"/>
    </row>
    <row r="110" spans="1:3">
      <c r="A110" s="75"/>
      <c r="B110" s="60"/>
      <c r="C110" s="147"/>
    </row>
    <row r="111" spans="1:3">
      <c r="A111" s="75"/>
      <c r="B111" s="62"/>
      <c r="C111" s="147"/>
    </row>
    <row r="112" spans="1:3" ht="28">
      <c r="A112" s="75"/>
      <c r="B112" s="652" t="s">
        <v>2197</v>
      </c>
      <c r="C112" s="147"/>
    </row>
    <row r="113" spans="1:3">
      <c r="A113" s="75">
        <v>6.9</v>
      </c>
      <c r="B113" s="85" t="s">
        <v>285</v>
      </c>
      <c r="C113" s="147"/>
    </row>
    <row r="114" spans="1:3">
      <c r="A114" s="185"/>
      <c r="B114" s="58" t="s">
        <v>1587</v>
      </c>
      <c r="C114" s="73"/>
    </row>
    <row r="115" spans="1:3">
      <c r="A115" s="75"/>
      <c r="B115" s="62"/>
      <c r="C115" s="147"/>
    </row>
    <row r="116" spans="1:3">
      <c r="A116" s="75"/>
      <c r="B116" s="59"/>
      <c r="C116" s="56"/>
    </row>
    <row r="117" spans="1:3">
      <c r="A117" s="77">
        <v>6.1</v>
      </c>
      <c r="B117" s="85" t="s">
        <v>334</v>
      </c>
      <c r="C117" s="147"/>
    </row>
    <row r="118" spans="1:3">
      <c r="A118" s="75"/>
      <c r="B118" s="58" t="s">
        <v>335</v>
      </c>
      <c r="C118" s="73"/>
    </row>
    <row r="119" spans="1:3">
      <c r="A119" s="75"/>
      <c r="B119" s="67"/>
      <c r="C119" s="73"/>
    </row>
    <row r="120" spans="1:3">
      <c r="A120" s="75"/>
      <c r="B120" s="59"/>
      <c r="C120" s="56"/>
    </row>
    <row r="121" spans="1:3">
      <c r="A121" s="77">
        <v>6.11</v>
      </c>
      <c r="B121" s="85" t="s">
        <v>338</v>
      </c>
      <c r="C121" s="147"/>
    </row>
    <row r="122" spans="1:3" ht="42">
      <c r="A122" s="75"/>
      <c r="B122" s="58" t="s">
        <v>2198</v>
      </c>
      <c r="C122" s="73"/>
    </row>
    <row r="123" spans="1:3" ht="41.25" customHeight="1">
      <c r="A123" s="75"/>
      <c r="B123" s="165"/>
      <c r="C123" s="56"/>
    </row>
    <row r="124" spans="1:3">
      <c r="A124" s="75">
        <v>6.12</v>
      </c>
      <c r="B124" s="85" t="s">
        <v>341</v>
      </c>
      <c r="C124" s="147"/>
    </row>
    <row r="125" spans="1:3" ht="28">
      <c r="A125" s="75"/>
      <c r="B125" s="58" t="s">
        <v>342</v>
      </c>
      <c r="C125" s="73"/>
    </row>
    <row r="126" spans="1:3">
      <c r="A126" s="75">
        <v>6.13</v>
      </c>
      <c r="B126" s="85" t="s">
        <v>344</v>
      </c>
      <c r="C126" s="147"/>
    </row>
    <row r="127" spans="1:3" ht="42">
      <c r="A127" s="75"/>
      <c r="B127" s="58" t="s">
        <v>345</v>
      </c>
      <c r="C127" s="56"/>
    </row>
    <row r="128" spans="1:3">
      <c r="A128" s="75"/>
      <c r="B128" s="59"/>
      <c r="C128" s="56"/>
    </row>
    <row r="129" spans="1:3">
      <c r="A129" s="75">
        <v>6.14</v>
      </c>
      <c r="B129" s="85" t="s">
        <v>346</v>
      </c>
      <c r="C129" s="147"/>
    </row>
    <row r="130" spans="1:3" ht="28">
      <c r="A130" s="75"/>
      <c r="B130" s="58" t="s">
        <v>347</v>
      </c>
      <c r="C130" s="56"/>
    </row>
    <row r="131" spans="1:3">
      <c r="A131" s="75" t="s">
        <v>264</v>
      </c>
      <c r="B131" s="62" t="s">
        <v>265</v>
      </c>
      <c r="C131" s="147"/>
    </row>
    <row r="132" spans="1:3" ht="25">
      <c r="A132" s="79" t="s">
        <v>266</v>
      </c>
      <c r="B132" s="61" t="s">
        <v>1587</v>
      </c>
      <c r="C132" s="56"/>
    </row>
    <row r="133" spans="1:3">
      <c r="A133" s="79" t="s">
        <v>267</v>
      </c>
      <c r="B133" s="61"/>
      <c r="C133" s="56"/>
    </row>
    <row r="134" spans="1:3" ht="37.5">
      <c r="A134" s="79" t="s">
        <v>268</v>
      </c>
      <c r="B134" s="61"/>
      <c r="C134" s="56"/>
    </row>
    <row r="135" spans="1:3">
      <c r="A135" s="80" t="s">
        <v>269</v>
      </c>
      <c r="B135" s="59"/>
      <c r="C135" s="56"/>
    </row>
  </sheetData>
  <phoneticPr fontId="8"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6E55-2BA4-4600-B22E-92A6FF8BE850}">
  <dimension ref="A1:D94"/>
  <sheetViews>
    <sheetView view="pageBreakPreview" zoomScaleNormal="100" workbookViewId="0"/>
  </sheetViews>
  <sheetFormatPr defaultColWidth="9" defaultRowHeight="14"/>
  <cols>
    <col min="1" max="1" width="7.26953125" style="81" customWidth="1"/>
    <col min="2" max="2" width="80.453125" style="7" customWidth="1"/>
    <col min="3" max="3" width="2.453125" style="7" hidden="1" customWidth="1"/>
    <col min="4" max="16384" width="9" style="1"/>
  </cols>
  <sheetData>
    <row r="1" spans="1:4">
      <c r="A1" s="74">
        <v>7</v>
      </c>
      <c r="B1" s="83" t="s">
        <v>2300</v>
      </c>
      <c r="C1" s="10"/>
    </row>
    <row r="2" spans="1:4">
      <c r="A2" s="75">
        <v>7.1</v>
      </c>
      <c r="B2" s="84" t="s">
        <v>290</v>
      </c>
      <c r="C2" s="10"/>
    </row>
    <row r="3" spans="1:4">
      <c r="A3" s="75"/>
      <c r="B3" s="58" t="s">
        <v>2288</v>
      </c>
    </row>
    <row r="4" spans="1:4">
      <c r="A4" s="75"/>
      <c r="B4" s="31"/>
      <c r="C4" s="56"/>
    </row>
    <row r="5" spans="1:4">
      <c r="A5" s="179"/>
      <c r="B5" s="63" t="s">
        <v>213</v>
      </c>
      <c r="C5" s="56"/>
      <c r="D5" s="7"/>
    </row>
    <row r="6" spans="1:4">
      <c r="A6" s="179"/>
      <c r="B6" s="31" t="s">
        <v>2301</v>
      </c>
      <c r="C6" s="56"/>
      <c r="D6" s="7"/>
    </row>
    <row r="7" spans="1:4">
      <c r="A7" s="179"/>
      <c r="B7" s="31" t="s">
        <v>2302</v>
      </c>
      <c r="C7" s="56"/>
      <c r="D7" s="7"/>
    </row>
    <row r="8" spans="1:4">
      <c r="A8" s="179"/>
      <c r="B8" s="31" t="s">
        <v>2303</v>
      </c>
      <c r="C8" s="56"/>
      <c r="D8" s="7"/>
    </row>
    <row r="9" spans="1:4" ht="28">
      <c r="A9" s="179"/>
      <c r="B9" s="31" t="s">
        <v>2304</v>
      </c>
      <c r="C9" s="56"/>
      <c r="D9" s="7"/>
    </row>
    <row r="10" spans="1:4">
      <c r="A10" s="179"/>
      <c r="B10" s="31" t="s">
        <v>2305</v>
      </c>
      <c r="C10" s="56"/>
      <c r="D10" s="7"/>
    </row>
    <row r="11" spans="1:4">
      <c r="A11" s="75"/>
      <c r="B11" s="59"/>
      <c r="D11" s="12"/>
    </row>
    <row r="12" spans="1:4">
      <c r="A12" s="75">
        <v>7.2</v>
      </c>
      <c r="B12" s="85" t="s">
        <v>291</v>
      </c>
      <c r="C12" s="10"/>
      <c r="D12" s="12"/>
    </row>
    <row r="13" spans="1:4" ht="36" customHeight="1">
      <c r="A13" s="75"/>
      <c r="B13" s="31" t="s">
        <v>2306</v>
      </c>
      <c r="D13" s="12"/>
    </row>
    <row r="14" spans="1:4" ht="18" customHeight="1">
      <c r="A14" s="75"/>
      <c r="B14" s="100"/>
      <c r="D14" s="12"/>
    </row>
    <row r="15" spans="1:4">
      <c r="A15" s="180"/>
      <c r="B15" s="62" t="s">
        <v>222</v>
      </c>
      <c r="C15" s="56"/>
      <c r="D15" s="7"/>
    </row>
    <row r="16" spans="1:4" ht="42">
      <c r="A16" s="180"/>
      <c r="B16" s="61" t="s">
        <v>2307</v>
      </c>
      <c r="C16" s="56"/>
      <c r="D16" s="7"/>
    </row>
    <row r="17" spans="1:4" ht="28">
      <c r="A17" s="180"/>
      <c r="B17" s="61" t="s">
        <v>2308</v>
      </c>
      <c r="C17" s="56"/>
      <c r="D17" s="7"/>
    </row>
    <row r="18" spans="1:4">
      <c r="A18" s="75"/>
      <c r="B18" s="59"/>
    </row>
    <row r="19" spans="1:4">
      <c r="A19" s="75">
        <v>7.3</v>
      </c>
      <c r="B19" s="85" t="s">
        <v>293</v>
      </c>
      <c r="C19" s="10"/>
    </row>
    <row r="20" spans="1:4">
      <c r="A20" s="75"/>
      <c r="B20" s="60" t="s">
        <v>226</v>
      </c>
      <c r="C20" s="10"/>
    </row>
    <row r="21" spans="1:4" ht="103.5" customHeight="1">
      <c r="A21" s="75"/>
      <c r="B21" s="686" t="s">
        <v>2309</v>
      </c>
    </row>
    <row r="22" spans="1:4">
      <c r="A22" s="75"/>
      <c r="B22" s="61" t="s">
        <v>294</v>
      </c>
    </row>
    <row r="23" spans="1:4">
      <c r="A23" s="75"/>
      <c r="B23" s="61"/>
    </row>
    <row r="24" spans="1:4">
      <c r="A24" s="75" t="s">
        <v>348</v>
      </c>
      <c r="B24" s="62" t="s">
        <v>233</v>
      </c>
      <c r="C24" s="10"/>
    </row>
    <row r="25" spans="1:4">
      <c r="A25" s="75"/>
      <c r="B25" s="61" t="s">
        <v>2310</v>
      </c>
    </row>
    <row r="26" spans="1:4">
      <c r="A26" s="75"/>
      <c r="B26" s="59"/>
    </row>
    <row r="27" spans="1:4">
      <c r="A27" s="75">
        <v>7.4</v>
      </c>
      <c r="B27" s="85" t="s">
        <v>296</v>
      </c>
      <c r="C27" s="10"/>
    </row>
    <row r="28" spans="1:4" ht="84">
      <c r="A28" s="75"/>
      <c r="B28" s="649" t="s">
        <v>2171</v>
      </c>
      <c r="C28" s="13"/>
    </row>
    <row r="29" spans="1:4">
      <c r="A29" s="86"/>
      <c r="B29" s="65"/>
      <c r="C29" s="13"/>
    </row>
    <row r="30" spans="1:4">
      <c r="A30" s="75" t="s">
        <v>349</v>
      </c>
      <c r="B30" s="66" t="s">
        <v>298</v>
      </c>
      <c r="C30" s="20"/>
    </row>
    <row r="31" spans="1:4" ht="98">
      <c r="A31" s="75"/>
      <c r="B31" s="650" t="s">
        <v>300</v>
      </c>
      <c r="C31" s="13"/>
    </row>
    <row r="32" spans="1:4" ht="210">
      <c r="A32" s="75"/>
      <c r="B32" s="61" t="s">
        <v>2311</v>
      </c>
      <c r="C32" s="14"/>
    </row>
    <row r="33" spans="1:3">
      <c r="A33" s="75"/>
      <c r="B33" s="59"/>
    </row>
    <row r="34" spans="1:3">
      <c r="A34" s="75">
        <v>7.5</v>
      </c>
      <c r="B34" s="85" t="s">
        <v>302</v>
      </c>
      <c r="C34" s="10"/>
    </row>
    <row r="35" spans="1:3">
      <c r="A35" s="75"/>
      <c r="B35" s="58" t="s">
        <v>2312</v>
      </c>
    </row>
    <row r="36" spans="1:3">
      <c r="A36" s="75"/>
      <c r="B36" s="61" t="s">
        <v>1783</v>
      </c>
    </row>
    <row r="37" spans="1:3">
      <c r="A37" s="75"/>
      <c r="B37" s="61" t="s">
        <v>2313</v>
      </c>
    </row>
    <row r="38" spans="1:3" ht="28">
      <c r="A38" s="75"/>
      <c r="B38" s="61" t="s">
        <v>2314</v>
      </c>
    </row>
    <row r="39" spans="1:3">
      <c r="A39" s="75"/>
      <c r="B39" s="61" t="s">
        <v>259</v>
      </c>
    </row>
    <row r="40" spans="1:3">
      <c r="A40" s="75"/>
      <c r="B40" s="61"/>
    </row>
    <row r="41" spans="1:3">
      <c r="A41" s="75">
        <v>7.6</v>
      </c>
      <c r="B41" s="85" t="s">
        <v>304</v>
      </c>
      <c r="C41" s="17"/>
    </row>
    <row r="42" spans="1:3" ht="28">
      <c r="A42" s="75"/>
      <c r="B42" s="61" t="s">
        <v>305</v>
      </c>
      <c r="C42" s="6"/>
    </row>
    <row r="43" spans="1:3">
      <c r="A43" s="75"/>
      <c r="B43" s="59"/>
      <c r="C43" s="6"/>
    </row>
    <row r="44" spans="1:3">
      <c r="A44" s="75">
        <v>7.7</v>
      </c>
      <c r="B44" s="85" t="s">
        <v>243</v>
      </c>
      <c r="C44" s="10"/>
    </row>
    <row r="45" spans="1:3">
      <c r="A45" s="75"/>
      <c r="B45" s="83" t="s">
        <v>306</v>
      </c>
      <c r="C45" s="14"/>
    </row>
    <row r="46" spans="1:3" ht="63.75" customHeight="1">
      <c r="A46" s="75"/>
      <c r="B46" s="6" t="s">
        <v>2315</v>
      </c>
      <c r="C46" s="6"/>
    </row>
    <row r="47" spans="1:3" ht="42">
      <c r="A47" s="75"/>
      <c r="B47" s="6" t="s">
        <v>2316</v>
      </c>
      <c r="C47" s="6"/>
    </row>
    <row r="48" spans="1:3" ht="42">
      <c r="A48" s="75"/>
      <c r="B48" s="6" t="s">
        <v>2317</v>
      </c>
      <c r="C48" s="6"/>
    </row>
    <row r="49" spans="1:3" ht="42">
      <c r="A49" s="75"/>
      <c r="B49" s="6" t="s">
        <v>2318</v>
      </c>
      <c r="C49" s="6"/>
    </row>
    <row r="50" spans="1:3" ht="28">
      <c r="A50" s="75"/>
      <c r="B50" s="6" t="s">
        <v>2319</v>
      </c>
      <c r="C50" s="6"/>
    </row>
    <row r="51" spans="1:3">
      <c r="A51" s="75"/>
      <c r="B51" s="67"/>
      <c r="C51" s="14"/>
    </row>
    <row r="52" spans="1:3">
      <c r="A52" s="77" t="s">
        <v>350</v>
      </c>
      <c r="B52" s="66" t="s">
        <v>308</v>
      </c>
      <c r="C52" s="14"/>
    </row>
    <row r="53" spans="1:3">
      <c r="A53" s="76" t="s">
        <v>309</v>
      </c>
      <c r="B53" s="66" t="s">
        <v>310</v>
      </c>
      <c r="C53" s="14"/>
    </row>
    <row r="54" spans="1:3">
      <c r="A54" s="76"/>
      <c r="B54" s="61" t="s">
        <v>1587</v>
      </c>
      <c r="C54" s="14"/>
    </row>
    <row r="55" spans="1:3">
      <c r="A55" s="76" t="s">
        <v>312</v>
      </c>
      <c r="B55" s="66" t="s">
        <v>313</v>
      </c>
      <c r="C55" s="14"/>
    </row>
    <row r="56" spans="1:3">
      <c r="A56" s="76"/>
      <c r="B56" s="61" t="s">
        <v>2179</v>
      </c>
      <c r="C56" s="14"/>
    </row>
    <row r="57" spans="1:3" ht="28">
      <c r="A57" s="76" t="s">
        <v>315</v>
      </c>
      <c r="B57" s="66" t="s">
        <v>316</v>
      </c>
      <c r="C57" s="14"/>
    </row>
    <row r="58" spans="1:3">
      <c r="A58" s="76"/>
      <c r="B58" s="61" t="s">
        <v>2320</v>
      </c>
      <c r="C58" s="14"/>
    </row>
    <row r="59" spans="1:3">
      <c r="A59" s="76" t="s">
        <v>318</v>
      </c>
      <c r="B59" s="66" t="s">
        <v>319</v>
      </c>
      <c r="C59" s="14"/>
    </row>
    <row r="60" spans="1:3" ht="33" customHeight="1">
      <c r="A60" s="76"/>
      <c r="B60" s="61" t="s">
        <v>2321</v>
      </c>
      <c r="C60" s="14"/>
    </row>
    <row r="61" spans="1:3">
      <c r="A61" s="76" t="s">
        <v>321</v>
      </c>
      <c r="B61" s="66" t="s">
        <v>322</v>
      </c>
      <c r="C61" s="14"/>
    </row>
    <row r="62" spans="1:3">
      <c r="A62" s="76"/>
      <c r="B62" s="61" t="s">
        <v>2182</v>
      </c>
      <c r="C62" s="14"/>
    </row>
    <row r="63" spans="1:3">
      <c r="A63" s="78" t="s">
        <v>323</v>
      </c>
      <c r="B63" s="66" t="s">
        <v>324</v>
      </c>
      <c r="C63" s="14"/>
    </row>
    <row r="64" spans="1:3">
      <c r="A64" s="76"/>
      <c r="B64" s="69" t="s">
        <v>2183</v>
      </c>
      <c r="C64" s="14"/>
    </row>
    <row r="65" spans="1:3" ht="16.5" customHeight="1">
      <c r="A65" s="76" t="s">
        <v>325</v>
      </c>
      <c r="B65" s="66" t="s">
        <v>326</v>
      </c>
      <c r="C65" s="14"/>
    </row>
    <row r="66" spans="1:3">
      <c r="A66" s="76"/>
      <c r="B66" s="69" t="s">
        <v>2322</v>
      </c>
      <c r="C66" s="14"/>
    </row>
    <row r="67" spans="1:3">
      <c r="A67" s="76" t="s">
        <v>327</v>
      </c>
      <c r="B67" s="66" t="s">
        <v>328</v>
      </c>
      <c r="C67" s="14"/>
    </row>
    <row r="68" spans="1:3" ht="126">
      <c r="A68" s="76"/>
      <c r="B68" s="61" t="s">
        <v>2323</v>
      </c>
      <c r="C68" s="14"/>
    </row>
    <row r="69" spans="1:3" ht="28">
      <c r="A69" s="76" t="s">
        <v>330</v>
      </c>
      <c r="B69" s="66" t="s">
        <v>331</v>
      </c>
      <c r="C69" s="14"/>
    </row>
    <row r="70" spans="1:3" ht="20.25" customHeight="1">
      <c r="A70" s="77"/>
      <c r="B70" s="61" t="s">
        <v>2324</v>
      </c>
      <c r="C70" s="10"/>
    </row>
    <row r="71" spans="1:3">
      <c r="A71" s="87"/>
      <c r="B71" s="70"/>
      <c r="C71" s="10"/>
    </row>
    <row r="72" spans="1:3">
      <c r="A72" s="75">
        <v>7.8</v>
      </c>
      <c r="B72" s="85" t="s">
        <v>332</v>
      </c>
      <c r="C72" s="10"/>
    </row>
    <row r="73" spans="1:3" ht="70">
      <c r="A73" s="75"/>
      <c r="B73" s="58" t="s">
        <v>2325</v>
      </c>
      <c r="C73" s="147"/>
    </row>
    <row r="74" spans="1:3" ht="41.25" customHeight="1">
      <c r="A74" s="75"/>
      <c r="B74" s="652" t="s">
        <v>2197</v>
      </c>
      <c r="C74" s="8"/>
    </row>
    <row r="75" spans="1:3">
      <c r="A75" s="75">
        <v>7.9</v>
      </c>
      <c r="B75" s="85" t="s">
        <v>285</v>
      </c>
      <c r="C75" s="17"/>
    </row>
    <row r="76" spans="1:3">
      <c r="A76" s="75"/>
      <c r="B76" s="58" t="s">
        <v>1587</v>
      </c>
    </row>
    <row r="77" spans="1:3">
      <c r="A77" s="75"/>
      <c r="B77" s="59"/>
      <c r="C77" s="14"/>
    </row>
    <row r="78" spans="1:3">
      <c r="A78" s="77">
        <v>7.1</v>
      </c>
      <c r="B78" s="85" t="s">
        <v>334</v>
      </c>
    </row>
    <row r="79" spans="1:3">
      <c r="A79" s="75"/>
      <c r="B79" s="58" t="s">
        <v>335</v>
      </c>
      <c r="C79" s="17"/>
    </row>
    <row r="80" spans="1:3">
      <c r="A80" s="75"/>
      <c r="B80" s="59"/>
      <c r="C80" s="8"/>
    </row>
    <row r="81" spans="1:3" ht="24" customHeight="1">
      <c r="A81" s="88">
        <v>7.11</v>
      </c>
      <c r="B81" s="85" t="s">
        <v>338</v>
      </c>
      <c r="C81" s="56"/>
    </row>
    <row r="82" spans="1:3" ht="45.75" customHeight="1">
      <c r="A82" s="75"/>
      <c r="B82" s="58" t="s">
        <v>2326</v>
      </c>
      <c r="C82" s="10"/>
    </row>
    <row r="83" spans="1:3" ht="30" customHeight="1">
      <c r="A83" s="75"/>
      <c r="B83" s="652" t="s">
        <v>2327</v>
      </c>
      <c r="C83" s="14"/>
    </row>
    <row r="84" spans="1:3" ht="19.5" customHeight="1">
      <c r="A84" s="75">
        <v>7.12</v>
      </c>
      <c r="B84" s="85" t="s">
        <v>341</v>
      </c>
      <c r="C84" s="56"/>
    </row>
    <row r="85" spans="1:3" ht="28">
      <c r="A85" s="75"/>
      <c r="B85" s="58" t="s">
        <v>342</v>
      </c>
      <c r="C85" s="17"/>
    </row>
    <row r="86" spans="1:3">
      <c r="A86" s="75"/>
      <c r="B86" s="165"/>
      <c r="C86" s="6"/>
    </row>
    <row r="87" spans="1:3" ht="20.25" customHeight="1">
      <c r="A87" s="75">
        <v>7.13</v>
      </c>
      <c r="B87" s="85" t="s">
        <v>344</v>
      </c>
      <c r="C87" s="6"/>
    </row>
    <row r="88" spans="1:3" ht="42">
      <c r="A88" s="75"/>
      <c r="B88" s="58" t="s">
        <v>345</v>
      </c>
      <c r="C88" s="17"/>
    </row>
    <row r="89" spans="1:3">
      <c r="A89" s="75"/>
      <c r="B89" s="59"/>
      <c r="C89" s="6"/>
    </row>
    <row r="90" spans="1:3">
      <c r="A90" s="75">
        <v>7.14</v>
      </c>
      <c r="B90" s="85" t="s">
        <v>346</v>
      </c>
      <c r="C90" s="17"/>
    </row>
    <row r="91" spans="1:3" ht="28">
      <c r="A91" s="75"/>
      <c r="B91" s="58" t="s">
        <v>347</v>
      </c>
      <c r="C91" s="6"/>
    </row>
    <row r="92" spans="1:3">
      <c r="A92" s="75" t="s">
        <v>264</v>
      </c>
      <c r="B92" s="62" t="s">
        <v>265</v>
      </c>
      <c r="C92" s="6"/>
    </row>
    <row r="93" spans="1:3">
      <c r="A93" s="79"/>
      <c r="B93" s="61" t="s">
        <v>1587</v>
      </c>
      <c r="C93" s="6"/>
    </row>
    <row r="94" spans="1:3">
      <c r="A94" s="80"/>
      <c r="B94" s="59"/>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66"/>
  <sheetViews>
    <sheetView view="pageBreakPreview" zoomScaleNormal="100" workbookViewId="0"/>
  </sheetViews>
  <sheetFormatPr defaultColWidth="9" defaultRowHeight="14"/>
  <cols>
    <col min="1" max="1" width="7.1796875" style="81" customWidth="1"/>
    <col min="2" max="2" width="223.1796875" style="7" customWidth="1"/>
    <col min="3" max="3" width="1.453125" style="7" customWidth="1"/>
    <col min="4" max="16384" width="9" style="1"/>
  </cols>
  <sheetData>
    <row r="1" spans="1:4">
      <c r="A1" s="74">
        <v>8</v>
      </c>
      <c r="B1" s="83" t="s">
        <v>351</v>
      </c>
      <c r="C1" s="147"/>
    </row>
    <row r="2" spans="1:4">
      <c r="A2" s="75">
        <v>8.1</v>
      </c>
      <c r="B2" s="84" t="s">
        <v>290</v>
      </c>
      <c r="C2" s="147"/>
    </row>
    <row r="3" spans="1:4">
      <c r="A3" s="75"/>
      <c r="B3" s="58" t="s">
        <v>2464</v>
      </c>
      <c r="C3" s="56"/>
    </row>
    <row r="4" spans="1:4">
      <c r="A4" s="75"/>
      <c r="B4" s="31"/>
      <c r="C4" s="56"/>
    </row>
    <row r="5" spans="1:4">
      <c r="A5" s="179"/>
      <c r="B5" s="63" t="s">
        <v>213</v>
      </c>
      <c r="C5" s="56"/>
      <c r="D5" s="7"/>
    </row>
    <row r="6" spans="1:4">
      <c r="A6" s="179"/>
      <c r="B6" s="100" t="s">
        <v>2478</v>
      </c>
      <c r="C6" s="56"/>
      <c r="D6" s="7"/>
    </row>
    <row r="7" spans="1:4">
      <c r="A7" s="179"/>
      <c r="B7" s="100" t="s">
        <v>2466</v>
      </c>
      <c r="C7" s="56"/>
      <c r="D7" s="7"/>
    </row>
    <row r="8" spans="1:4">
      <c r="A8" s="179"/>
      <c r="B8" s="100" t="s">
        <v>2467</v>
      </c>
      <c r="C8" s="56"/>
      <c r="D8" s="7"/>
    </row>
    <row r="9" spans="1:4">
      <c r="A9" s="179"/>
      <c r="B9" s="100" t="s">
        <v>2479</v>
      </c>
      <c r="C9" s="56"/>
      <c r="D9" s="7"/>
    </row>
    <row r="10" spans="1:4">
      <c r="A10" s="179"/>
      <c r="B10" s="100" t="s">
        <v>2468</v>
      </c>
      <c r="C10" s="56"/>
      <c r="D10" s="7"/>
    </row>
    <row r="11" spans="1:4">
      <c r="A11" s="75"/>
      <c r="B11" s="59"/>
      <c r="C11" s="56"/>
    </row>
    <row r="12" spans="1:4">
      <c r="A12" s="75">
        <v>8.1999999999999993</v>
      </c>
      <c r="B12" s="85" t="s">
        <v>291</v>
      </c>
      <c r="C12" s="10"/>
      <c r="D12" s="12"/>
    </row>
    <row r="13" spans="1:4" ht="36" customHeight="1">
      <c r="A13" s="75"/>
      <c r="B13" s="100" t="s">
        <v>2306</v>
      </c>
      <c r="D13" s="12"/>
    </row>
    <row r="14" spans="1:4" ht="18" customHeight="1">
      <c r="A14" s="75"/>
      <c r="B14" s="100"/>
      <c r="D14" s="12"/>
    </row>
    <row r="15" spans="1:4">
      <c r="A15" s="180"/>
      <c r="B15" s="62" t="s">
        <v>222</v>
      </c>
      <c r="C15" s="56"/>
      <c r="D15" s="7"/>
    </row>
    <row r="16" spans="1:4">
      <c r="A16" s="180"/>
      <c r="B16" s="181" t="s">
        <v>2565</v>
      </c>
      <c r="C16" s="56"/>
      <c r="D16" s="7"/>
    </row>
    <row r="17" spans="1:4">
      <c r="A17" s="180"/>
      <c r="B17" s="181" t="s">
        <v>2566</v>
      </c>
      <c r="C17" s="56"/>
      <c r="D17" s="7"/>
    </row>
    <row r="18" spans="1:4">
      <c r="A18" s="75"/>
      <c r="B18" s="59"/>
      <c r="C18" s="56"/>
    </row>
    <row r="19" spans="1:4">
      <c r="A19" s="75">
        <v>8.3000000000000007</v>
      </c>
      <c r="B19" s="85" t="s">
        <v>293</v>
      </c>
      <c r="C19" s="147"/>
    </row>
    <row r="20" spans="1:4">
      <c r="A20" s="75"/>
      <c r="B20" s="60" t="s">
        <v>226</v>
      </c>
      <c r="C20" s="147"/>
    </row>
    <row r="21" spans="1:4">
      <c r="A21" s="75"/>
      <c r="B21" s="31" t="s">
        <v>2469</v>
      </c>
      <c r="C21" s="56"/>
    </row>
    <row r="22" spans="1:4">
      <c r="A22" s="75"/>
      <c r="B22" s="61" t="s">
        <v>294</v>
      </c>
      <c r="C22" s="56"/>
    </row>
    <row r="23" spans="1:4">
      <c r="A23" s="75"/>
      <c r="B23" s="61"/>
      <c r="C23" s="56"/>
    </row>
    <row r="24" spans="1:4">
      <c r="A24" s="75" t="s">
        <v>352</v>
      </c>
      <c r="B24" s="62" t="s">
        <v>233</v>
      </c>
      <c r="C24" s="147"/>
    </row>
    <row r="25" spans="1:4">
      <c r="A25" s="75"/>
      <c r="B25" s="61" t="s">
        <v>2465</v>
      </c>
      <c r="C25" s="56"/>
    </row>
    <row r="26" spans="1:4">
      <c r="A26" s="75"/>
      <c r="B26" s="59"/>
      <c r="C26" s="56"/>
    </row>
    <row r="27" spans="1:4">
      <c r="A27" s="75">
        <v>8.4</v>
      </c>
      <c r="B27" s="85" t="s">
        <v>296</v>
      </c>
      <c r="C27" s="147"/>
    </row>
    <row r="28" spans="1:4" ht="28">
      <c r="A28" s="75"/>
      <c r="B28" s="64" t="s">
        <v>2171</v>
      </c>
      <c r="C28" s="71"/>
    </row>
    <row r="29" spans="1:4">
      <c r="A29" s="75"/>
      <c r="B29" s="65"/>
      <c r="C29" s="71"/>
    </row>
    <row r="30" spans="1:4">
      <c r="A30" s="75" t="s">
        <v>353</v>
      </c>
      <c r="B30" s="66" t="s">
        <v>298</v>
      </c>
      <c r="C30" s="72"/>
    </row>
    <row r="31" spans="1:4" ht="42">
      <c r="A31" s="75"/>
      <c r="B31" s="65" t="s">
        <v>300</v>
      </c>
      <c r="C31" s="71"/>
    </row>
    <row r="32" spans="1:4">
      <c r="A32" s="75"/>
      <c r="B32" s="67" t="s">
        <v>301</v>
      </c>
      <c r="C32" s="73"/>
    </row>
    <row r="33" spans="1:3" ht="154">
      <c r="A33" s="75"/>
      <c r="B33" s="59" t="s">
        <v>2470</v>
      </c>
      <c r="C33" s="56"/>
    </row>
    <row r="34" spans="1:3">
      <c r="A34" s="75">
        <v>8.5</v>
      </c>
      <c r="B34" s="85" t="s">
        <v>302</v>
      </c>
      <c r="C34" s="147"/>
    </row>
    <row r="35" spans="1:3">
      <c r="A35" s="75"/>
      <c r="B35" s="68" t="s">
        <v>2480</v>
      </c>
      <c r="C35" s="56"/>
    </row>
    <row r="36" spans="1:3">
      <c r="A36" s="75"/>
      <c r="B36" s="67" t="s">
        <v>2481</v>
      </c>
      <c r="C36" s="56"/>
    </row>
    <row r="37" spans="1:3">
      <c r="A37" s="75"/>
      <c r="B37" s="67" t="s">
        <v>2482</v>
      </c>
      <c r="C37" s="56"/>
    </row>
    <row r="38" spans="1:3">
      <c r="A38" s="75"/>
      <c r="B38" s="67" t="s">
        <v>2483</v>
      </c>
      <c r="C38" s="56"/>
    </row>
    <row r="39" spans="1:3">
      <c r="A39" s="75"/>
      <c r="B39" s="67" t="s">
        <v>259</v>
      </c>
      <c r="C39" s="56"/>
    </row>
    <row r="40" spans="1:3">
      <c r="A40" s="75"/>
      <c r="B40" s="61"/>
      <c r="C40" s="56"/>
    </row>
    <row r="41" spans="1:3">
      <c r="A41" s="75">
        <v>8.6</v>
      </c>
      <c r="B41" s="85" t="s">
        <v>304</v>
      </c>
      <c r="C41" s="147"/>
    </row>
    <row r="42" spans="1:3">
      <c r="A42" s="75"/>
      <c r="B42" s="61" t="s">
        <v>305</v>
      </c>
      <c r="C42" s="56"/>
    </row>
    <row r="43" spans="1:3">
      <c r="A43" s="75"/>
      <c r="B43" s="59"/>
      <c r="C43" s="56"/>
    </row>
    <row r="44" spans="1:3">
      <c r="A44" s="75">
        <v>8.6999999999999993</v>
      </c>
      <c r="B44" s="85" t="s">
        <v>243</v>
      </c>
      <c r="C44" s="147"/>
    </row>
    <row r="45" spans="1:3">
      <c r="A45" s="75"/>
      <c r="B45" s="83" t="s">
        <v>306</v>
      </c>
      <c r="C45" s="73"/>
    </row>
    <row r="46" spans="1:3" ht="28">
      <c r="A46" s="75"/>
      <c r="B46" s="163" t="s">
        <v>2484</v>
      </c>
      <c r="C46" s="56"/>
    </row>
    <row r="47" spans="1:3" ht="28">
      <c r="A47" s="75"/>
      <c r="B47" s="100" t="s">
        <v>2485</v>
      </c>
      <c r="C47" s="56"/>
    </row>
    <row r="48" spans="1:3" ht="28">
      <c r="B48" s="67" t="s">
        <v>2486</v>
      </c>
      <c r="C48" s="73"/>
    </row>
    <row r="49" spans="1:3" ht="28">
      <c r="B49" s="67" t="s">
        <v>2487</v>
      </c>
      <c r="C49" s="73"/>
    </row>
    <row r="50" spans="1:3" ht="28">
      <c r="B50" s="67" t="s">
        <v>2488</v>
      </c>
      <c r="C50" s="73"/>
    </row>
    <row r="51" spans="1:3">
      <c r="B51" s="67"/>
      <c r="C51" s="73"/>
    </row>
    <row r="52" spans="1:3">
      <c r="A52" s="77">
        <v>8.11</v>
      </c>
      <c r="B52" s="85" t="s">
        <v>338</v>
      </c>
      <c r="C52" s="147"/>
    </row>
    <row r="53" spans="1:3">
      <c r="A53" s="75"/>
      <c r="B53" s="148" t="s">
        <v>339</v>
      </c>
      <c r="C53" s="73"/>
    </row>
    <row r="54" spans="1:3" ht="70.5" customHeight="1">
      <c r="A54" s="75"/>
      <c r="B54" s="165" t="s">
        <v>340</v>
      </c>
      <c r="C54" s="56"/>
    </row>
    <row r="55" spans="1:3">
      <c r="A55" s="75">
        <v>8.1199999999999992</v>
      </c>
      <c r="B55" s="85" t="s">
        <v>341</v>
      </c>
      <c r="C55" s="147"/>
    </row>
    <row r="56" spans="1:3">
      <c r="A56" s="75"/>
      <c r="B56" s="68" t="s">
        <v>342</v>
      </c>
      <c r="C56" s="56"/>
    </row>
    <row r="57" spans="1:3">
      <c r="A57" s="75">
        <v>8.1300000000000008</v>
      </c>
      <c r="B57" s="85" t="s">
        <v>344</v>
      </c>
      <c r="C57" s="147"/>
    </row>
    <row r="58" spans="1:3">
      <c r="A58" s="75"/>
      <c r="B58" s="58" t="s">
        <v>345</v>
      </c>
      <c r="C58" s="56"/>
    </row>
    <row r="59" spans="1:3">
      <c r="A59" s="75"/>
      <c r="B59" s="59"/>
      <c r="C59" s="147"/>
    </row>
    <row r="60" spans="1:3">
      <c r="A60" s="75">
        <v>8.14</v>
      </c>
      <c r="B60" s="85" t="s">
        <v>346</v>
      </c>
      <c r="C60" s="56"/>
    </row>
    <row r="61" spans="1:3">
      <c r="A61" s="75"/>
      <c r="B61" s="58" t="s">
        <v>347</v>
      </c>
      <c r="C61" s="56"/>
    </row>
    <row r="62" spans="1:3">
      <c r="A62" s="75" t="s">
        <v>264</v>
      </c>
      <c r="B62" s="62" t="s">
        <v>265</v>
      </c>
      <c r="C62" s="56"/>
    </row>
    <row r="63" spans="1:3" ht="25">
      <c r="A63" s="79" t="s">
        <v>266</v>
      </c>
      <c r="B63" s="61" t="s">
        <v>1587</v>
      </c>
      <c r="C63" s="56"/>
    </row>
    <row r="64" spans="1:3">
      <c r="A64" s="79" t="s">
        <v>267</v>
      </c>
      <c r="B64" s="61"/>
    </row>
    <row r="65" spans="1:2" ht="37.5">
      <c r="A65" s="79" t="s">
        <v>268</v>
      </c>
      <c r="B65" s="61"/>
    </row>
    <row r="66" spans="1:2">
      <c r="A66" s="80" t="s">
        <v>269</v>
      </c>
      <c r="B66" s="59"/>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4"/>
  <sheetViews>
    <sheetView view="pageBreakPreview" zoomScaleNormal="100" workbookViewId="0">
      <selection activeCell="B34" sqref="B34"/>
    </sheetView>
  </sheetViews>
  <sheetFormatPr defaultColWidth="9" defaultRowHeight="14"/>
  <cols>
    <col min="1" max="1" width="7.1796875" style="81" customWidth="1"/>
    <col min="2" max="2" width="80.453125" style="7" customWidth="1"/>
    <col min="3" max="3" width="2" style="7" customWidth="1"/>
    <col min="4" max="16384" width="9" style="1"/>
  </cols>
  <sheetData>
    <row r="1" spans="1:4" ht="28">
      <c r="A1" s="74">
        <v>9</v>
      </c>
      <c r="B1" s="83" t="s">
        <v>354</v>
      </c>
      <c r="C1" s="10"/>
    </row>
    <row r="2" spans="1:4">
      <c r="A2" s="75">
        <v>9.1</v>
      </c>
      <c r="B2" s="84" t="s">
        <v>290</v>
      </c>
      <c r="C2" s="10"/>
    </row>
    <row r="3" spans="1:4">
      <c r="A3" s="75"/>
      <c r="B3" s="58"/>
    </row>
    <row r="4" spans="1:4">
      <c r="A4" s="75"/>
      <c r="B4" s="31"/>
      <c r="C4" s="56"/>
    </row>
    <row r="5" spans="1:4">
      <c r="A5" s="179"/>
      <c r="B5" s="63" t="s">
        <v>213</v>
      </c>
      <c r="C5" s="56"/>
      <c r="D5" s="7"/>
    </row>
    <row r="6" spans="1:4">
      <c r="A6" s="179"/>
      <c r="B6" s="100" t="s">
        <v>214</v>
      </c>
      <c r="C6" s="56"/>
      <c r="D6" s="7"/>
    </row>
    <row r="7" spans="1:4">
      <c r="A7" s="179"/>
      <c r="B7" s="100" t="s">
        <v>215</v>
      </c>
      <c r="C7" s="56"/>
      <c r="D7" s="7"/>
    </row>
    <row r="8" spans="1:4">
      <c r="A8" s="179"/>
      <c r="B8" s="100" t="s">
        <v>216</v>
      </c>
      <c r="C8" s="56"/>
      <c r="D8" s="7"/>
    </row>
    <row r="9" spans="1:4">
      <c r="A9" s="179"/>
      <c r="B9" s="100" t="s">
        <v>217</v>
      </c>
      <c r="C9" s="56"/>
      <c r="D9" s="7"/>
    </row>
    <row r="10" spans="1:4">
      <c r="A10" s="179"/>
      <c r="B10" s="100" t="s">
        <v>217</v>
      </c>
      <c r="C10" s="56"/>
      <c r="D10" s="7"/>
    </row>
    <row r="11" spans="1:4">
      <c r="A11" s="179"/>
      <c r="B11" s="100" t="s">
        <v>218</v>
      </c>
      <c r="C11" s="56"/>
      <c r="D11" s="7"/>
    </row>
    <row r="12" spans="1:4">
      <c r="A12" s="179"/>
      <c r="B12" s="100" t="s">
        <v>219</v>
      </c>
      <c r="C12" s="56"/>
      <c r="D12" s="7"/>
    </row>
    <row r="13" spans="1:4">
      <c r="A13" s="179"/>
      <c r="B13" s="100" t="s">
        <v>220</v>
      </c>
      <c r="C13" s="56"/>
      <c r="D13" s="7"/>
    </row>
    <row r="14" spans="1:4">
      <c r="A14" s="75"/>
      <c r="B14" s="59"/>
    </row>
    <row r="15" spans="1:4">
      <c r="A15" s="75">
        <v>9.1999999999999993</v>
      </c>
      <c r="B15" s="85" t="s">
        <v>291</v>
      </c>
      <c r="C15" s="10"/>
      <c r="D15" s="12"/>
    </row>
    <row r="16" spans="1:4" ht="36" customHeight="1">
      <c r="A16" s="75"/>
      <c r="B16" s="100" t="s">
        <v>292</v>
      </c>
      <c r="D16" s="12"/>
    </row>
    <row r="17" spans="1:4" ht="18" customHeight="1">
      <c r="A17" s="75"/>
      <c r="B17" s="100"/>
      <c r="D17" s="12"/>
    </row>
    <row r="18" spans="1:4">
      <c r="A18" s="180"/>
      <c r="B18" s="62" t="s">
        <v>222</v>
      </c>
      <c r="C18" s="56"/>
      <c r="D18" s="7"/>
    </row>
    <row r="19" spans="1:4" ht="42">
      <c r="A19" s="180"/>
      <c r="B19" s="181" t="s">
        <v>223</v>
      </c>
      <c r="C19" s="56"/>
      <c r="D19" s="7"/>
    </row>
    <row r="20" spans="1:4" ht="28">
      <c r="A20" s="180"/>
      <c r="B20" s="181" t="s">
        <v>224</v>
      </c>
      <c r="C20" s="56"/>
      <c r="D20" s="7"/>
    </row>
    <row r="21" spans="1:4">
      <c r="A21" s="75"/>
      <c r="B21" s="59"/>
      <c r="C21" s="56"/>
    </row>
    <row r="22" spans="1:4">
      <c r="A22" s="75">
        <v>9.3000000000000007</v>
      </c>
      <c r="B22" s="85" t="s">
        <v>293</v>
      </c>
      <c r="C22" s="10"/>
    </row>
    <row r="23" spans="1:4">
      <c r="A23" s="75"/>
      <c r="B23" s="60" t="s">
        <v>226</v>
      </c>
      <c r="C23" s="10"/>
    </row>
    <row r="24" spans="1:4">
      <c r="A24" s="75"/>
      <c r="B24" s="31" t="s">
        <v>227</v>
      </c>
    </row>
    <row r="25" spans="1:4">
      <c r="A25" s="75"/>
      <c r="B25" s="31" t="s">
        <v>228</v>
      </c>
    </row>
    <row r="26" spans="1:4">
      <c r="A26" s="75"/>
      <c r="B26" s="31" t="s">
        <v>229</v>
      </c>
    </row>
    <row r="27" spans="1:4">
      <c r="A27" s="75"/>
      <c r="B27" s="31" t="s">
        <v>230</v>
      </c>
    </row>
    <row r="28" spans="1:4">
      <c r="A28" s="75"/>
      <c r="B28" s="61" t="s">
        <v>294</v>
      </c>
    </row>
    <row r="29" spans="1:4">
      <c r="A29" s="75"/>
      <c r="B29" s="61"/>
    </row>
    <row r="30" spans="1:4">
      <c r="A30" s="75" t="s">
        <v>355</v>
      </c>
      <c r="B30" s="62" t="s">
        <v>233</v>
      </c>
      <c r="C30" s="10"/>
    </row>
    <row r="31" spans="1:4">
      <c r="A31" s="75"/>
      <c r="B31" s="61"/>
    </row>
    <row r="32" spans="1:4">
      <c r="A32" s="75"/>
      <c r="B32" s="59"/>
    </row>
    <row r="33" spans="1:3">
      <c r="A33" s="75">
        <v>9.4</v>
      </c>
      <c r="B33" s="85" t="s">
        <v>296</v>
      </c>
      <c r="C33" s="10"/>
    </row>
    <row r="34" spans="1:3" ht="84">
      <c r="A34" s="75"/>
      <c r="B34" s="64" t="s">
        <v>242</v>
      </c>
      <c r="C34" s="13"/>
    </row>
    <row r="35" spans="1:3">
      <c r="A35" s="75"/>
      <c r="B35" s="65"/>
      <c r="C35" s="13"/>
    </row>
    <row r="36" spans="1:3">
      <c r="A36" s="75" t="s">
        <v>356</v>
      </c>
      <c r="B36" s="66" t="s">
        <v>298</v>
      </c>
      <c r="C36" s="20"/>
    </row>
    <row r="37" spans="1:3">
      <c r="A37" s="75"/>
      <c r="B37" s="65" t="s">
        <v>299</v>
      </c>
      <c r="C37" s="13"/>
    </row>
    <row r="38" spans="1:3" ht="98">
      <c r="A38" s="75" t="s">
        <v>248</v>
      </c>
      <c r="B38" s="65" t="s">
        <v>300</v>
      </c>
      <c r="C38" s="13"/>
    </row>
    <row r="39" spans="1:3">
      <c r="A39" s="75"/>
      <c r="B39" s="67" t="s">
        <v>301</v>
      </c>
      <c r="C39" s="14"/>
    </row>
    <row r="40" spans="1:3">
      <c r="A40" s="75"/>
      <c r="B40" s="59"/>
    </row>
    <row r="41" spans="1:3">
      <c r="A41" s="75">
        <v>9.5</v>
      </c>
      <c r="B41" s="85" t="s">
        <v>302</v>
      </c>
      <c r="C41" s="10"/>
    </row>
    <row r="42" spans="1:3">
      <c r="A42" s="75"/>
      <c r="B42" s="68" t="s">
        <v>256</v>
      </c>
    </row>
    <row r="43" spans="1:3">
      <c r="A43" s="75"/>
      <c r="B43" s="67" t="s">
        <v>257</v>
      </c>
    </row>
    <row r="44" spans="1:3">
      <c r="A44" s="75"/>
      <c r="B44" s="67" t="s">
        <v>258</v>
      </c>
    </row>
    <row r="45" spans="1:3">
      <c r="A45" s="75"/>
      <c r="B45" s="67" t="s">
        <v>303</v>
      </c>
    </row>
    <row r="46" spans="1:3">
      <c r="A46" s="75"/>
      <c r="B46" s="67" t="s">
        <v>259</v>
      </c>
    </row>
    <row r="47" spans="1:3">
      <c r="A47" s="75"/>
      <c r="B47" s="61"/>
    </row>
    <row r="48" spans="1:3">
      <c r="A48" s="75"/>
      <c r="B48" s="85" t="s">
        <v>304</v>
      </c>
    </row>
    <row r="49" spans="1:3" ht="28">
      <c r="A49" s="75">
        <v>9.6</v>
      </c>
      <c r="B49" s="61" t="s">
        <v>305</v>
      </c>
      <c r="C49" s="17"/>
    </row>
    <row r="50" spans="1:3">
      <c r="A50" s="75"/>
      <c r="B50" s="59"/>
      <c r="C50" s="6"/>
    </row>
    <row r="51" spans="1:3">
      <c r="A51" s="75"/>
      <c r="B51" s="85" t="s">
        <v>243</v>
      </c>
      <c r="C51" s="6"/>
    </row>
    <row r="52" spans="1:3">
      <c r="A52" s="75">
        <v>9.6999999999999993</v>
      </c>
      <c r="B52" s="83" t="s">
        <v>306</v>
      </c>
      <c r="C52" s="10"/>
    </row>
    <row r="53" spans="1:3" ht="28">
      <c r="A53" s="75"/>
      <c r="B53" s="163" t="s">
        <v>244</v>
      </c>
      <c r="C53" s="14"/>
    </row>
    <row r="54" spans="1:3" ht="28">
      <c r="A54" s="75"/>
      <c r="B54" s="100" t="s">
        <v>245</v>
      </c>
      <c r="C54" s="6"/>
    </row>
    <row r="55" spans="1:3">
      <c r="A55" s="75"/>
      <c r="B55" s="67" t="s">
        <v>246</v>
      </c>
      <c r="C55" s="6"/>
    </row>
    <row r="56" spans="1:3">
      <c r="A56" s="75"/>
      <c r="B56" s="67"/>
      <c r="C56" s="14"/>
    </row>
    <row r="57" spans="1:3">
      <c r="A57" s="77" t="s">
        <v>357</v>
      </c>
      <c r="B57" s="66" t="s">
        <v>308</v>
      </c>
      <c r="C57" s="14"/>
    </row>
    <row r="58" spans="1:3">
      <c r="A58" s="76" t="s">
        <v>309</v>
      </c>
      <c r="B58" s="66" t="s">
        <v>310</v>
      </c>
      <c r="C58" s="14"/>
    </row>
    <row r="59" spans="1:3">
      <c r="A59" s="76"/>
      <c r="B59" s="67" t="s">
        <v>311</v>
      </c>
      <c r="C59" s="14"/>
    </row>
    <row r="60" spans="1:3">
      <c r="A60" s="76" t="s">
        <v>312</v>
      </c>
      <c r="B60" s="66" t="s">
        <v>313</v>
      </c>
      <c r="C60" s="14"/>
    </row>
    <row r="61" spans="1:3">
      <c r="A61" s="76"/>
      <c r="B61" s="67" t="s">
        <v>314</v>
      </c>
      <c r="C61" s="14"/>
    </row>
    <row r="62" spans="1:3" ht="28">
      <c r="A62" s="76" t="s">
        <v>315</v>
      </c>
      <c r="B62" s="66" t="s">
        <v>316</v>
      </c>
      <c r="C62" s="14"/>
    </row>
    <row r="63" spans="1:3">
      <c r="A63" s="76"/>
      <c r="B63" s="61" t="s">
        <v>317</v>
      </c>
      <c r="C63" s="14"/>
    </row>
    <row r="64" spans="1:3">
      <c r="A64" s="76" t="s">
        <v>318</v>
      </c>
      <c r="B64" s="66" t="s">
        <v>319</v>
      </c>
      <c r="C64" s="14"/>
    </row>
    <row r="65" spans="1:3">
      <c r="A65" s="76"/>
      <c r="B65" s="67" t="s">
        <v>320</v>
      </c>
      <c r="C65" s="14"/>
    </row>
    <row r="66" spans="1:3">
      <c r="A66" s="76" t="s">
        <v>321</v>
      </c>
      <c r="B66" s="66" t="s">
        <v>322</v>
      </c>
      <c r="C66" s="14"/>
    </row>
    <row r="67" spans="1:3">
      <c r="A67" s="76"/>
      <c r="B67" s="67"/>
      <c r="C67" s="14"/>
    </row>
    <row r="68" spans="1:3">
      <c r="A68" s="78" t="s">
        <v>323</v>
      </c>
      <c r="B68" s="66" t="s">
        <v>324</v>
      </c>
      <c r="C68" s="14"/>
    </row>
    <row r="69" spans="1:3">
      <c r="A69" s="76"/>
      <c r="B69" s="69"/>
      <c r="C69" s="14"/>
    </row>
    <row r="70" spans="1:3">
      <c r="A70" s="76" t="s">
        <v>325</v>
      </c>
      <c r="B70" s="66" t="s">
        <v>326</v>
      </c>
      <c r="C70" s="14"/>
    </row>
    <row r="71" spans="1:3">
      <c r="A71" s="76"/>
      <c r="B71" s="69"/>
      <c r="C71" s="14"/>
    </row>
    <row r="72" spans="1:3" ht="48.75" customHeight="1">
      <c r="A72" s="76" t="s">
        <v>327</v>
      </c>
      <c r="B72" s="66" t="s">
        <v>328</v>
      </c>
      <c r="C72" s="14"/>
    </row>
    <row r="73" spans="1:3">
      <c r="A73" s="76"/>
      <c r="B73" s="67" t="s">
        <v>329</v>
      </c>
      <c r="C73" s="14"/>
    </row>
    <row r="74" spans="1:3" ht="28">
      <c r="A74" s="76" t="s">
        <v>330</v>
      </c>
      <c r="B74" s="66" t="s">
        <v>331</v>
      </c>
      <c r="C74" s="14"/>
    </row>
    <row r="75" spans="1:3">
      <c r="A75" s="77"/>
      <c r="B75" s="67"/>
      <c r="C75" s="14"/>
    </row>
    <row r="76" spans="1:3">
      <c r="A76" s="87"/>
      <c r="B76" s="70"/>
      <c r="C76" s="10"/>
    </row>
    <row r="77" spans="1:3">
      <c r="A77" s="75">
        <v>9.8000000000000007</v>
      </c>
      <c r="B77" s="85" t="s">
        <v>332</v>
      </c>
      <c r="C77" s="10"/>
    </row>
    <row r="78" spans="1:3">
      <c r="A78" s="75"/>
      <c r="B78" s="60"/>
      <c r="C78" s="10"/>
    </row>
    <row r="79" spans="1:3">
      <c r="A79" s="75"/>
      <c r="B79" s="62"/>
      <c r="C79" s="147"/>
    </row>
    <row r="80" spans="1:3" ht="42">
      <c r="A80" s="75"/>
      <c r="B80" s="165" t="s">
        <v>333</v>
      </c>
      <c r="C80" s="17"/>
    </row>
    <row r="81" spans="1:4">
      <c r="A81" s="75">
        <v>9.9</v>
      </c>
      <c r="B81" s="85" t="s">
        <v>285</v>
      </c>
      <c r="C81" s="8"/>
    </row>
    <row r="82" spans="1:4">
      <c r="A82" s="75"/>
      <c r="B82" s="68" t="s">
        <v>286</v>
      </c>
      <c r="C82" s="17"/>
    </row>
    <row r="83" spans="1:4">
      <c r="A83" s="75"/>
      <c r="B83" s="62"/>
      <c r="C83" s="10"/>
    </row>
    <row r="84" spans="1:4">
      <c r="A84" s="77">
        <v>9.1</v>
      </c>
      <c r="B84" s="85" t="s">
        <v>334</v>
      </c>
    </row>
    <row r="85" spans="1:4">
      <c r="A85" s="75"/>
      <c r="B85" s="68" t="s">
        <v>335</v>
      </c>
      <c r="C85" s="17"/>
    </row>
    <row r="86" spans="1:4" s="16" customFormat="1" ht="42">
      <c r="A86" s="186" t="s">
        <v>248</v>
      </c>
      <c r="B86" s="30" t="s">
        <v>336</v>
      </c>
      <c r="C86" s="73"/>
      <c r="D86" s="14"/>
    </row>
    <row r="87" spans="1:4" s="16" customFormat="1" ht="42">
      <c r="A87" s="186" t="s">
        <v>248</v>
      </c>
      <c r="B87" s="30" t="s">
        <v>337</v>
      </c>
      <c r="C87" s="73"/>
      <c r="D87" s="14"/>
    </row>
    <row r="88" spans="1:4">
      <c r="A88" s="187"/>
      <c r="B88" s="59"/>
      <c r="C88" s="8"/>
    </row>
    <row r="89" spans="1:4" ht="41.25" customHeight="1">
      <c r="A89" s="77">
        <v>9.11</v>
      </c>
      <c r="B89" s="85" t="s">
        <v>338</v>
      </c>
      <c r="C89" s="56"/>
    </row>
    <row r="90" spans="1:4" ht="42">
      <c r="A90" s="75"/>
      <c r="B90" s="148" t="s">
        <v>339</v>
      </c>
      <c r="C90" s="10"/>
    </row>
    <row r="91" spans="1:4" ht="42">
      <c r="A91" s="75"/>
      <c r="B91" s="165" t="s">
        <v>340</v>
      </c>
      <c r="C91" s="14"/>
    </row>
    <row r="92" spans="1:4" ht="70.5" customHeight="1">
      <c r="A92" s="75">
        <v>9.1199999999999992</v>
      </c>
      <c r="B92" s="85" t="s">
        <v>341</v>
      </c>
      <c r="C92" s="56"/>
    </row>
    <row r="93" spans="1:4" ht="28">
      <c r="A93" s="75"/>
      <c r="B93" s="68" t="s">
        <v>342</v>
      </c>
      <c r="C93" s="56"/>
    </row>
    <row r="94" spans="1:4" ht="70">
      <c r="A94" s="75"/>
      <c r="B94" s="165" t="s">
        <v>343</v>
      </c>
      <c r="C94" s="147"/>
    </row>
    <row r="95" spans="1:4">
      <c r="A95" s="75">
        <v>9.1300000000000008</v>
      </c>
      <c r="B95" s="85" t="s">
        <v>344</v>
      </c>
      <c r="C95" s="56"/>
    </row>
    <row r="96" spans="1:4" ht="42">
      <c r="A96" s="75"/>
      <c r="B96" s="58" t="s">
        <v>345</v>
      </c>
      <c r="C96" s="56"/>
    </row>
    <row r="97" spans="1:3">
      <c r="A97" s="75"/>
      <c r="B97" s="59"/>
      <c r="C97" s="147"/>
    </row>
    <row r="98" spans="1:3">
      <c r="A98" s="75">
        <v>9.14</v>
      </c>
      <c r="B98" s="85" t="s">
        <v>346</v>
      </c>
      <c r="C98" s="56"/>
    </row>
    <row r="99" spans="1:3" ht="28">
      <c r="A99" s="75"/>
      <c r="B99" s="58" t="s">
        <v>347</v>
      </c>
      <c r="C99" s="147"/>
    </row>
    <row r="100" spans="1:3">
      <c r="A100" s="75" t="s">
        <v>264</v>
      </c>
      <c r="B100" s="62" t="s">
        <v>265</v>
      </c>
      <c r="C100" s="56"/>
    </row>
    <row r="101" spans="1:3" ht="25">
      <c r="A101" s="79" t="s">
        <v>266</v>
      </c>
      <c r="B101" s="61"/>
      <c r="C101" s="56"/>
    </row>
    <row r="102" spans="1:3">
      <c r="A102" s="79" t="s">
        <v>267</v>
      </c>
      <c r="B102" s="61"/>
      <c r="C102" s="56"/>
    </row>
    <row r="103" spans="1:3" ht="37.5">
      <c r="A103" s="79" t="s">
        <v>268</v>
      </c>
      <c r="B103" s="61"/>
      <c r="C103" s="56"/>
    </row>
    <row r="104" spans="1:3">
      <c r="A104" s="80" t="s">
        <v>269</v>
      </c>
      <c r="B104" s="59"/>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F3D9-0BFB-43F2-9CEE-44C3AEFBF444}">
  <sheetPr>
    <tabColor rgb="FF92D050"/>
    <pageSetUpPr fitToPage="1"/>
  </sheetPr>
  <dimension ref="A2:AJ1395"/>
  <sheetViews>
    <sheetView view="pageBreakPreview" zoomScaleNormal="96" zoomScaleSheetLayoutView="100" workbookViewId="0">
      <pane ySplit="2" topLeftCell="A3" activePane="bottomLeft" state="frozen"/>
      <selection activeCell="B1" sqref="B1"/>
      <selection pane="bottomLeft" activeCell="B1" sqref="B1"/>
    </sheetView>
  </sheetViews>
  <sheetFormatPr defaultColWidth="9" defaultRowHeight="15"/>
  <cols>
    <col min="1" max="1" width="9" style="207"/>
    <col min="2" max="2" width="9.7265625" style="206" customWidth="1"/>
    <col min="3" max="3" width="6" style="206" customWidth="1"/>
    <col min="4" max="4" width="195.26953125" style="209" customWidth="1"/>
    <col min="5" max="5" width="8.453125" style="415" customWidth="1"/>
    <col min="6" max="6" width="9" style="414"/>
    <col min="7" max="7" width="9" style="207"/>
    <col min="8" max="9" width="9" style="206"/>
    <col min="10" max="10" width="9" style="209"/>
    <col min="11" max="11" width="9" style="415"/>
    <col min="12" max="12" width="9" style="414"/>
    <col min="13" max="13" width="9" style="207"/>
    <col min="14" max="36" width="9" style="208"/>
    <col min="37" max="16384" width="9" style="207"/>
  </cols>
  <sheetData>
    <row r="2" spans="2:7">
      <c r="B2" s="687" t="s">
        <v>2328</v>
      </c>
      <c r="C2" s="688"/>
      <c r="D2" s="689"/>
      <c r="E2" s="6"/>
    </row>
    <row r="3" spans="2:7">
      <c r="B3" s="21"/>
      <c r="C3" s="690"/>
      <c r="D3" s="6"/>
      <c r="E3" s="6"/>
    </row>
    <row r="4" spans="2:7" ht="24" customHeight="1">
      <c r="B4" s="21"/>
      <c r="C4" s="690"/>
      <c r="D4" s="757" t="s">
        <v>2329</v>
      </c>
      <c r="E4" s="6"/>
    </row>
    <row r="5" spans="2:7">
      <c r="B5" s="21"/>
      <c r="C5" s="690"/>
      <c r="D5" s="758" t="s">
        <v>2330</v>
      </c>
      <c r="E5" s="6"/>
    </row>
    <row r="6" spans="2:7" ht="24.75" customHeight="1">
      <c r="B6" s="21"/>
      <c r="C6" s="690"/>
      <c r="D6" s="757" t="s">
        <v>358</v>
      </c>
      <c r="E6" s="6"/>
      <c r="G6" s="691"/>
    </row>
    <row r="7" spans="2:7">
      <c r="B7" s="21"/>
      <c r="C7" s="690"/>
      <c r="D7" s="758" t="s">
        <v>814</v>
      </c>
      <c r="E7" s="6"/>
    </row>
    <row r="8" spans="2:7" ht="27.75" customHeight="1">
      <c r="B8" s="21"/>
      <c r="C8" s="690"/>
      <c r="D8" s="757" t="s">
        <v>2331</v>
      </c>
      <c r="E8" s="6"/>
    </row>
    <row r="9" spans="2:7">
      <c r="B9" s="21"/>
      <c r="C9" s="690"/>
      <c r="D9" s="759">
        <v>2018</v>
      </c>
      <c r="E9" s="6"/>
    </row>
    <row r="10" spans="2:7" ht="67.5" customHeight="1">
      <c r="B10" s="21"/>
      <c r="C10" s="690"/>
      <c r="D10" s="757" t="s">
        <v>2332</v>
      </c>
      <c r="E10" s="6"/>
    </row>
    <row r="11" spans="2:7">
      <c r="B11" s="21"/>
      <c r="C11" s="690"/>
      <c r="D11" s="759" t="s">
        <v>1587</v>
      </c>
      <c r="E11" s="6"/>
    </row>
    <row r="12" spans="2:7">
      <c r="B12" s="21"/>
      <c r="C12" s="690"/>
      <c r="D12" s="6"/>
      <c r="E12" s="6"/>
    </row>
    <row r="13" spans="2:7" ht="58.5" customHeight="1">
      <c r="B13" s="21"/>
      <c r="C13" s="690"/>
      <c r="D13" s="692" t="s">
        <v>2333</v>
      </c>
      <c r="E13" s="6"/>
    </row>
    <row r="14" spans="2:7">
      <c r="B14" s="21"/>
      <c r="C14" s="690"/>
      <c r="D14" s="6"/>
      <c r="E14" s="6"/>
    </row>
    <row r="15" spans="2:7" ht="72" customHeight="1">
      <c r="B15" s="693"/>
      <c r="C15" s="694"/>
      <c r="D15" s="695" t="s">
        <v>2334</v>
      </c>
      <c r="E15" s="696"/>
    </row>
    <row r="16" spans="2:7" ht="75" customHeight="1">
      <c r="B16" s="697" t="s">
        <v>2335</v>
      </c>
      <c r="C16" s="698" t="s">
        <v>2336</v>
      </c>
      <c r="D16" s="699" t="s">
        <v>2337</v>
      </c>
      <c r="E16" s="700"/>
    </row>
    <row r="17" spans="2:5">
      <c r="B17" s="701"/>
      <c r="C17" s="702" t="s">
        <v>4</v>
      </c>
      <c r="D17" s="703" t="s">
        <v>2338</v>
      </c>
      <c r="E17" s="646" t="s">
        <v>202</v>
      </c>
    </row>
    <row r="18" spans="2:5">
      <c r="B18" s="704"/>
      <c r="C18" s="702" t="s">
        <v>5</v>
      </c>
      <c r="D18" s="646"/>
      <c r="E18" s="646"/>
    </row>
    <row r="19" spans="2:5">
      <c r="B19" s="704"/>
      <c r="C19" s="702" t="s">
        <v>6</v>
      </c>
      <c r="D19" s="703" t="s">
        <v>2338</v>
      </c>
      <c r="E19" s="646" t="s">
        <v>202</v>
      </c>
    </row>
    <row r="20" spans="2:5">
      <c r="B20" s="704"/>
      <c r="C20" s="702" t="s">
        <v>7</v>
      </c>
      <c r="D20" s="703" t="s">
        <v>2338</v>
      </c>
      <c r="E20" s="646" t="s">
        <v>202</v>
      </c>
    </row>
    <row r="21" spans="2:5">
      <c r="B21" s="704"/>
      <c r="C21" s="702" t="s">
        <v>8</v>
      </c>
      <c r="D21" s="646"/>
      <c r="E21" s="646"/>
    </row>
    <row r="22" spans="2:5">
      <c r="B22" s="705"/>
      <c r="C22" s="706"/>
      <c r="D22" s="707"/>
      <c r="E22" s="707"/>
    </row>
    <row r="23" spans="2:5" ht="65.25" customHeight="1">
      <c r="B23" s="697" t="s">
        <v>2339</v>
      </c>
      <c r="C23" s="698" t="s">
        <v>2340</v>
      </c>
      <c r="D23" s="699" t="s">
        <v>2341</v>
      </c>
      <c r="E23" s="700"/>
    </row>
    <row r="24" spans="2:5" ht="25">
      <c r="B24" s="701"/>
      <c r="C24" s="702" t="s">
        <v>4</v>
      </c>
      <c r="D24" s="708" t="s">
        <v>1728</v>
      </c>
      <c r="E24" s="709" t="s">
        <v>2342</v>
      </c>
    </row>
    <row r="25" spans="2:5" ht="37.5">
      <c r="B25" s="704"/>
      <c r="C25" s="702" t="s">
        <v>5</v>
      </c>
      <c r="D25" s="646" t="s">
        <v>2343</v>
      </c>
      <c r="E25" s="646" t="s">
        <v>1360</v>
      </c>
    </row>
    <row r="26" spans="2:5">
      <c r="B26" s="704"/>
      <c r="C26" s="702" t="s">
        <v>6</v>
      </c>
      <c r="D26" s="646" t="s">
        <v>2344</v>
      </c>
      <c r="E26" s="646" t="s">
        <v>1360</v>
      </c>
    </row>
    <row r="27" spans="2:5">
      <c r="B27" s="704"/>
      <c r="C27" s="702" t="s">
        <v>7</v>
      </c>
      <c r="D27" s="646" t="s">
        <v>2489</v>
      </c>
      <c r="E27" s="646" t="s">
        <v>1360</v>
      </c>
    </row>
    <row r="28" spans="2:5">
      <c r="B28" s="704"/>
      <c r="C28" s="702" t="s">
        <v>8</v>
      </c>
      <c r="D28" s="646"/>
      <c r="E28" s="646"/>
    </row>
    <row r="29" spans="2:5">
      <c r="B29" s="705"/>
      <c r="C29" s="706"/>
      <c r="D29" s="710"/>
      <c r="E29" s="707"/>
    </row>
    <row r="30" spans="2:5" ht="57.75" customHeight="1">
      <c r="B30" s="697" t="s">
        <v>2345</v>
      </c>
      <c r="C30" s="698" t="s">
        <v>2346</v>
      </c>
      <c r="D30" s="699" t="s">
        <v>2347</v>
      </c>
      <c r="E30" s="700"/>
    </row>
    <row r="31" spans="2:5">
      <c r="B31" s="701"/>
      <c r="C31" s="702" t="s">
        <v>4</v>
      </c>
      <c r="D31" s="703" t="s">
        <v>2348</v>
      </c>
      <c r="E31" s="711" t="s">
        <v>1360</v>
      </c>
    </row>
    <row r="32" spans="2:5">
      <c r="B32" s="704"/>
      <c r="C32" s="702" t="s">
        <v>5</v>
      </c>
      <c r="D32" s="703" t="s">
        <v>2348</v>
      </c>
      <c r="E32" s="711" t="s">
        <v>1360</v>
      </c>
    </row>
    <row r="33" spans="1:6">
      <c r="B33" s="704"/>
      <c r="C33" s="702" t="s">
        <v>6</v>
      </c>
      <c r="D33" s="703" t="s">
        <v>2348</v>
      </c>
      <c r="E33" s="711" t="s">
        <v>1360</v>
      </c>
    </row>
    <row r="34" spans="1:6">
      <c r="B34" s="704"/>
      <c r="C34" s="702" t="s">
        <v>7</v>
      </c>
      <c r="D34" s="703" t="s">
        <v>2348</v>
      </c>
      <c r="E34" s="646" t="s">
        <v>1360</v>
      </c>
    </row>
    <row r="35" spans="1:6">
      <c r="B35" s="704"/>
      <c r="C35" s="702" t="s">
        <v>8</v>
      </c>
      <c r="D35" s="646"/>
      <c r="E35" s="646"/>
    </row>
    <row r="38" spans="1:6" ht="25">
      <c r="A38" s="659" t="s">
        <v>829</v>
      </c>
      <c r="B38" s="659" t="s">
        <v>830</v>
      </c>
      <c r="C38"/>
      <c r="D38" s="416"/>
      <c r="E38"/>
      <c r="F38"/>
    </row>
    <row r="39" spans="1:6">
      <c r="A39" s="417">
        <v>1</v>
      </c>
      <c r="B39" s="659"/>
      <c r="C39" s="417"/>
      <c r="D39" s="659" t="s">
        <v>831</v>
      </c>
      <c r="E39" s="458"/>
      <c r="F39" s="418"/>
    </row>
    <row r="40" spans="1:6" ht="25">
      <c r="A40" s="417">
        <v>1.1000000000000001</v>
      </c>
      <c r="B40" s="659"/>
      <c r="C40" s="417"/>
      <c r="D40" s="659" t="s">
        <v>832</v>
      </c>
      <c r="E40" s="458"/>
      <c r="F40" s="419"/>
    </row>
    <row r="41" spans="1:6" ht="100">
      <c r="A41" s="420" t="s">
        <v>21</v>
      </c>
      <c r="B41" s="421" t="s">
        <v>75</v>
      </c>
      <c r="C41" s="420"/>
      <c r="D41" s="421" t="s">
        <v>833</v>
      </c>
      <c r="E41" s="660"/>
      <c r="F41" s="422"/>
    </row>
    <row r="42" spans="1:6">
      <c r="A42" s="420"/>
      <c r="B42" s="421"/>
      <c r="C42" s="420" t="s">
        <v>834</v>
      </c>
      <c r="D42" s="423"/>
      <c r="E42" s="660"/>
      <c r="F42" s="422"/>
    </row>
    <row r="43" spans="1:6" ht="25">
      <c r="A43" s="420"/>
      <c r="B43" s="421"/>
      <c r="C43" s="421" t="s">
        <v>4</v>
      </c>
      <c r="D43" s="424" t="s">
        <v>1677</v>
      </c>
      <c r="E43" s="22" t="s">
        <v>1360</v>
      </c>
      <c r="F43" s="422"/>
    </row>
    <row r="44" spans="1:6">
      <c r="A44" s="420"/>
      <c r="B44" s="421"/>
      <c r="C44" s="421" t="s">
        <v>5</v>
      </c>
      <c r="D44" s="423"/>
      <c r="E44" s="660"/>
      <c r="F44" s="422"/>
    </row>
    <row r="45" spans="1:6">
      <c r="A45" s="420"/>
      <c r="B45" s="421"/>
      <c r="C45" s="421" t="s">
        <v>6</v>
      </c>
      <c r="D45" s="423"/>
      <c r="E45" s="660"/>
      <c r="F45" s="422"/>
    </row>
    <row r="46" spans="1:6" ht="37.5">
      <c r="A46" s="420"/>
      <c r="B46" s="421"/>
      <c r="C46" s="421" t="s">
        <v>7</v>
      </c>
      <c r="D46" s="423" t="s">
        <v>2490</v>
      </c>
      <c r="E46" s="660" t="s">
        <v>1360</v>
      </c>
      <c r="F46" s="422"/>
    </row>
    <row r="47" spans="1:6">
      <c r="A47" s="420"/>
      <c r="B47" s="421"/>
      <c r="C47" s="421" t="s">
        <v>8</v>
      </c>
      <c r="D47" s="423"/>
      <c r="E47" s="660"/>
      <c r="F47" s="422"/>
    </row>
    <row r="48" spans="1:6">
      <c r="A48"/>
      <c r="B48"/>
      <c r="C48"/>
      <c r="D48"/>
      <c r="E48"/>
      <c r="F48"/>
    </row>
    <row r="49" spans="1:6" ht="97.5" customHeight="1">
      <c r="A49" s="420" t="s">
        <v>24</v>
      </c>
      <c r="B49" s="421" t="s">
        <v>78</v>
      </c>
      <c r="C49" s="420"/>
      <c r="D49" s="421" t="s">
        <v>835</v>
      </c>
      <c r="E49" s="660"/>
      <c r="F49" s="422"/>
    </row>
    <row r="50" spans="1:6">
      <c r="A50" s="420"/>
      <c r="B50" s="421"/>
      <c r="C50" s="420" t="s">
        <v>834</v>
      </c>
      <c r="D50" s="423"/>
      <c r="E50" s="660"/>
      <c r="F50" s="422"/>
    </row>
    <row r="51" spans="1:6" ht="138" customHeight="1">
      <c r="A51" s="420"/>
      <c r="B51" s="421"/>
      <c r="C51" s="420" t="s">
        <v>4</v>
      </c>
      <c r="D51" s="436" t="s">
        <v>1780</v>
      </c>
      <c r="E51" s="449" t="s">
        <v>1351</v>
      </c>
      <c r="F51" s="450">
        <v>2021.02</v>
      </c>
    </row>
    <row r="52" spans="1:6" ht="25">
      <c r="A52" s="420"/>
      <c r="B52" s="421"/>
      <c r="C52" s="420" t="s">
        <v>5</v>
      </c>
      <c r="D52" s="423" t="s">
        <v>2220</v>
      </c>
      <c r="E52" s="660" t="s">
        <v>1360</v>
      </c>
      <c r="F52" s="422"/>
    </row>
    <row r="53" spans="1:6">
      <c r="A53" s="420"/>
      <c r="B53" s="421"/>
      <c r="C53" s="420" t="s">
        <v>6</v>
      </c>
      <c r="D53" s="423"/>
      <c r="E53" s="660"/>
      <c r="F53" s="422"/>
    </row>
    <row r="54" spans="1:6" ht="50">
      <c r="A54" s="420"/>
      <c r="B54" s="421"/>
      <c r="C54" s="420" t="s">
        <v>7</v>
      </c>
      <c r="D54" s="423" t="s">
        <v>2491</v>
      </c>
      <c r="E54" s="660" t="s">
        <v>1360</v>
      </c>
      <c r="F54" s="422"/>
    </row>
    <row r="55" spans="1:6">
      <c r="A55" s="420"/>
      <c r="B55" s="421"/>
      <c r="C55" s="420" t="s">
        <v>8</v>
      </c>
      <c r="D55" s="423"/>
      <c r="E55" s="660"/>
      <c r="F55" s="422"/>
    </row>
    <row r="56" spans="1:6">
      <c r="A56"/>
      <c r="B56"/>
      <c r="C56"/>
      <c r="D56"/>
      <c r="E56"/>
      <c r="F56"/>
    </row>
    <row r="57" spans="1:6" ht="75">
      <c r="A57" s="420" t="s">
        <v>836</v>
      </c>
      <c r="B57" s="421" t="s">
        <v>21</v>
      </c>
      <c r="C57" s="420"/>
      <c r="D57" s="421" t="s">
        <v>837</v>
      </c>
      <c r="E57" s="660"/>
      <c r="F57" s="422"/>
    </row>
    <row r="58" spans="1:6">
      <c r="A58" s="420"/>
      <c r="B58" s="421"/>
      <c r="C58" s="420" t="s">
        <v>834</v>
      </c>
      <c r="D58" s="423"/>
      <c r="E58" s="660"/>
      <c r="F58" s="422"/>
    </row>
    <row r="59" spans="1:6">
      <c r="A59" s="420"/>
      <c r="B59" s="421"/>
      <c r="C59" s="420" t="s">
        <v>4</v>
      </c>
      <c r="D59" s="424" t="s">
        <v>1682</v>
      </c>
      <c r="E59" s="22" t="s">
        <v>1360</v>
      </c>
      <c r="F59" s="422"/>
    </row>
    <row r="60" spans="1:6">
      <c r="A60" s="420"/>
      <c r="B60" s="421"/>
      <c r="C60" s="420" t="s">
        <v>5</v>
      </c>
      <c r="D60" s="423"/>
      <c r="E60" s="660"/>
      <c r="F60" s="422"/>
    </row>
    <row r="61" spans="1:6">
      <c r="A61" s="420"/>
      <c r="B61" s="421"/>
      <c r="C61" s="420" t="s">
        <v>6</v>
      </c>
      <c r="D61" s="423"/>
      <c r="E61" s="660"/>
      <c r="F61" s="422"/>
    </row>
    <row r="62" spans="1:6" ht="50">
      <c r="A62" s="420"/>
      <c r="B62" s="421"/>
      <c r="C62" s="420" t="s">
        <v>7</v>
      </c>
      <c r="D62" s="423" t="s">
        <v>2491</v>
      </c>
      <c r="E62" s="660" t="s">
        <v>1360</v>
      </c>
      <c r="F62" s="422"/>
    </row>
    <row r="63" spans="1:6">
      <c r="A63" s="420"/>
      <c r="B63" s="421"/>
      <c r="C63" s="420" t="s">
        <v>8</v>
      </c>
      <c r="D63" s="423"/>
      <c r="E63" s="660"/>
      <c r="F63" s="422"/>
    </row>
    <row r="64" spans="1:6">
      <c r="A64"/>
      <c r="B64"/>
      <c r="D64"/>
      <c r="E64"/>
      <c r="F64"/>
    </row>
    <row r="65" spans="1:6" ht="50">
      <c r="A65" s="420" t="s">
        <v>2564</v>
      </c>
      <c r="B65" s="421" t="s">
        <v>28</v>
      </c>
      <c r="C65" s="420"/>
      <c r="D65" s="421" t="s">
        <v>838</v>
      </c>
      <c r="E65" s="660"/>
      <c r="F65" s="422"/>
    </row>
    <row r="66" spans="1:6">
      <c r="A66" s="420"/>
      <c r="B66" s="421"/>
      <c r="C66" s="420" t="s">
        <v>834</v>
      </c>
      <c r="D66" s="423"/>
      <c r="E66" s="660"/>
      <c r="F66" s="422"/>
    </row>
    <row r="67" spans="1:6">
      <c r="A67" s="420"/>
      <c r="B67" s="421"/>
      <c r="C67" s="420" t="s">
        <v>4</v>
      </c>
      <c r="D67" s="424" t="s">
        <v>1682</v>
      </c>
      <c r="E67" s="22" t="s">
        <v>1360</v>
      </c>
      <c r="F67" s="422"/>
    </row>
    <row r="68" spans="1:6">
      <c r="A68" s="420"/>
      <c r="B68" s="421"/>
      <c r="C68" s="420" t="s">
        <v>5</v>
      </c>
      <c r="D68" s="423"/>
      <c r="E68" s="660"/>
      <c r="F68" s="422"/>
    </row>
    <row r="69" spans="1:6">
      <c r="A69" s="420"/>
      <c r="B69" s="421"/>
      <c r="C69" s="420" t="s">
        <v>6</v>
      </c>
      <c r="D69" s="423"/>
      <c r="E69" s="660"/>
      <c r="F69" s="422"/>
    </row>
    <row r="70" spans="1:6">
      <c r="A70" s="420"/>
      <c r="B70" s="421"/>
      <c r="C70" s="420" t="s">
        <v>7</v>
      </c>
      <c r="D70" s="423" t="s">
        <v>1682</v>
      </c>
      <c r="E70" s="660" t="s">
        <v>1360</v>
      </c>
      <c r="F70" s="422"/>
    </row>
    <row r="71" spans="1:6">
      <c r="A71" s="420"/>
      <c r="B71" s="421"/>
      <c r="C71" s="420" t="s">
        <v>8</v>
      </c>
      <c r="D71" s="423"/>
      <c r="E71" s="660"/>
      <c r="F71" s="422"/>
    </row>
    <row r="72" spans="1:6">
      <c r="A72"/>
      <c r="B72"/>
      <c r="D72"/>
      <c r="E72"/>
      <c r="F72"/>
    </row>
    <row r="73" spans="1:6" ht="50">
      <c r="A73" s="420" t="s">
        <v>839</v>
      </c>
      <c r="B73" s="421" t="s">
        <v>61</v>
      </c>
      <c r="C73" s="420"/>
      <c r="D73" s="421" t="s">
        <v>840</v>
      </c>
      <c r="E73" s="660"/>
      <c r="F73" s="422"/>
    </row>
    <row r="74" spans="1:6">
      <c r="A74" s="420"/>
      <c r="B74" s="421"/>
      <c r="C74" s="420" t="s">
        <v>834</v>
      </c>
      <c r="D74" s="423"/>
      <c r="E74" s="660"/>
      <c r="F74" s="422"/>
    </row>
    <row r="75" spans="1:6">
      <c r="A75" s="420"/>
      <c r="B75" s="421"/>
      <c r="C75" s="420" t="s">
        <v>4</v>
      </c>
      <c r="D75" s="424" t="s">
        <v>1682</v>
      </c>
      <c r="E75" s="22" t="s">
        <v>1360</v>
      </c>
      <c r="F75" s="422"/>
    </row>
    <row r="76" spans="1:6">
      <c r="A76" s="420"/>
      <c r="B76" s="421"/>
      <c r="C76" s="420" t="s">
        <v>5</v>
      </c>
      <c r="D76" s="423"/>
      <c r="E76" s="660"/>
      <c r="F76" s="422"/>
    </row>
    <row r="77" spans="1:6">
      <c r="A77" s="420"/>
      <c r="B77" s="421"/>
      <c r="C77" s="420" t="s">
        <v>6</v>
      </c>
      <c r="D77" s="423"/>
      <c r="E77" s="660"/>
      <c r="F77" s="422"/>
    </row>
    <row r="78" spans="1:6">
      <c r="A78" s="420"/>
      <c r="B78" s="421"/>
      <c r="C78" s="420" t="s">
        <v>7</v>
      </c>
      <c r="D78" s="423" t="s">
        <v>1682</v>
      </c>
      <c r="E78" s="660" t="s">
        <v>1360</v>
      </c>
      <c r="F78" s="422"/>
    </row>
    <row r="79" spans="1:6">
      <c r="A79" s="420"/>
      <c r="B79" s="421"/>
      <c r="C79" s="420" t="s">
        <v>8</v>
      </c>
      <c r="D79" s="423"/>
      <c r="E79" s="660"/>
      <c r="F79" s="422"/>
    </row>
    <row r="80" spans="1:6">
      <c r="A80"/>
      <c r="B80"/>
      <c r="D80"/>
      <c r="E80"/>
      <c r="F80"/>
    </row>
    <row r="81" spans="1:6" ht="50">
      <c r="A81" s="420" t="s">
        <v>841</v>
      </c>
      <c r="B81" s="421" t="s">
        <v>24</v>
      </c>
      <c r="C81" s="420"/>
      <c r="D81" s="421" t="s">
        <v>842</v>
      </c>
      <c r="E81" s="660"/>
      <c r="F81" s="422"/>
    </row>
    <row r="82" spans="1:6">
      <c r="A82" s="420"/>
      <c r="B82" s="421"/>
      <c r="C82" s="420" t="s">
        <v>834</v>
      </c>
      <c r="D82" s="423"/>
      <c r="E82" s="660"/>
      <c r="F82" s="422"/>
    </row>
    <row r="83" spans="1:6">
      <c r="A83" s="420"/>
      <c r="B83" s="421"/>
      <c r="C83" s="420" t="s">
        <v>4</v>
      </c>
      <c r="D83" s="424" t="s">
        <v>1682</v>
      </c>
      <c r="E83" s="22" t="s">
        <v>1360</v>
      </c>
      <c r="F83" s="422"/>
    </row>
    <row r="84" spans="1:6">
      <c r="A84" s="420"/>
      <c r="B84" s="421"/>
      <c r="C84" s="420" t="s">
        <v>5</v>
      </c>
      <c r="D84" s="423"/>
      <c r="E84" s="660"/>
      <c r="F84" s="422"/>
    </row>
    <row r="85" spans="1:6">
      <c r="A85" s="420"/>
      <c r="B85" s="421"/>
      <c r="C85" s="420" t="s">
        <v>6</v>
      </c>
      <c r="D85" s="423"/>
      <c r="E85" s="660"/>
      <c r="F85" s="422"/>
    </row>
    <row r="86" spans="1:6">
      <c r="A86" s="420"/>
      <c r="B86" s="421"/>
      <c r="C86" s="420" t="s">
        <v>7</v>
      </c>
      <c r="D86" s="423" t="s">
        <v>1682</v>
      </c>
      <c r="E86" s="660"/>
      <c r="F86" s="422"/>
    </row>
    <row r="87" spans="1:6">
      <c r="A87" s="420"/>
      <c r="B87" s="421"/>
      <c r="C87" s="420" t="s">
        <v>8</v>
      </c>
      <c r="D87" s="423"/>
      <c r="E87" s="660"/>
      <c r="F87" s="422"/>
    </row>
    <row r="88" spans="1:6">
      <c r="A88"/>
      <c r="B88"/>
      <c r="D88"/>
      <c r="E88"/>
      <c r="F88"/>
    </row>
    <row r="89" spans="1:6" ht="50">
      <c r="A89" s="420" t="s">
        <v>843</v>
      </c>
      <c r="B89" s="421" t="s">
        <v>844</v>
      </c>
      <c r="C89" s="420"/>
      <c r="D89" s="421" t="s">
        <v>845</v>
      </c>
      <c r="E89" s="660"/>
      <c r="F89" s="422"/>
    </row>
    <row r="90" spans="1:6">
      <c r="A90" s="420"/>
      <c r="B90" s="421"/>
      <c r="C90" s="420" t="s">
        <v>834</v>
      </c>
      <c r="D90" s="423"/>
      <c r="E90" s="660"/>
      <c r="F90" s="422"/>
    </row>
    <row r="91" spans="1:6">
      <c r="A91" s="420"/>
      <c r="B91" s="421"/>
      <c r="C91" s="420" t="s">
        <v>4</v>
      </c>
      <c r="D91" s="424" t="s">
        <v>1729</v>
      </c>
      <c r="E91" s="22" t="s">
        <v>1360</v>
      </c>
      <c r="F91" s="422"/>
    </row>
    <row r="92" spans="1:6">
      <c r="A92" s="420"/>
      <c r="B92" s="421"/>
      <c r="C92" s="420" t="s">
        <v>5</v>
      </c>
      <c r="D92" s="423"/>
      <c r="E92" s="660"/>
      <c r="F92" s="422"/>
    </row>
    <row r="93" spans="1:6">
      <c r="A93" s="420"/>
      <c r="B93" s="421"/>
      <c r="C93" s="420" t="s">
        <v>6</v>
      </c>
      <c r="D93" s="423"/>
      <c r="E93" s="660"/>
      <c r="F93" s="422"/>
    </row>
    <row r="94" spans="1:6">
      <c r="A94" s="420"/>
      <c r="B94" s="421"/>
      <c r="C94" s="420" t="s">
        <v>7</v>
      </c>
      <c r="D94" s="423" t="s">
        <v>1729</v>
      </c>
      <c r="E94" s="660" t="s">
        <v>1360</v>
      </c>
      <c r="F94" s="422"/>
    </row>
    <row r="95" spans="1:6">
      <c r="A95" s="420"/>
      <c r="B95" s="421"/>
      <c r="C95" s="420" t="s">
        <v>8</v>
      </c>
      <c r="D95" s="423"/>
      <c r="E95" s="660"/>
      <c r="F95" s="422"/>
    </row>
    <row r="96" spans="1:6">
      <c r="A96"/>
      <c r="B96"/>
      <c r="D96"/>
      <c r="E96"/>
      <c r="F96"/>
    </row>
    <row r="97" spans="1:6" ht="50">
      <c r="A97" s="420" t="s">
        <v>846</v>
      </c>
      <c r="B97" s="421" t="s">
        <v>847</v>
      </c>
      <c r="C97" s="420"/>
      <c r="D97" s="421" t="s">
        <v>848</v>
      </c>
      <c r="E97" s="660"/>
      <c r="F97" s="422"/>
    </row>
    <row r="98" spans="1:6">
      <c r="A98" s="420"/>
      <c r="B98" s="421"/>
      <c r="C98" s="420" t="s">
        <v>834</v>
      </c>
      <c r="D98" s="423"/>
      <c r="E98" s="660"/>
      <c r="F98" s="422"/>
    </row>
    <row r="99" spans="1:6">
      <c r="A99" s="420"/>
      <c r="B99" s="421"/>
      <c r="C99" s="420" t="s">
        <v>4</v>
      </c>
      <c r="D99" s="424" t="s">
        <v>1637</v>
      </c>
      <c r="E99" s="22" t="s">
        <v>1360</v>
      </c>
      <c r="F99" s="422"/>
    </row>
    <row r="100" spans="1:6">
      <c r="A100" s="420"/>
      <c r="B100" s="421"/>
      <c r="C100" s="420" t="s">
        <v>5</v>
      </c>
      <c r="D100" s="423"/>
      <c r="E100" s="660"/>
      <c r="F100" s="422"/>
    </row>
    <row r="101" spans="1:6">
      <c r="A101" s="420"/>
      <c r="B101" s="421"/>
      <c r="C101" s="420" t="s">
        <v>6</v>
      </c>
      <c r="D101" s="424" t="s">
        <v>1637</v>
      </c>
      <c r="E101" s="22" t="s">
        <v>1360</v>
      </c>
      <c r="F101" s="422"/>
    </row>
    <row r="102" spans="1:6">
      <c r="A102" s="420"/>
      <c r="B102" s="421"/>
      <c r="C102" s="420" t="s">
        <v>7</v>
      </c>
      <c r="D102" s="423" t="s">
        <v>1637</v>
      </c>
      <c r="E102" s="660" t="s">
        <v>1360</v>
      </c>
      <c r="F102" s="422"/>
    </row>
    <row r="103" spans="1:6">
      <c r="A103" s="420"/>
      <c r="B103" s="421"/>
      <c r="C103" s="420" t="s">
        <v>8</v>
      </c>
      <c r="D103" s="423"/>
      <c r="E103" s="660"/>
      <c r="F103" s="422"/>
    </row>
    <row r="104" spans="1:6">
      <c r="A104"/>
      <c r="B104"/>
      <c r="D104"/>
      <c r="E104"/>
      <c r="F104"/>
    </row>
    <row r="105" spans="1:6" ht="62.5">
      <c r="A105" s="420" t="s">
        <v>849</v>
      </c>
      <c r="B105" s="421" t="s">
        <v>850</v>
      </c>
      <c r="C105" s="420"/>
      <c r="D105" s="421" t="s">
        <v>851</v>
      </c>
      <c r="E105" s="660"/>
      <c r="F105" s="422"/>
    </row>
    <row r="106" spans="1:6">
      <c r="A106" s="420"/>
      <c r="B106" s="421"/>
      <c r="C106" s="420" t="s">
        <v>834</v>
      </c>
      <c r="D106" s="423"/>
      <c r="E106" s="660"/>
      <c r="F106" s="422"/>
    </row>
    <row r="107" spans="1:6">
      <c r="A107" s="420"/>
      <c r="B107" s="421"/>
      <c r="C107" s="420" t="s">
        <v>4</v>
      </c>
      <c r="D107" s="424" t="s">
        <v>1637</v>
      </c>
      <c r="E107" s="22" t="s">
        <v>1360</v>
      </c>
      <c r="F107" s="422"/>
    </row>
    <row r="108" spans="1:6">
      <c r="A108" s="420"/>
      <c r="B108" s="421"/>
      <c r="C108" s="420" t="s">
        <v>5</v>
      </c>
      <c r="D108" s="423"/>
      <c r="E108" s="660"/>
      <c r="F108" s="422"/>
    </row>
    <row r="109" spans="1:6">
      <c r="A109" s="420"/>
      <c r="B109" s="421"/>
      <c r="C109" s="420" t="s">
        <v>6</v>
      </c>
      <c r="D109" s="424" t="s">
        <v>1637</v>
      </c>
      <c r="E109" s="22" t="s">
        <v>1360</v>
      </c>
      <c r="F109" s="422"/>
    </row>
    <row r="110" spans="1:6">
      <c r="A110" s="420"/>
      <c r="B110" s="421"/>
      <c r="C110" s="420" t="s">
        <v>7</v>
      </c>
      <c r="D110" s="423" t="s">
        <v>1637</v>
      </c>
      <c r="E110" s="660" t="s">
        <v>1360</v>
      </c>
      <c r="F110" s="422"/>
    </row>
    <row r="111" spans="1:6">
      <c r="A111" s="420"/>
      <c r="B111" s="421"/>
      <c r="C111" s="420" t="s">
        <v>8</v>
      </c>
      <c r="D111" s="423"/>
      <c r="E111" s="660"/>
      <c r="F111" s="422"/>
    </row>
    <row r="112" spans="1:6">
      <c r="A112"/>
      <c r="B112"/>
      <c r="D112"/>
      <c r="E112"/>
      <c r="F112"/>
    </row>
    <row r="113" spans="1:6" ht="87.5">
      <c r="A113" s="420" t="s">
        <v>852</v>
      </c>
      <c r="B113" s="421" t="s">
        <v>853</v>
      </c>
      <c r="C113" s="420"/>
      <c r="D113" s="421" t="s">
        <v>854</v>
      </c>
      <c r="E113" s="660"/>
      <c r="F113" s="422"/>
    </row>
    <row r="114" spans="1:6">
      <c r="A114" s="420"/>
      <c r="B114" s="421"/>
      <c r="C114" s="420" t="s">
        <v>834</v>
      </c>
      <c r="D114" s="423"/>
      <c r="E114" s="660"/>
      <c r="F114" s="422"/>
    </row>
    <row r="115" spans="1:6">
      <c r="A115" s="420"/>
      <c r="B115" s="421"/>
      <c r="C115" s="420" t="s">
        <v>4</v>
      </c>
      <c r="D115" s="424" t="s">
        <v>1638</v>
      </c>
      <c r="E115" s="22" t="s">
        <v>1360</v>
      </c>
      <c r="F115" s="422"/>
    </row>
    <row r="116" spans="1:6">
      <c r="A116" s="420"/>
      <c r="B116" s="421"/>
      <c r="C116" s="420" t="s">
        <v>5</v>
      </c>
      <c r="D116" s="423"/>
      <c r="E116" s="660"/>
      <c r="F116" s="422"/>
    </row>
    <row r="117" spans="1:6">
      <c r="A117" s="420"/>
      <c r="B117" s="421"/>
      <c r="C117" s="420" t="s">
        <v>6</v>
      </c>
      <c r="D117" s="423"/>
      <c r="E117" s="660"/>
      <c r="F117" s="422"/>
    </row>
    <row r="118" spans="1:6">
      <c r="A118" s="420"/>
      <c r="B118" s="421"/>
      <c r="C118" s="420" t="s">
        <v>7</v>
      </c>
      <c r="D118" s="423" t="s">
        <v>2492</v>
      </c>
      <c r="E118" s="660" t="s">
        <v>1360</v>
      </c>
      <c r="F118" s="422"/>
    </row>
    <row r="119" spans="1:6">
      <c r="A119" s="420"/>
      <c r="B119" s="421"/>
      <c r="C119" s="420" t="s">
        <v>8</v>
      </c>
      <c r="D119" s="423"/>
      <c r="E119" s="660"/>
      <c r="F119" s="422"/>
    </row>
    <row r="120" spans="1:6">
      <c r="A120"/>
      <c r="B120"/>
      <c r="D120"/>
      <c r="E120"/>
      <c r="F120"/>
    </row>
    <row r="121" spans="1:6" ht="62.5">
      <c r="A121" s="420" t="s">
        <v>855</v>
      </c>
      <c r="B121" s="421" t="s">
        <v>856</v>
      </c>
      <c r="C121" s="420"/>
      <c r="D121" s="421" t="s">
        <v>857</v>
      </c>
      <c r="E121" s="660"/>
      <c r="F121" s="422"/>
    </row>
    <row r="122" spans="1:6">
      <c r="A122" s="420"/>
      <c r="B122" s="421"/>
      <c r="C122" s="420" t="s">
        <v>834</v>
      </c>
      <c r="D122" s="423"/>
      <c r="E122" s="660"/>
      <c r="F122" s="422"/>
    </row>
    <row r="123" spans="1:6">
      <c r="A123" s="420"/>
      <c r="B123" s="421"/>
      <c r="C123" s="420" t="s">
        <v>4</v>
      </c>
      <c r="D123" s="424" t="s">
        <v>2349</v>
      </c>
      <c r="E123" s="22" t="s">
        <v>1360</v>
      </c>
      <c r="F123" s="422"/>
    </row>
    <row r="124" spans="1:6">
      <c r="A124" s="420"/>
      <c r="B124" s="421"/>
      <c r="C124" s="420" t="s">
        <v>5</v>
      </c>
      <c r="D124" s="423"/>
      <c r="E124" s="660"/>
      <c r="F124" s="422"/>
    </row>
    <row r="125" spans="1:6">
      <c r="A125" s="420"/>
      <c r="B125" s="421"/>
      <c r="C125" s="420" t="s">
        <v>6</v>
      </c>
      <c r="D125" s="423"/>
      <c r="E125" s="660"/>
      <c r="F125" s="422"/>
    </row>
    <row r="126" spans="1:6">
      <c r="A126" s="420"/>
      <c r="B126" s="421"/>
      <c r="C126" s="420" t="s">
        <v>7</v>
      </c>
      <c r="D126" s="423" t="s">
        <v>2493</v>
      </c>
      <c r="E126" s="660" t="s">
        <v>1360</v>
      </c>
      <c r="F126" s="422"/>
    </row>
    <row r="127" spans="1:6">
      <c r="A127" s="420"/>
      <c r="B127" s="421"/>
      <c r="C127" s="420" t="s">
        <v>8</v>
      </c>
      <c r="D127" s="423"/>
      <c r="E127" s="660"/>
      <c r="F127" s="422"/>
    </row>
    <row r="128" spans="1:6">
      <c r="A128"/>
      <c r="B128"/>
      <c r="D128"/>
      <c r="E128"/>
      <c r="F128"/>
    </row>
    <row r="129" spans="1:6" ht="75">
      <c r="A129" s="420" t="s">
        <v>858</v>
      </c>
      <c r="B129" s="421" t="s">
        <v>859</v>
      </c>
      <c r="C129" s="420"/>
      <c r="D129" s="421" t="s">
        <v>860</v>
      </c>
      <c r="E129" s="660"/>
      <c r="F129" s="422"/>
    </row>
    <row r="130" spans="1:6">
      <c r="A130" s="420"/>
      <c r="B130" s="421"/>
      <c r="C130" s="420" t="s">
        <v>834</v>
      </c>
      <c r="D130" s="423"/>
      <c r="E130" s="660"/>
      <c r="F130" s="422"/>
    </row>
    <row r="131" spans="1:6">
      <c r="A131" s="420"/>
      <c r="B131" s="421"/>
      <c r="C131" s="420" t="s">
        <v>4</v>
      </c>
      <c r="D131" s="424" t="s">
        <v>1627</v>
      </c>
      <c r="E131" s="22" t="s">
        <v>1360</v>
      </c>
      <c r="F131" s="422"/>
    </row>
    <row r="132" spans="1:6">
      <c r="A132" s="420"/>
      <c r="B132" s="421"/>
      <c r="C132" s="420" t="s">
        <v>5</v>
      </c>
      <c r="D132" s="423"/>
      <c r="E132" s="660"/>
      <c r="F132" s="422"/>
    </row>
    <row r="133" spans="1:6">
      <c r="A133" s="420"/>
      <c r="B133" s="421"/>
      <c r="C133" s="420" t="s">
        <v>6</v>
      </c>
      <c r="D133" s="423"/>
      <c r="E133" s="660"/>
      <c r="F133" s="422"/>
    </row>
    <row r="134" spans="1:6">
      <c r="A134" s="420"/>
      <c r="B134" s="421"/>
      <c r="C134" s="420" t="s">
        <v>7</v>
      </c>
      <c r="D134" s="423" t="s">
        <v>2494</v>
      </c>
      <c r="E134" s="660" t="s">
        <v>1360</v>
      </c>
      <c r="F134" s="422"/>
    </row>
    <row r="135" spans="1:6">
      <c r="A135" s="420"/>
      <c r="B135" s="421"/>
      <c r="C135" s="420" t="s">
        <v>8</v>
      </c>
      <c r="D135" s="423"/>
      <c r="E135" s="660"/>
      <c r="F135" s="422"/>
    </row>
    <row r="136" spans="1:6">
      <c r="A136"/>
      <c r="B136"/>
      <c r="D136"/>
      <c r="E136"/>
      <c r="F136"/>
    </row>
    <row r="137" spans="1:6" ht="87.5">
      <c r="A137" s="420" t="s">
        <v>861</v>
      </c>
      <c r="B137" s="421" t="s">
        <v>862</v>
      </c>
      <c r="C137" s="420"/>
      <c r="D137" s="421" t="s">
        <v>863</v>
      </c>
      <c r="E137" s="660"/>
      <c r="F137" s="422"/>
    </row>
    <row r="138" spans="1:6">
      <c r="A138" s="420"/>
      <c r="B138" s="421"/>
      <c r="C138" s="420" t="s">
        <v>834</v>
      </c>
      <c r="D138" s="423"/>
      <c r="E138" s="660"/>
      <c r="F138" s="422"/>
    </row>
    <row r="139" spans="1:6">
      <c r="A139" s="420"/>
      <c r="B139" s="421"/>
      <c r="C139" s="420" t="s">
        <v>4</v>
      </c>
      <c r="D139" s="424" t="s">
        <v>1639</v>
      </c>
      <c r="E139" s="22" t="s">
        <v>1360</v>
      </c>
      <c r="F139" s="422"/>
    </row>
    <row r="140" spans="1:6">
      <c r="A140" s="420"/>
      <c r="B140" s="421"/>
      <c r="C140" s="420" t="s">
        <v>5</v>
      </c>
      <c r="D140" s="423"/>
      <c r="E140" s="660"/>
      <c r="F140" s="422"/>
    </row>
    <row r="141" spans="1:6">
      <c r="A141" s="420"/>
      <c r="B141" s="421"/>
      <c r="C141" s="420" t="s">
        <v>6</v>
      </c>
      <c r="D141" s="423"/>
      <c r="E141" s="660"/>
      <c r="F141" s="422"/>
    </row>
    <row r="142" spans="1:6">
      <c r="A142" s="420"/>
      <c r="B142" s="421"/>
      <c r="C142" s="420" t="s">
        <v>7</v>
      </c>
      <c r="D142" s="423" t="s">
        <v>1639</v>
      </c>
      <c r="E142" s="660"/>
      <c r="F142" s="422"/>
    </row>
    <row r="143" spans="1:6">
      <c r="A143" s="420"/>
      <c r="B143" s="421"/>
      <c r="C143" s="420" t="s">
        <v>8</v>
      </c>
      <c r="D143" s="423"/>
      <c r="E143" s="660"/>
      <c r="F143" s="422"/>
    </row>
    <row r="144" spans="1:6">
      <c r="A144"/>
      <c r="B144"/>
      <c r="D144"/>
      <c r="E144"/>
      <c r="F144"/>
    </row>
    <row r="145" spans="1:6" ht="50">
      <c r="A145" s="420" t="s">
        <v>864</v>
      </c>
      <c r="B145" s="421" t="s">
        <v>767</v>
      </c>
      <c r="C145" s="420"/>
      <c r="D145" s="421" t="s">
        <v>865</v>
      </c>
      <c r="E145" s="660"/>
      <c r="F145" s="422"/>
    </row>
    <row r="146" spans="1:6">
      <c r="A146" s="420"/>
      <c r="B146" s="421"/>
      <c r="C146" s="420" t="s">
        <v>834</v>
      </c>
      <c r="D146" s="423"/>
      <c r="E146" s="660"/>
      <c r="F146" s="422"/>
    </row>
    <row r="147" spans="1:6">
      <c r="A147" s="420"/>
      <c r="B147" s="421"/>
      <c r="C147" s="420" t="s">
        <v>4</v>
      </c>
      <c r="D147" s="424" t="s">
        <v>1640</v>
      </c>
      <c r="E147" s="22" t="s">
        <v>1360</v>
      </c>
      <c r="F147" s="422"/>
    </row>
    <row r="148" spans="1:6">
      <c r="A148" s="420"/>
      <c r="B148" s="421"/>
      <c r="C148" s="420" t="s">
        <v>5</v>
      </c>
      <c r="D148" s="423"/>
      <c r="E148" s="660"/>
      <c r="F148" s="422"/>
    </row>
    <row r="149" spans="1:6">
      <c r="A149" s="420"/>
      <c r="B149" s="421"/>
      <c r="C149" s="420" t="s">
        <v>6</v>
      </c>
      <c r="D149" s="423"/>
      <c r="E149" s="660"/>
      <c r="F149" s="422"/>
    </row>
    <row r="150" spans="1:6">
      <c r="A150" s="420"/>
      <c r="B150" s="421"/>
      <c r="C150" s="420" t="s">
        <v>7</v>
      </c>
      <c r="D150" s="423" t="s">
        <v>2495</v>
      </c>
      <c r="E150" s="660" t="s">
        <v>1360</v>
      </c>
      <c r="F150" s="422"/>
    </row>
    <row r="151" spans="1:6">
      <c r="A151" s="420"/>
      <c r="B151" s="421"/>
      <c r="C151" s="420" t="s">
        <v>8</v>
      </c>
      <c r="D151" s="423"/>
      <c r="E151" s="660"/>
      <c r="F151" s="422"/>
    </row>
    <row r="152" spans="1:6">
      <c r="A152"/>
      <c r="B152"/>
      <c r="D152"/>
      <c r="E152"/>
      <c r="F152"/>
    </row>
    <row r="153" spans="1:6">
      <c r="A153" s="417">
        <v>1.2</v>
      </c>
      <c r="B153" s="659"/>
      <c r="C153" s="417"/>
      <c r="D153" s="659" t="s">
        <v>866</v>
      </c>
      <c r="E153" s="458"/>
      <c r="F153" s="419"/>
    </row>
    <row r="154" spans="1:6" ht="112.5">
      <c r="A154" s="420" t="s">
        <v>28</v>
      </c>
      <c r="B154" s="421" t="s">
        <v>108</v>
      </c>
      <c r="C154" s="420"/>
      <c r="D154" s="421" t="s">
        <v>867</v>
      </c>
      <c r="E154" s="660"/>
      <c r="F154" s="422"/>
    </row>
    <row r="155" spans="1:6">
      <c r="A155" s="420"/>
      <c r="B155" s="421"/>
      <c r="C155" s="420" t="s">
        <v>834</v>
      </c>
      <c r="D155" s="423"/>
      <c r="E155" s="660"/>
      <c r="F155" s="422"/>
    </row>
    <row r="156" spans="1:6">
      <c r="A156" s="420"/>
      <c r="B156" s="421"/>
      <c r="C156" s="420" t="s">
        <v>4</v>
      </c>
      <c r="D156" s="424" t="s">
        <v>1641</v>
      </c>
      <c r="E156" s="22" t="s">
        <v>1360</v>
      </c>
      <c r="F156" s="422"/>
    </row>
    <row r="157" spans="1:6">
      <c r="A157" s="420"/>
      <c r="B157" s="421"/>
      <c r="C157" s="420" t="s">
        <v>5</v>
      </c>
      <c r="D157" s="423"/>
      <c r="E157" s="660"/>
      <c r="F157" s="422"/>
    </row>
    <row r="158" spans="1:6">
      <c r="A158" s="420"/>
      <c r="B158" s="421"/>
      <c r="C158" s="420" t="s">
        <v>6</v>
      </c>
      <c r="D158" s="423"/>
      <c r="E158" s="660"/>
      <c r="F158" s="422"/>
    </row>
    <row r="159" spans="1:6" ht="37.5">
      <c r="A159" s="420"/>
      <c r="B159" s="421"/>
      <c r="C159" s="420" t="s">
        <v>7</v>
      </c>
      <c r="D159" s="423" t="s">
        <v>2496</v>
      </c>
      <c r="E159" s="660" t="s">
        <v>1360</v>
      </c>
      <c r="F159" s="422"/>
    </row>
    <row r="160" spans="1:6">
      <c r="A160" s="420"/>
      <c r="B160" s="421"/>
      <c r="C160" s="420" t="s">
        <v>8</v>
      </c>
      <c r="D160" s="423"/>
      <c r="E160" s="660"/>
      <c r="F160" s="422"/>
    </row>
    <row r="161" spans="1:6">
      <c r="A161"/>
      <c r="B161"/>
      <c r="C161"/>
      <c r="D161"/>
      <c r="E161"/>
      <c r="F161"/>
    </row>
    <row r="162" spans="1:6">
      <c r="A162" s="417">
        <v>1.3</v>
      </c>
      <c r="B162" s="659"/>
      <c r="C162" s="417"/>
      <c r="D162" s="659" t="s">
        <v>868</v>
      </c>
      <c r="E162" s="458"/>
      <c r="F162" s="419"/>
    </row>
    <row r="163" spans="1:6" ht="75">
      <c r="A163" s="420" t="s">
        <v>61</v>
      </c>
      <c r="B163" s="421" t="s">
        <v>869</v>
      </c>
      <c r="C163" s="420"/>
      <c r="D163" s="421" t="s">
        <v>870</v>
      </c>
      <c r="E163" s="660"/>
      <c r="F163" s="422"/>
    </row>
    <row r="164" spans="1:6">
      <c r="A164" s="420"/>
      <c r="B164" s="421"/>
      <c r="C164" s="420" t="s">
        <v>834</v>
      </c>
      <c r="D164" s="423"/>
      <c r="E164" s="660"/>
      <c r="F164" s="422"/>
    </row>
    <row r="165" spans="1:6">
      <c r="A165" s="420"/>
      <c r="B165" s="421"/>
      <c r="C165" s="420" t="s">
        <v>4</v>
      </c>
      <c r="D165" s="424" t="s">
        <v>1628</v>
      </c>
      <c r="E165" s="22" t="s">
        <v>1360</v>
      </c>
      <c r="F165" s="422"/>
    </row>
    <row r="166" spans="1:6">
      <c r="A166" s="420"/>
      <c r="B166" s="421"/>
      <c r="C166" s="420" t="s">
        <v>5</v>
      </c>
      <c r="D166" s="423"/>
      <c r="E166" s="660"/>
      <c r="F166" s="422"/>
    </row>
    <row r="167" spans="1:6">
      <c r="A167" s="420"/>
      <c r="B167" s="421"/>
      <c r="C167" s="420" t="s">
        <v>6</v>
      </c>
      <c r="D167" s="423"/>
      <c r="E167" s="660"/>
      <c r="F167" s="422"/>
    </row>
    <row r="168" spans="1:6">
      <c r="A168" s="420"/>
      <c r="B168" s="421"/>
      <c r="C168" s="420" t="s">
        <v>7</v>
      </c>
      <c r="D168" s="423" t="s">
        <v>1628</v>
      </c>
      <c r="E168" s="660" t="s">
        <v>1360</v>
      </c>
      <c r="F168" s="422"/>
    </row>
    <row r="169" spans="1:6">
      <c r="A169" s="420"/>
      <c r="B169" s="421"/>
      <c r="C169" s="420" t="s">
        <v>8</v>
      </c>
      <c r="D169" s="423"/>
      <c r="E169" s="660"/>
      <c r="F169" s="422"/>
    </row>
    <row r="170" spans="1:6">
      <c r="A170"/>
      <c r="B170"/>
      <c r="C170"/>
      <c r="D170"/>
      <c r="E170"/>
      <c r="F170"/>
    </row>
    <row r="171" spans="1:6">
      <c r="A171" s="417">
        <v>2</v>
      </c>
      <c r="B171" s="659"/>
      <c r="C171" s="417"/>
      <c r="D171" s="659" t="s">
        <v>871</v>
      </c>
      <c r="E171" s="458"/>
      <c r="F171" s="418"/>
    </row>
    <row r="172" spans="1:6" ht="25">
      <c r="A172" s="417">
        <v>2.1</v>
      </c>
      <c r="B172" s="659"/>
      <c r="C172" s="417"/>
      <c r="D172" s="659" t="s">
        <v>872</v>
      </c>
      <c r="E172" s="458"/>
      <c r="F172" s="419"/>
    </row>
    <row r="173" spans="1:6" ht="75">
      <c r="A173" s="420" t="s">
        <v>873</v>
      </c>
      <c r="B173" s="421" t="s">
        <v>874</v>
      </c>
      <c r="C173" s="420"/>
      <c r="D173" s="421" t="s">
        <v>875</v>
      </c>
      <c r="E173" s="660"/>
      <c r="F173" s="422"/>
    </row>
    <row r="174" spans="1:6">
      <c r="A174" s="420"/>
      <c r="B174" s="421"/>
      <c r="C174" s="420" t="s">
        <v>834</v>
      </c>
      <c r="D174" s="423"/>
      <c r="E174" s="660"/>
      <c r="F174" s="422"/>
    </row>
    <row r="175" spans="1:6">
      <c r="A175" s="420"/>
      <c r="B175" s="421"/>
      <c r="C175" s="420" t="s">
        <v>4</v>
      </c>
      <c r="D175" s="424" t="s">
        <v>1669</v>
      </c>
      <c r="E175" s="22" t="s">
        <v>1360</v>
      </c>
      <c r="F175" s="422"/>
    </row>
    <row r="176" spans="1:6">
      <c r="A176" s="420"/>
      <c r="B176" s="421"/>
      <c r="C176" s="420" t="s">
        <v>5</v>
      </c>
      <c r="D176" s="423"/>
      <c r="E176" s="660"/>
      <c r="F176" s="422"/>
    </row>
    <row r="177" spans="1:6">
      <c r="A177" s="420"/>
      <c r="B177" s="421"/>
      <c r="C177" s="420" t="s">
        <v>6</v>
      </c>
      <c r="D177" s="424" t="s">
        <v>2350</v>
      </c>
      <c r="E177" s="22" t="s">
        <v>1360</v>
      </c>
      <c r="F177" s="422"/>
    </row>
    <row r="178" spans="1:6">
      <c r="A178" s="420"/>
      <c r="B178" s="421"/>
      <c r="C178" s="420" t="s">
        <v>7</v>
      </c>
      <c r="D178" s="423"/>
      <c r="E178" s="660"/>
      <c r="F178" s="422"/>
    </row>
    <row r="179" spans="1:6">
      <c r="A179" s="420"/>
      <c r="B179" s="421"/>
      <c r="C179" s="420" t="s">
        <v>8</v>
      </c>
      <c r="D179" s="423"/>
      <c r="E179" s="660"/>
      <c r="F179" s="422"/>
    </row>
    <row r="180" spans="1:6">
      <c r="A180"/>
      <c r="B180"/>
      <c r="C180"/>
      <c r="D180"/>
      <c r="E180"/>
      <c r="F180"/>
    </row>
    <row r="181" spans="1:6" ht="75">
      <c r="A181" s="420" t="s">
        <v>876</v>
      </c>
      <c r="B181" s="421" t="s">
        <v>877</v>
      </c>
      <c r="C181" s="420"/>
      <c r="D181" s="421" t="s">
        <v>878</v>
      </c>
      <c r="E181" s="660"/>
      <c r="F181" s="422"/>
    </row>
    <row r="182" spans="1:6">
      <c r="A182" s="420"/>
      <c r="B182" s="421"/>
      <c r="C182" s="420" t="s">
        <v>834</v>
      </c>
      <c r="D182" s="423"/>
      <c r="E182" s="660"/>
      <c r="F182" s="422"/>
    </row>
    <row r="183" spans="1:6">
      <c r="A183" s="420"/>
      <c r="B183" s="421"/>
      <c r="C183" s="420" t="s">
        <v>4</v>
      </c>
      <c r="D183" s="424" t="s">
        <v>1642</v>
      </c>
      <c r="E183" s="22" t="s">
        <v>1360</v>
      </c>
      <c r="F183" s="422"/>
    </row>
    <row r="184" spans="1:6">
      <c r="A184" s="420"/>
      <c r="B184" s="421"/>
      <c r="C184" s="420" t="s">
        <v>5</v>
      </c>
      <c r="D184" s="423"/>
      <c r="E184" s="660"/>
      <c r="F184" s="422"/>
    </row>
    <row r="185" spans="1:6" ht="25">
      <c r="A185" s="420"/>
      <c r="B185" s="421"/>
      <c r="C185" s="420" t="s">
        <v>6</v>
      </c>
      <c r="D185" s="424" t="s">
        <v>2351</v>
      </c>
      <c r="E185" s="22" t="s">
        <v>1360</v>
      </c>
      <c r="F185" s="422"/>
    </row>
    <row r="186" spans="1:6">
      <c r="A186" s="420"/>
      <c r="B186" s="421"/>
      <c r="C186" s="420" t="s">
        <v>7</v>
      </c>
      <c r="D186" s="423"/>
      <c r="E186" s="660"/>
      <c r="F186" s="422"/>
    </row>
    <row r="187" spans="1:6">
      <c r="A187" s="420"/>
      <c r="B187" s="421"/>
      <c r="C187" s="420" t="s">
        <v>8</v>
      </c>
      <c r="D187" s="423"/>
      <c r="E187" s="660"/>
      <c r="F187" s="422"/>
    </row>
    <row r="188" spans="1:6">
      <c r="A188"/>
      <c r="B188"/>
      <c r="C188"/>
      <c r="D188"/>
      <c r="E188"/>
      <c r="F188"/>
    </row>
    <row r="189" spans="1:6" ht="75">
      <c r="A189" s="420" t="s">
        <v>879</v>
      </c>
      <c r="B189" s="421" t="s">
        <v>277</v>
      </c>
      <c r="C189" s="420"/>
      <c r="D189" s="421" t="s">
        <v>880</v>
      </c>
      <c r="E189" s="660"/>
      <c r="F189" s="422"/>
    </row>
    <row r="190" spans="1:6">
      <c r="A190" s="420"/>
      <c r="B190" s="421"/>
      <c r="C190" s="420" t="s">
        <v>834</v>
      </c>
      <c r="D190" s="423"/>
      <c r="E190" s="660"/>
      <c r="F190" s="422"/>
    </row>
    <row r="191" spans="1:6">
      <c r="A191" s="420"/>
      <c r="B191" s="421"/>
      <c r="C191" s="420" t="s">
        <v>4</v>
      </c>
      <c r="D191" s="424" t="s">
        <v>1643</v>
      </c>
      <c r="E191" s="22" t="s">
        <v>1360</v>
      </c>
      <c r="F191" s="422"/>
    </row>
    <row r="192" spans="1:6">
      <c r="A192" s="420"/>
      <c r="B192" s="421"/>
      <c r="C192" s="420" t="s">
        <v>5</v>
      </c>
      <c r="D192" s="423"/>
      <c r="E192" s="660"/>
      <c r="F192" s="422"/>
    </row>
    <row r="193" spans="1:6">
      <c r="A193" s="420"/>
      <c r="B193" s="421"/>
      <c r="C193" s="420" t="s">
        <v>6</v>
      </c>
      <c r="D193" s="424" t="s">
        <v>1643</v>
      </c>
      <c r="E193" s="22" t="s">
        <v>1360</v>
      </c>
      <c r="F193" s="422"/>
    </row>
    <row r="194" spans="1:6">
      <c r="A194" s="420"/>
      <c r="B194" s="421"/>
      <c r="C194" s="420" t="s">
        <v>7</v>
      </c>
      <c r="D194" s="423"/>
      <c r="E194" s="660"/>
      <c r="F194" s="422"/>
    </row>
    <row r="195" spans="1:6">
      <c r="A195" s="420"/>
      <c r="B195" s="421"/>
      <c r="C195" s="420" t="s">
        <v>8</v>
      </c>
      <c r="D195" s="423"/>
      <c r="E195" s="660"/>
      <c r="F195" s="422"/>
    </row>
    <row r="196" spans="1:6">
      <c r="A196"/>
      <c r="B196"/>
      <c r="C196"/>
      <c r="D196"/>
      <c r="E196"/>
      <c r="F196"/>
    </row>
    <row r="197" spans="1:6" ht="100">
      <c r="A197" s="420" t="s">
        <v>881</v>
      </c>
      <c r="B197" s="421" t="s">
        <v>283</v>
      </c>
      <c r="C197" s="420"/>
      <c r="D197" s="421" t="s">
        <v>882</v>
      </c>
      <c r="E197" s="660"/>
      <c r="F197" s="422"/>
    </row>
    <row r="198" spans="1:6">
      <c r="A198" s="420"/>
      <c r="B198" s="421"/>
      <c r="C198" s="420" t="s">
        <v>834</v>
      </c>
      <c r="D198" s="423"/>
      <c r="E198" s="660"/>
      <c r="F198" s="422"/>
    </row>
    <row r="199" spans="1:6">
      <c r="A199" s="420"/>
      <c r="B199" s="421"/>
      <c r="C199" s="420" t="s">
        <v>4</v>
      </c>
      <c r="D199" s="424" t="s">
        <v>1644</v>
      </c>
      <c r="E199" s="22" t="s">
        <v>1360</v>
      </c>
      <c r="F199" s="422"/>
    </row>
    <row r="200" spans="1:6">
      <c r="A200" s="420"/>
      <c r="B200" s="421"/>
      <c r="C200" s="420" t="s">
        <v>5</v>
      </c>
      <c r="D200" s="423"/>
      <c r="E200" s="660"/>
      <c r="F200" s="422"/>
    </row>
    <row r="201" spans="1:6">
      <c r="A201" s="420"/>
      <c r="B201" s="421"/>
      <c r="C201" s="420" t="s">
        <v>6</v>
      </c>
      <c r="D201" s="424" t="s">
        <v>2352</v>
      </c>
      <c r="E201" s="22" t="s">
        <v>1360</v>
      </c>
      <c r="F201" s="422"/>
    </row>
    <row r="202" spans="1:6">
      <c r="A202" s="420"/>
      <c r="B202" s="421"/>
      <c r="C202" s="420" t="s">
        <v>7</v>
      </c>
      <c r="D202" s="423"/>
      <c r="E202" s="660"/>
      <c r="F202" s="422"/>
    </row>
    <row r="203" spans="1:6">
      <c r="A203" s="420"/>
      <c r="B203" s="421"/>
      <c r="C203" s="420" t="s">
        <v>8</v>
      </c>
      <c r="D203" s="423"/>
      <c r="E203" s="660"/>
      <c r="F203" s="422"/>
    </row>
    <row r="204" spans="1:6">
      <c r="A204"/>
      <c r="B204"/>
      <c r="C204"/>
      <c r="D204"/>
      <c r="E204"/>
      <c r="F204"/>
    </row>
    <row r="205" spans="1:6" ht="87.5">
      <c r="A205" s="420" t="s">
        <v>883</v>
      </c>
      <c r="B205" s="421" t="s">
        <v>284</v>
      </c>
      <c r="C205" s="420"/>
      <c r="D205" s="421" t="s">
        <v>884</v>
      </c>
      <c r="E205" s="660"/>
      <c r="F205" s="422"/>
    </row>
    <row r="206" spans="1:6">
      <c r="A206" s="420"/>
      <c r="B206" s="421"/>
      <c r="C206" s="420" t="s">
        <v>834</v>
      </c>
      <c r="D206" s="423"/>
      <c r="E206" s="660"/>
      <c r="F206" s="422"/>
    </row>
    <row r="207" spans="1:6">
      <c r="A207" s="420"/>
      <c r="B207" s="421"/>
      <c r="C207" s="420" t="s">
        <v>4</v>
      </c>
      <c r="D207" s="424" t="s">
        <v>1730</v>
      </c>
      <c r="E207" s="22" t="s">
        <v>1360</v>
      </c>
      <c r="F207" s="422"/>
    </row>
    <row r="208" spans="1:6">
      <c r="A208" s="420"/>
      <c r="B208" s="421"/>
      <c r="C208" s="420" t="s">
        <v>5</v>
      </c>
      <c r="D208" s="423"/>
      <c r="E208" s="660"/>
      <c r="F208" s="422"/>
    </row>
    <row r="209" spans="1:6" ht="25">
      <c r="A209" s="420"/>
      <c r="B209" s="421"/>
      <c r="C209" s="420" t="s">
        <v>6</v>
      </c>
      <c r="D209" s="424" t="s">
        <v>2353</v>
      </c>
      <c r="E209" s="22" t="s">
        <v>1360</v>
      </c>
      <c r="F209" s="422"/>
    </row>
    <row r="210" spans="1:6">
      <c r="A210" s="420"/>
      <c r="B210" s="421"/>
      <c r="C210" s="420" t="s">
        <v>7</v>
      </c>
      <c r="D210" s="423"/>
      <c r="E210" s="660"/>
      <c r="F210" s="422"/>
    </row>
    <row r="211" spans="1:6">
      <c r="A211" s="420"/>
      <c r="B211" s="421"/>
      <c r="C211" s="420" t="s">
        <v>8</v>
      </c>
      <c r="D211" s="423"/>
      <c r="E211" s="660"/>
      <c r="F211" s="422"/>
    </row>
    <row r="212" spans="1:6">
      <c r="A212"/>
      <c r="B212"/>
      <c r="C212"/>
      <c r="D212"/>
      <c r="E212"/>
      <c r="F212"/>
    </row>
    <row r="213" spans="1:6" ht="25">
      <c r="A213" s="417">
        <v>2.2000000000000002</v>
      </c>
      <c r="B213" s="659"/>
      <c r="C213" s="417"/>
      <c r="D213" s="659" t="s">
        <v>885</v>
      </c>
      <c r="E213" s="458"/>
      <c r="F213" s="419"/>
    </row>
    <row r="214" spans="1:6" ht="87.5">
      <c r="A214" s="420" t="s">
        <v>886</v>
      </c>
      <c r="B214" s="421" t="s">
        <v>887</v>
      </c>
      <c r="C214" s="420"/>
      <c r="D214" s="421" t="s">
        <v>888</v>
      </c>
      <c r="E214" s="660"/>
      <c r="F214" s="422"/>
    </row>
    <row r="215" spans="1:6">
      <c r="A215" s="420"/>
      <c r="B215" s="421"/>
      <c r="C215" s="420" t="s">
        <v>834</v>
      </c>
      <c r="D215" s="423"/>
      <c r="E215" s="660"/>
      <c r="F215" s="422"/>
    </row>
    <row r="216" spans="1:6">
      <c r="A216" s="420"/>
      <c r="B216" s="421"/>
      <c r="C216" s="420" t="s">
        <v>4</v>
      </c>
      <c r="D216" s="424" t="s">
        <v>1670</v>
      </c>
      <c r="E216" s="22" t="s">
        <v>1360</v>
      </c>
      <c r="F216" s="422"/>
    </row>
    <row r="217" spans="1:6">
      <c r="A217" s="420"/>
      <c r="B217" s="421"/>
      <c r="C217" s="420" t="s">
        <v>5</v>
      </c>
      <c r="D217" s="423"/>
      <c r="E217" s="660"/>
      <c r="F217" s="422"/>
    </row>
    <row r="218" spans="1:6">
      <c r="A218" s="420"/>
      <c r="B218" s="421"/>
      <c r="C218" s="420" t="s">
        <v>6</v>
      </c>
      <c r="D218" s="424" t="s">
        <v>2350</v>
      </c>
      <c r="E218" s="22" t="s">
        <v>1360</v>
      </c>
      <c r="F218" s="422"/>
    </row>
    <row r="219" spans="1:6">
      <c r="A219" s="420"/>
      <c r="B219" s="421"/>
      <c r="C219" s="420" t="s">
        <v>7</v>
      </c>
      <c r="D219" s="423"/>
      <c r="E219" s="660"/>
      <c r="F219" s="422"/>
    </row>
    <row r="220" spans="1:6">
      <c r="A220" s="420"/>
      <c r="B220" s="421"/>
      <c r="C220" s="420" t="s">
        <v>8</v>
      </c>
      <c r="D220" s="423"/>
      <c r="E220" s="660"/>
      <c r="F220" s="422"/>
    </row>
    <row r="221" spans="1:6">
      <c r="A221"/>
      <c r="B221"/>
      <c r="C221"/>
      <c r="D221"/>
      <c r="E221"/>
      <c r="F221"/>
    </row>
    <row r="222" spans="1:6" ht="75">
      <c r="A222" s="420" t="s">
        <v>889</v>
      </c>
      <c r="B222" s="421" t="s">
        <v>273</v>
      </c>
      <c r="C222" s="420"/>
      <c r="D222" s="421" t="s">
        <v>890</v>
      </c>
      <c r="E222" s="660"/>
      <c r="F222" s="422"/>
    </row>
    <row r="223" spans="1:6">
      <c r="A223" s="420"/>
      <c r="B223" s="421"/>
      <c r="C223" s="420" t="s">
        <v>834</v>
      </c>
      <c r="D223" s="423"/>
      <c r="E223" s="660"/>
      <c r="F223" s="422"/>
    </row>
    <row r="224" spans="1:6">
      <c r="A224" s="420"/>
      <c r="B224" s="421"/>
      <c r="C224" s="420" t="s">
        <v>4</v>
      </c>
      <c r="D224" s="424" t="s">
        <v>1665</v>
      </c>
      <c r="E224" s="22" t="s">
        <v>1360</v>
      </c>
      <c r="F224" s="422"/>
    </row>
    <row r="225" spans="1:6">
      <c r="A225" s="420"/>
      <c r="B225" s="421"/>
      <c r="C225" s="420" t="s">
        <v>5</v>
      </c>
      <c r="D225" s="423"/>
      <c r="E225" s="660"/>
      <c r="F225" s="422"/>
    </row>
    <row r="226" spans="1:6">
      <c r="A226" s="420"/>
      <c r="B226" s="421"/>
      <c r="C226" s="420" t="s">
        <v>6</v>
      </c>
      <c r="D226" s="424" t="s">
        <v>1665</v>
      </c>
      <c r="E226" s="22" t="s">
        <v>1360</v>
      </c>
      <c r="F226" s="422"/>
    </row>
    <row r="227" spans="1:6">
      <c r="A227" s="420"/>
      <c r="B227" s="421"/>
      <c r="C227" s="420" t="s">
        <v>7</v>
      </c>
      <c r="D227" s="423"/>
      <c r="E227" s="660"/>
      <c r="F227" s="422"/>
    </row>
    <row r="228" spans="1:6">
      <c r="A228" s="420"/>
      <c r="B228" s="421"/>
      <c r="C228" s="420" t="s">
        <v>8</v>
      </c>
      <c r="D228" s="423"/>
      <c r="E228" s="660"/>
      <c r="F228" s="422"/>
    </row>
    <row r="229" spans="1:6">
      <c r="A229"/>
      <c r="B229"/>
      <c r="C229"/>
      <c r="D229"/>
      <c r="E229"/>
      <c r="F229"/>
    </row>
    <row r="230" spans="1:6" ht="75">
      <c r="A230" s="420" t="s">
        <v>891</v>
      </c>
      <c r="B230" s="421" t="s">
        <v>892</v>
      </c>
      <c r="C230" s="420"/>
      <c r="D230" s="421" t="s">
        <v>893</v>
      </c>
      <c r="E230" s="660"/>
      <c r="F230" s="422"/>
    </row>
    <row r="231" spans="1:6">
      <c r="A231" s="420"/>
      <c r="B231" s="421"/>
      <c r="C231" s="420" t="s">
        <v>834</v>
      </c>
      <c r="D231" s="423"/>
      <c r="E231" s="660"/>
      <c r="F231" s="422"/>
    </row>
    <row r="232" spans="1:6">
      <c r="A232" s="420"/>
      <c r="B232" s="421"/>
      <c r="C232" s="420" t="s">
        <v>4</v>
      </c>
      <c r="D232" s="424" t="s">
        <v>1671</v>
      </c>
      <c r="E232" s="22" t="s">
        <v>1360</v>
      </c>
      <c r="F232" s="422"/>
    </row>
    <row r="233" spans="1:6">
      <c r="A233" s="420"/>
      <c r="B233" s="421"/>
      <c r="C233" s="420" t="s">
        <v>5</v>
      </c>
      <c r="D233" s="423"/>
      <c r="E233" s="660"/>
      <c r="F233" s="422"/>
    </row>
    <row r="234" spans="1:6">
      <c r="A234" s="420"/>
      <c r="B234" s="421"/>
      <c r="C234" s="420" t="s">
        <v>6</v>
      </c>
      <c r="D234" s="424" t="s">
        <v>2354</v>
      </c>
      <c r="E234" s="22" t="s">
        <v>1360</v>
      </c>
      <c r="F234" s="422"/>
    </row>
    <row r="235" spans="1:6">
      <c r="A235" s="420"/>
      <c r="B235" s="421"/>
      <c r="C235" s="420" t="s">
        <v>7</v>
      </c>
      <c r="D235" s="423"/>
      <c r="E235" s="660"/>
      <c r="F235" s="422"/>
    </row>
    <row r="236" spans="1:6">
      <c r="A236" s="420"/>
      <c r="B236" s="421"/>
      <c r="C236" s="420" t="s">
        <v>8</v>
      </c>
      <c r="D236" s="423"/>
      <c r="E236" s="660"/>
      <c r="F236" s="422"/>
    </row>
    <row r="237" spans="1:6">
      <c r="A237"/>
      <c r="B237"/>
      <c r="C237"/>
      <c r="D237"/>
      <c r="E237"/>
      <c r="F237"/>
    </row>
    <row r="238" spans="1:6" ht="62.5">
      <c r="A238" s="420" t="s">
        <v>894</v>
      </c>
      <c r="B238" s="421" t="s">
        <v>895</v>
      </c>
      <c r="C238" s="420"/>
      <c r="D238" s="421" t="s">
        <v>896</v>
      </c>
      <c r="E238" s="660"/>
      <c r="F238" s="422"/>
    </row>
    <row r="239" spans="1:6">
      <c r="A239" s="420"/>
      <c r="B239" s="421"/>
      <c r="C239" s="420" t="s">
        <v>834</v>
      </c>
      <c r="D239" s="423"/>
      <c r="E239" s="660"/>
      <c r="F239" s="422"/>
    </row>
    <row r="240" spans="1:6">
      <c r="A240" s="420"/>
      <c r="B240" s="421"/>
      <c r="C240" s="420" t="s">
        <v>4</v>
      </c>
      <c r="D240" s="424" t="s">
        <v>1731</v>
      </c>
      <c r="E240" s="22" t="s">
        <v>1360</v>
      </c>
      <c r="F240" s="422"/>
    </row>
    <row r="241" spans="1:6">
      <c r="A241" s="420"/>
      <c r="B241" s="421"/>
      <c r="C241" s="420" t="s">
        <v>5</v>
      </c>
      <c r="D241" s="423"/>
      <c r="E241" s="660"/>
      <c r="F241" s="422"/>
    </row>
    <row r="242" spans="1:6">
      <c r="A242" s="420"/>
      <c r="B242" s="421"/>
      <c r="C242" s="420" t="s">
        <v>6</v>
      </c>
      <c r="D242" s="424" t="s">
        <v>2355</v>
      </c>
      <c r="E242" s="22" t="s">
        <v>1360</v>
      </c>
      <c r="F242" s="422"/>
    </row>
    <row r="243" spans="1:6">
      <c r="A243" s="420"/>
      <c r="B243" s="421"/>
      <c r="C243" s="420" t="s">
        <v>7</v>
      </c>
      <c r="D243" s="423"/>
      <c r="E243" s="660"/>
      <c r="F243" s="422"/>
    </row>
    <row r="244" spans="1:6">
      <c r="A244" s="420"/>
      <c r="B244" s="421"/>
      <c r="C244" s="420" t="s">
        <v>8</v>
      </c>
      <c r="D244" s="423"/>
      <c r="E244" s="660"/>
      <c r="F244" s="422"/>
    </row>
    <row r="245" spans="1:6">
      <c r="A245"/>
      <c r="B245"/>
      <c r="C245"/>
      <c r="D245"/>
      <c r="E245"/>
      <c r="F245"/>
    </row>
    <row r="246" spans="1:6" ht="62.5">
      <c r="A246" s="420" t="s">
        <v>897</v>
      </c>
      <c r="B246" s="421" t="s">
        <v>898</v>
      </c>
      <c r="C246" s="420"/>
      <c r="D246" s="421" t="s">
        <v>899</v>
      </c>
      <c r="E246" s="660"/>
      <c r="F246" s="422"/>
    </row>
    <row r="247" spans="1:6">
      <c r="A247" s="420"/>
      <c r="B247" s="421"/>
      <c r="C247" s="420" t="s">
        <v>834</v>
      </c>
      <c r="D247" s="423"/>
      <c r="E247" s="660"/>
      <c r="F247" s="422"/>
    </row>
    <row r="248" spans="1:6">
      <c r="A248" s="420"/>
      <c r="B248" s="421"/>
      <c r="C248" s="420" t="s">
        <v>4</v>
      </c>
      <c r="D248" s="424" t="s">
        <v>1672</v>
      </c>
      <c r="E248" s="22" t="s">
        <v>1360</v>
      </c>
      <c r="F248" s="422"/>
    </row>
    <row r="249" spans="1:6">
      <c r="A249" s="420"/>
      <c r="B249" s="421"/>
      <c r="C249" s="420" t="s">
        <v>5</v>
      </c>
      <c r="D249" s="423"/>
      <c r="E249" s="660"/>
      <c r="F249" s="422"/>
    </row>
    <row r="250" spans="1:6">
      <c r="A250" s="420"/>
      <c r="B250" s="421"/>
      <c r="C250" s="420" t="s">
        <v>6</v>
      </c>
      <c r="D250" s="424" t="s">
        <v>2356</v>
      </c>
      <c r="E250" s="22" t="s">
        <v>1360</v>
      </c>
      <c r="F250" s="422"/>
    </row>
    <row r="251" spans="1:6">
      <c r="A251" s="420"/>
      <c r="B251" s="421"/>
      <c r="C251" s="420" t="s">
        <v>7</v>
      </c>
      <c r="D251" s="423"/>
      <c r="E251" s="660"/>
      <c r="F251" s="422"/>
    </row>
    <row r="252" spans="1:6">
      <c r="A252" s="420"/>
      <c r="B252" s="421"/>
      <c r="C252" s="420" t="s">
        <v>8</v>
      </c>
      <c r="D252" s="423"/>
      <c r="E252" s="660"/>
      <c r="F252" s="422"/>
    </row>
    <row r="253" spans="1:6">
      <c r="A253"/>
      <c r="B253"/>
      <c r="C253"/>
      <c r="D253"/>
      <c r="E253"/>
      <c r="F253"/>
    </row>
    <row r="254" spans="1:6" ht="62.5">
      <c r="A254" s="420" t="s">
        <v>900</v>
      </c>
      <c r="B254" s="421" t="s">
        <v>901</v>
      </c>
      <c r="C254" s="420"/>
      <c r="D254" s="421" t="s">
        <v>902</v>
      </c>
      <c r="E254" s="660"/>
      <c r="F254" s="422"/>
    </row>
    <row r="255" spans="1:6">
      <c r="A255" s="420"/>
      <c r="B255" s="421"/>
      <c r="C255" s="420" t="s">
        <v>834</v>
      </c>
      <c r="D255" s="423"/>
      <c r="E255" s="660"/>
      <c r="F255" s="422"/>
    </row>
    <row r="256" spans="1:6">
      <c r="A256" s="420"/>
      <c r="B256" s="421"/>
      <c r="C256" s="420" t="s">
        <v>4</v>
      </c>
      <c r="D256" s="424" t="s">
        <v>1732</v>
      </c>
      <c r="E256" s="22" t="s">
        <v>1360</v>
      </c>
      <c r="F256" s="422"/>
    </row>
    <row r="257" spans="1:6">
      <c r="A257" s="420"/>
      <c r="B257" s="421"/>
      <c r="C257" s="420" t="s">
        <v>5</v>
      </c>
      <c r="D257" s="423"/>
      <c r="E257" s="660"/>
      <c r="F257" s="422"/>
    </row>
    <row r="258" spans="1:6">
      <c r="A258" s="420"/>
      <c r="B258" s="421"/>
      <c r="C258" s="420" t="s">
        <v>6</v>
      </c>
      <c r="D258" s="424" t="s">
        <v>2357</v>
      </c>
      <c r="E258" s="22" t="s">
        <v>1360</v>
      </c>
      <c r="F258" s="422"/>
    </row>
    <row r="259" spans="1:6">
      <c r="A259" s="420"/>
      <c r="B259" s="421"/>
      <c r="C259" s="420" t="s">
        <v>7</v>
      </c>
      <c r="D259" s="423"/>
      <c r="E259" s="660"/>
      <c r="F259" s="422"/>
    </row>
    <row r="260" spans="1:6">
      <c r="A260" s="420"/>
      <c r="B260" s="421"/>
      <c r="C260" s="420" t="s">
        <v>8</v>
      </c>
      <c r="D260" s="423"/>
      <c r="E260" s="660"/>
      <c r="F260" s="422"/>
    </row>
    <row r="261" spans="1:6">
      <c r="A261"/>
      <c r="B261"/>
      <c r="C261"/>
      <c r="D261"/>
      <c r="E261"/>
      <c r="F261"/>
    </row>
    <row r="262" spans="1:6" ht="62.5">
      <c r="A262" s="420" t="s">
        <v>903</v>
      </c>
      <c r="B262" s="421" t="s">
        <v>904</v>
      </c>
      <c r="C262" s="420"/>
      <c r="D262" s="421" t="s">
        <v>905</v>
      </c>
      <c r="E262" s="660"/>
      <c r="F262" s="422"/>
    </row>
    <row r="263" spans="1:6">
      <c r="A263" s="420"/>
      <c r="B263" s="421"/>
      <c r="C263" s="420" t="s">
        <v>834</v>
      </c>
      <c r="D263" s="423"/>
      <c r="E263" s="660"/>
      <c r="F263" s="422"/>
    </row>
    <row r="264" spans="1:6">
      <c r="A264" s="420"/>
      <c r="B264" s="421"/>
      <c r="C264" s="420" t="s">
        <v>4</v>
      </c>
      <c r="D264" s="424" t="s">
        <v>1673</v>
      </c>
      <c r="E264" s="22" t="s">
        <v>1360</v>
      </c>
      <c r="F264" s="422"/>
    </row>
    <row r="265" spans="1:6">
      <c r="A265" s="420"/>
      <c r="B265" s="421"/>
      <c r="C265" s="420" t="s">
        <v>5</v>
      </c>
      <c r="D265" s="423"/>
      <c r="E265" s="660"/>
      <c r="F265" s="422"/>
    </row>
    <row r="266" spans="1:6">
      <c r="A266" s="420"/>
      <c r="B266" s="421"/>
      <c r="C266" s="420" t="s">
        <v>6</v>
      </c>
      <c r="D266" s="424" t="s">
        <v>2358</v>
      </c>
      <c r="E266" s="22" t="s">
        <v>1360</v>
      </c>
      <c r="F266" s="422"/>
    </row>
    <row r="267" spans="1:6">
      <c r="A267" s="420"/>
      <c r="B267" s="421"/>
      <c r="C267" s="420" t="s">
        <v>7</v>
      </c>
      <c r="D267" s="423"/>
      <c r="E267" s="660"/>
      <c r="F267" s="422"/>
    </row>
    <row r="268" spans="1:6">
      <c r="A268" s="420"/>
      <c r="B268" s="421"/>
      <c r="C268" s="420" t="s">
        <v>8</v>
      </c>
      <c r="D268" s="423"/>
      <c r="E268" s="660"/>
      <c r="F268" s="422"/>
    </row>
    <row r="269" spans="1:6">
      <c r="A269"/>
      <c r="B269"/>
      <c r="C269"/>
      <c r="D269"/>
      <c r="E269"/>
      <c r="F269"/>
    </row>
    <row r="270" spans="1:6" ht="71.900000000000006" customHeight="1">
      <c r="A270" s="420" t="s">
        <v>906</v>
      </c>
      <c r="B270" s="421" t="s">
        <v>907</v>
      </c>
      <c r="C270" s="420"/>
      <c r="D270" s="421" t="s">
        <v>908</v>
      </c>
      <c r="E270" s="660"/>
      <c r="F270" s="422"/>
    </row>
    <row r="271" spans="1:6">
      <c r="A271" s="420"/>
      <c r="B271" s="421"/>
      <c r="C271" s="420" t="s">
        <v>834</v>
      </c>
      <c r="D271" s="423"/>
      <c r="E271" s="660"/>
      <c r="F271" s="422"/>
    </row>
    <row r="272" spans="1:6">
      <c r="A272" s="420"/>
      <c r="B272" s="421"/>
      <c r="C272" s="420" t="s">
        <v>4</v>
      </c>
      <c r="D272" s="424" t="s">
        <v>1674</v>
      </c>
      <c r="E272" s="22" t="s">
        <v>1360</v>
      </c>
      <c r="F272" s="422"/>
    </row>
    <row r="273" spans="1:6">
      <c r="A273" s="420"/>
      <c r="B273" s="421"/>
      <c r="C273" s="420" t="s">
        <v>5</v>
      </c>
      <c r="D273" s="423"/>
      <c r="E273" s="660"/>
      <c r="F273" s="422"/>
    </row>
    <row r="274" spans="1:6">
      <c r="A274" s="420"/>
      <c r="B274" s="421"/>
      <c r="C274" s="420" t="s">
        <v>6</v>
      </c>
      <c r="D274" s="424" t="s">
        <v>2359</v>
      </c>
      <c r="E274" s="22" t="s">
        <v>1360</v>
      </c>
      <c r="F274" s="422"/>
    </row>
    <row r="275" spans="1:6">
      <c r="A275" s="420"/>
      <c r="B275" s="421"/>
      <c r="C275" s="420" t="s">
        <v>7</v>
      </c>
      <c r="D275" s="423"/>
      <c r="E275" s="660"/>
      <c r="F275" s="422"/>
    </row>
    <row r="276" spans="1:6">
      <c r="A276" s="420"/>
      <c r="B276" s="421"/>
      <c r="C276" s="420" t="s">
        <v>8</v>
      </c>
      <c r="D276" s="423"/>
      <c r="E276" s="660"/>
      <c r="F276" s="422"/>
    </row>
    <row r="277" spans="1:6">
      <c r="A277"/>
      <c r="B277"/>
      <c r="C277"/>
      <c r="D277"/>
      <c r="E277"/>
      <c r="F277"/>
    </row>
    <row r="278" spans="1:6" ht="62.5">
      <c r="A278" s="420" t="s">
        <v>909</v>
      </c>
      <c r="B278" s="421" t="s">
        <v>910</v>
      </c>
      <c r="C278" s="420"/>
      <c r="D278" s="421" t="s">
        <v>911</v>
      </c>
      <c r="E278" s="660"/>
      <c r="F278" s="422"/>
    </row>
    <row r="279" spans="1:6">
      <c r="A279" s="420"/>
      <c r="B279" s="421"/>
      <c r="C279" s="420" t="s">
        <v>834</v>
      </c>
      <c r="D279" s="423"/>
      <c r="E279" s="660"/>
      <c r="F279" s="422"/>
    </row>
    <row r="280" spans="1:6">
      <c r="A280" s="420"/>
      <c r="B280" s="421"/>
      <c r="C280" s="420" t="s">
        <v>4</v>
      </c>
      <c r="D280" s="424" t="s">
        <v>1666</v>
      </c>
      <c r="E280" s="22" t="s">
        <v>1360</v>
      </c>
      <c r="F280" s="422"/>
    </row>
    <row r="281" spans="1:6">
      <c r="A281" s="420"/>
      <c r="B281" s="421"/>
      <c r="C281" s="420" t="s">
        <v>5</v>
      </c>
      <c r="D281" s="423"/>
      <c r="E281" s="660"/>
      <c r="F281" s="422"/>
    </row>
    <row r="282" spans="1:6">
      <c r="A282" s="420"/>
      <c r="B282" s="421"/>
      <c r="C282" s="420" t="s">
        <v>6</v>
      </c>
      <c r="D282" s="424" t="s">
        <v>1666</v>
      </c>
      <c r="E282" s="22" t="s">
        <v>1360</v>
      </c>
      <c r="F282" s="422"/>
    </row>
    <row r="283" spans="1:6">
      <c r="A283" s="420"/>
      <c r="B283" s="421"/>
      <c r="C283" s="420" t="s">
        <v>7</v>
      </c>
      <c r="D283" s="423"/>
      <c r="E283" s="660"/>
      <c r="F283" s="422"/>
    </row>
    <row r="284" spans="1:6">
      <c r="A284" s="420"/>
      <c r="B284" s="421"/>
      <c r="C284" s="420" t="s">
        <v>8</v>
      </c>
      <c r="D284" s="423"/>
      <c r="E284" s="660"/>
      <c r="F284" s="422"/>
    </row>
    <row r="285" spans="1:6">
      <c r="A285"/>
      <c r="B285"/>
      <c r="C285"/>
      <c r="D285"/>
      <c r="E285"/>
      <c r="F285"/>
    </row>
    <row r="286" spans="1:6" ht="62.5">
      <c r="A286" s="420" t="s">
        <v>912</v>
      </c>
      <c r="B286" s="421" t="s">
        <v>913</v>
      </c>
      <c r="C286" s="420"/>
      <c r="D286" s="421" t="s">
        <v>914</v>
      </c>
      <c r="E286" s="660"/>
      <c r="F286" s="422"/>
    </row>
    <row r="287" spans="1:6">
      <c r="A287" s="420"/>
      <c r="B287" s="421"/>
      <c r="C287" s="420" t="s">
        <v>834</v>
      </c>
      <c r="D287" s="423"/>
      <c r="E287" s="660"/>
      <c r="F287" s="422"/>
    </row>
    <row r="288" spans="1:6">
      <c r="A288" s="420"/>
      <c r="B288" s="421"/>
      <c r="C288" s="420" t="s">
        <v>4</v>
      </c>
      <c r="D288" s="424" t="s">
        <v>1645</v>
      </c>
      <c r="E288" s="22" t="s">
        <v>1360</v>
      </c>
      <c r="F288" s="422"/>
    </row>
    <row r="289" spans="1:6">
      <c r="A289" s="420"/>
      <c r="B289" s="421"/>
      <c r="C289" s="420" t="s">
        <v>5</v>
      </c>
      <c r="D289" s="423"/>
      <c r="E289" s="660"/>
      <c r="F289" s="422"/>
    </row>
    <row r="290" spans="1:6">
      <c r="A290" s="420"/>
      <c r="B290" s="421"/>
      <c r="C290" s="420" t="s">
        <v>6</v>
      </c>
      <c r="D290" s="424" t="s">
        <v>1645</v>
      </c>
      <c r="E290" s="22" t="s">
        <v>1360</v>
      </c>
      <c r="F290" s="422"/>
    </row>
    <row r="291" spans="1:6">
      <c r="A291" s="420"/>
      <c r="B291" s="421"/>
      <c r="C291" s="420" t="s">
        <v>7</v>
      </c>
      <c r="D291" s="423"/>
      <c r="E291" s="660"/>
      <c r="F291" s="422"/>
    </row>
    <row r="292" spans="1:6">
      <c r="A292" s="420"/>
      <c r="B292" s="421"/>
      <c r="C292" s="420" t="s">
        <v>8</v>
      </c>
      <c r="D292" s="423"/>
      <c r="E292" s="660"/>
      <c r="F292" s="422"/>
    </row>
    <row r="293" spans="1:6">
      <c r="A293"/>
      <c r="B293"/>
      <c r="C293"/>
      <c r="D293"/>
      <c r="E293"/>
      <c r="F293"/>
    </row>
    <row r="294" spans="1:6" ht="62.5">
      <c r="A294" s="420" t="s">
        <v>915</v>
      </c>
      <c r="B294" s="421" t="s">
        <v>916</v>
      </c>
      <c r="C294" s="420"/>
      <c r="D294" s="421" t="s">
        <v>917</v>
      </c>
      <c r="E294" s="660"/>
      <c r="F294" s="422"/>
    </row>
    <row r="295" spans="1:6">
      <c r="A295" s="420"/>
      <c r="B295" s="421"/>
      <c r="C295" s="420" t="s">
        <v>834</v>
      </c>
      <c r="D295" s="423"/>
      <c r="E295" s="660"/>
      <c r="F295" s="422"/>
    </row>
    <row r="296" spans="1:6">
      <c r="A296" s="420"/>
      <c r="B296" s="421"/>
      <c r="C296" s="420" t="s">
        <v>4</v>
      </c>
      <c r="D296" s="424" t="s">
        <v>1675</v>
      </c>
      <c r="E296" s="22" t="s">
        <v>1360</v>
      </c>
      <c r="F296" s="422"/>
    </row>
    <row r="297" spans="1:6">
      <c r="A297" s="420"/>
      <c r="B297" s="421"/>
      <c r="C297" s="420" t="s">
        <v>5</v>
      </c>
      <c r="D297" s="423"/>
      <c r="E297" s="660"/>
      <c r="F297" s="422"/>
    </row>
    <row r="298" spans="1:6">
      <c r="A298" s="420"/>
      <c r="B298" s="421"/>
      <c r="C298" s="420" t="s">
        <v>6</v>
      </c>
      <c r="D298" s="424" t="s">
        <v>2360</v>
      </c>
      <c r="E298" s="22" t="s">
        <v>1360</v>
      </c>
      <c r="F298" s="422"/>
    </row>
    <row r="299" spans="1:6">
      <c r="A299" s="420"/>
      <c r="B299" s="421"/>
      <c r="C299" s="420" t="s">
        <v>7</v>
      </c>
      <c r="D299" s="423"/>
      <c r="E299" s="660"/>
      <c r="F299" s="422"/>
    </row>
    <row r="300" spans="1:6">
      <c r="A300" s="420"/>
      <c r="B300" s="421"/>
      <c r="C300" s="420" t="s">
        <v>8</v>
      </c>
      <c r="D300" s="423"/>
      <c r="E300" s="660"/>
      <c r="F300" s="422"/>
    </row>
    <row r="301" spans="1:6">
      <c r="A301"/>
      <c r="B301"/>
      <c r="C301"/>
      <c r="D301"/>
      <c r="E301"/>
      <c r="F301"/>
    </row>
    <row r="302" spans="1:6" ht="62.5">
      <c r="A302" s="420" t="s">
        <v>918</v>
      </c>
      <c r="B302" s="421" t="s">
        <v>919</v>
      </c>
      <c r="C302" s="420"/>
      <c r="D302" s="421" t="s">
        <v>920</v>
      </c>
      <c r="E302" s="660"/>
      <c r="F302" s="422"/>
    </row>
    <row r="303" spans="1:6">
      <c r="A303" s="420"/>
      <c r="B303" s="421"/>
      <c r="C303" s="420" t="s">
        <v>834</v>
      </c>
      <c r="D303" s="423"/>
      <c r="E303" s="660"/>
      <c r="F303" s="422"/>
    </row>
    <row r="304" spans="1:6">
      <c r="A304" s="420"/>
      <c r="B304" s="421"/>
      <c r="C304" s="420" t="s">
        <v>4</v>
      </c>
      <c r="D304" s="424" t="s">
        <v>1666</v>
      </c>
      <c r="E304" s="22" t="s">
        <v>1360</v>
      </c>
      <c r="F304" s="422"/>
    </row>
    <row r="305" spans="1:6">
      <c r="A305" s="420"/>
      <c r="B305" s="421"/>
      <c r="C305" s="420" t="s">
        <v>5</v>
      </c>
      <c r="D305" s="423"/>
      <c r="E305" s="660"/>
      <c r="F305" s="422"/>
    </row>
    <row r="306" spans="1:6">
      <c r="A306" s="420"/>
      <c r="B306" s="421"/>
      <c r="C306" s="420" t="s">
        <v>6</v>
      </c>
      <c r="D306" s="424" t="s">
        <v>1666</v>
      </c>
      <c r="E306" s="22" t="s">
        <v>1360</v>
      </c>
      <c r="F306" s="422"/>
    </row>
    <row r="307" spans="1:6">
      <c r="A307" s="420"/>
      <c r="B307" s="421"/>
      <c r="C307" s="420" t="s">
        <v>7</v>
      </c>
      <c r="D307" s="423"/>
      <c r="E307" s="660"/>
      <c r="F307" s="422"/>
    </row>
    <row r="308" spans="1:6">
      <c r="A308" s="420"/>
      <c r="B308" s="421"/>
      <c r="C308" s="420" t="s">
        <v>8</v>
      </c>
      <c r="D308" s="423"/>
      <c r="E308" s="660"/>
      <c r="F308" s="422"/>
    </row>
    <row r="309" spans="1:6">
      <c r="A309"/>
      <c r="B309"/>
      <c r="C309"/>
      <c r="D309"/>
      <c r="E309"/>
      <c r="F309"/>
    </row>
    <row r="310" spans="1:6" ht="62.5">
      <c r="A310" s="420" t="s">
        <v>921</v>
      </c>
      <c r="B310" s="421" t="s">
        <v>922</v>
      </c>
      <c r="C310" s="420"/>
      <c r="D310" s="421" t="s">
        <v>923</v>
      </c>
      <c r="E310" s="660"/>
      <c r="F310" s="422"/>
    </row>
    <row r="311" spans="1:6">
      <c r="A311" s="420"/>
      <c r="B311" s="421"/>
      <c r="C311" s="420" t="s">
        <v>834</v>
      </c>
      <c r="D311" s="423"/>
      <c r="E311" s="660"/>
      <c r="F311" s="422"/>
    </row>
    <row r="312" spans="1:6">
      <c r="A312" s="420"/>
      <c r="B312" s="421"/>
      <c r="C312" s="420" t="s">
        <v>4</v>
      </c>
      <c r="D312" s="424" t="s">
        <v>1646</v>
      </c>
      <c r="E312" s="22" t="s">
        <v>1360</v>
      </c>
      <c r="F312" s="422"/>
    </row>
    <row r="313" spans="1:6">
      <c r="A313" s="420"/>
      <c r="B313" s="421"/>
      <c r="C313" s="420" t="s">
        <v>5</v>
      </c>
      <c r="D313" s="423"/>
      <c r="E313" s="660"/>
      <c r="F313" s="422"/>
    </row>
    <row r="314" spans="1:6">
      <c r="A314" s="420"/>
      <c r="B314" s="421"/>
      <c r="C314" s="420" t="s">
        <v>6</v>
      </c>
      <c r="D314" s="424" t="s">
        <v>1646</v>
      </c>
      <c r="E314" s="22" t="s">
        <v>1360</v>
      </c>
      <c r="F314" s="422"/>
    </row>
    <row r="315" spans="1:6">
      <c r="A315" s="420"/>
      <c r="B315" s="421"/>
      <c r="C315" s="420" t="s">
        <v>7</v>
      </c>
      <c r="D315" s="423"/>
      <c r="E315" s="660"/>
      <c r="F315" s="422"/>
    </row>
    <row r="316" spans="1:6">
      <c r="A316" s="420"/>
      <c r="B316" s="421"/>
      <c r="C316" s="420" t="s">
        <v>8</v>
      </c>
      <c r="D316" s="423"/>
      <c r="E316" s="660"/>
      <c r="F316" s="422"/>
    </row>
    <row r="317" spans="1:6">
      <c r="A317"/>
      <c r="B317"/>
      <c r="C317"/>
      <c r="D317"/>
      <c r="E317"/>
      <c r="F317"/>
    </row>
    <row r="318" spans="1:6" ht="62.5">
      <c r="A318" s="420" t="s">
        <v>924</v>
      </c>
      <c r="B318" s="421" t="s">
        <v>925</v>
      </c>
      <c r="C318" s="420"/>
      <c r="D318" s="421" t="s">
        <v>926</v>
      </c>
      <c r="E318" s="660"/>
      <c r="F318" s="422"/>
    </row>
    <row r="319" spans="1:6">
      <c r="A319" s="420"/>
      <c r="B319" s="421"/>
      <c r="C319" s="420" t="s">
        <v>834</v>
      </c>
      <c r="D319" s="423"/>
      <c r="E319" s="660"/>
      <c r="F319" s="422"/>
    </row>
    <row r="320" spans="1:6">
      <c r="A320" s="420"/>
      <c r="B320" s="421"/>
      <c r="C320" s="420" t="s">
        <v>4</v>
      </c>
      <c r="D320" s="424" t="s">
        <v>1629</v>
      </c>
      <c r="E320" s="22" t="s">
        <v>1360</v>
      </c>
      <c r="F320" s="422"/>
    </row>
    <row r="321" spans="1:6">
      <c r="A321" s="420"/>
      <c r="B321" s="421"/>
      <c r="C321" s="420" t="s">
        <v>5</v>
      </c>
      <c r="D321" s="423"/>
      <c r="E321" s="660"/>
      <c r="F321" s="422"/>
    </row>
    <row r="322" spans="1:6">
      <c r="A322" s="420"/>
      <c r="B322" s="421"/>
      <c r="C322" s="420" t="s">
        <v>6</v>
      </c>
      <c r="D322" s="424" t="s">
        <v>1629</v>
      </c>
      <c r="E322" s="22" t="s">
        <v>1360</v>
      </c>
      <c r="F322" s="422"/>
    </row>
    <row r="323" spans="1:6">
      <c r="A323" s="420"/>
      <c r="B323" s="421"/>
      <c r="C323" s="420" t="s">
        <v>7</v>
      </c>
      <c r="D323" s="423"/>
      <c r="E323" s="660"/>
      <c r="F323" s="422"/>
    </row>
    <row r="324" spans="1:6">
      <c r="A324" s="420"/>
      <c r="B324" s="421"/>
      <c r="C324" s="420" t="s">
        <v>8</v>
      </c>
      <c r="D324" s="423"/>
      <c r="E324" s="660"/>
      <c r="F324" s="422"/>
    </row>
    <row r="325" spans="1:6">
      <c r="A325"/>
      <c r="B325"/>
      <c r="C325"/>
      <c r="D325"/>
      <c r="E325"/>
      <c r="F325"/>
    </row>
    <row r="326" spans="1:6" ht="137.5">
      <c r="A326" s="420" t="s">
        <v>927</v>
      </c>
      <c r="B326" s="421" t="s">
        <v>928</v>
      </c>
      <c r="C326" s="420"/>
      <c r="D326" s="421" t="s">
        <v>929</v>
      </c>
      <c r="E326" s="660"/>
      <c r="F326" s="422"/>
    </row>
    <row r="327" spans="1:6">
      <c r="A327" s="420"/>
      <c r="B327" s="421"/>
      <c r="C327" s="420" t="s">
        <v>834</v>
      </c>
      <c r="D327" s="423"/>
      <c r="E327" s="660"/>
      <c r="F327" s="422"/>
    </row>
    <row r="328" spans="1:6">
      <c r="A328" s="420"/>
      <c r="B328" s="421"/>
      <c r="C328" s="420" t="s">
        <v>4</v>
      </c>
      <c r="D328" s="424" t="s">
        <v>1647</v>
      </c>
      <c r="E328" s="22" t="s">
        <v>1360</v>
      </c>
      <c r="F328" s="422"/>
    </row>
    <row r="329" spans="1:6">
      <c r="A329" s="420"/>
      <c r="B329" s="421"/>
      <c r="C329" s="420" t="s">
        <v>5</v>
      </c>
      <c r="D329" s="423"/>
      <c r="E329" s="660"/>
      <c r="F329" s="422"/>
    </row>
    <row r="330" spans="1:6" ht="25">
      <c r="A330" s="420"/>
      <c r="B330" s="421"/>
      <c r="C330" s="420" t="s">
        <v>6</v>
      </c>
      <c r="D330" s="424" t="s">
        <v>2361</v>
      </c>
      <c r="E330" s="22" t="s">
        <v>1360</v>
      </c>
      <c r="F330" s="422"/>
    </row>
    <row r="331" spans="1:6">
      <c r="A331" s="420"/>
      <c r="B331" s="421"/>
      <c r="C331" s="420" t="s">
        <v>7</v>
      </c>
      <c r="D331" s="423"/>
      <c r="E331" s="660"/>
      <c r="F331" s="422"/>
    </row>
    <row r="332" spans="1:6">
      <c r="A332" s="420"/>
      <c r="B332" s="421"/>
      <c r="C332" s="420" t="s">
        <v>8</v>
      </c>
      <c r="D332" s="423"/>
      <c r="E332" s="660"/>
      <c r="F332" s="422"/>
    </row>
    <row r="333" spans="1:6">
      <c r="A333"/>
      <c r="B333"/>
      <c r="C333"/>
      <c r="D333"/>
      <c r="E333"/>
      <c r="F333"/>
    </row>
    <row r="334" spans="1:6" ht="162.5">
      <c r="A334" s="420" t="s">
        <v>930</v>
      </c>
      <c r="B334" s="421" t="s">
        <v>349</v>
      </c>
      <c r="C334" s="420"/>
      <c r="D334" s="421" t="s">
        <v>931</v>
      </c>
      <c r="E334" s="660"/>
      <c r="F334" s="422"/>
    </row>
    <row r="335" spans="1:6">
      <c r="A335" s="420"/>
      <c r="B335" s="421"/>
      <c r="C335" s="420" t="s">
        <v>834</v>
      </c>
      <c r="D335" s="423"/>
      <c r="E335" s="660"/>
      <c r="F335" s="422"/>
    </row>
    <row r="336" spans="1:6">
      <c r="A336" s="420"/>
      <c r="B336" s="421"/>
      <c r="C336" s="420" t="s">
        <v>4</v>
      </c>
      <c r="D336" s="424" t="s">
        <v>1733</v>
      </c>
      <c r="E336" s="22" t="s">
        <v>1360</v>
      </c>
      <c r="F336" s="422"/>
    </row>
    <row r="337" spans="1:6">
      <c r="A337" s="420"/>
      <c r="B337" s="421"/>
      <c r="C337" s="420" t="s">
        <v>5</v>
      </c>
      <c r="D337" s="423"/>
      <c r="E337" s="660"/>
      <c r="F337" s="422"/>
    </row>
    <row r="338" spans="1:6">
      <c r="A338" s="420"/>
      <c r="B338" s="421"/>
      <c r="C338" s="420" t="s">
        <v>6</v>
      </c>
      <c r="D338" s="424" t="s">
        <v>2362</v>
      </c>
      <c r="E338" s="22" t="s">
        <v>1360</v>
      </c>
      <c r="F338" s="422"/>
    </row>
    <row r="339" spans="1:6">
      <c r="A339" s="420"/>
      <c r="B339" s="421"/>
      <c r="C339" s="420" t="s">
        <v>7</v>
      </c>
      <c r="D339" s="423"/>
      <c r="E339" s="660"/>
      <c r="F339" s="422"/>
    </row>
    <row r="340" spans="1:6">
      <c r="A340" s="420"/>
      <c r="B340" s="421"/>
      <c r="C340" s="420" t="s">
        <v>8</v>
      </c>
      <c r="D340" s="423"/>
      <c r="E340" s="660"/>
      <c r="F340" s="422"/>
    </row>
    <row r="341" spans="1:6">
      <c r="A341"/>
      <c r="B341"/>
      <c r="C341"/>
      <c r="D341"/>
      <c r="E341"/>
      <c r="F341"/>
    </row>
    <row r="342" spans="1:6">
      <c r="A342" s="659">
        <v>2.2999999999999998</v>
      </c>
      <c r="B342" s="659"/>
      <c r="C342" s="659"/>
      <c r="D342" s="659" t="s">
        <v>932</v>
      </c>
      <c r="E342" s="458"/>
      <c r="F342" s="419"/>
    </row>
    <row r="343" spans="1:6" ht="175">
      <c r="A343" s="420" t="s">
        <v>933</v>
      </c>
      <c r="B343" s="421" t="s">
        <v>934</v>
      </c>
      <c r="C343" s="420"/>
      <c r="D343" s="421" t="s">
        <v>935</v>
      </c>
      <c r="E343" s="660"/>
      <c r="F343" s="422"/>
    </row>
    <row r="344" spans="1:6">
      <c r="A344" s="420"/>
      <c r="B344" s="421"/>
      <c r="C344" s="420" t="s">
        <v>834</v>
      </c>
      <c r="D344" s="423"/>
      <c r="E344" s="660"/>
      <c r="F344" s="422"/>
    </row>
    <row r="345" spans="1:6" ht="25">
      <c r="A345" s="420"/>
      <c r="B345" s="421"/>
      <c r="C345" s="420" t="s">
        <v>4</v>
      </c>
      <c r="D345" s="424" t="s">
        <v>1678</v>
      </c>
      <c r="E345" s="22" t="s">
        <v>1360</v>
      </c>
      <c r="F345" s="422"/>
    </row>
    <row r="346" spans="1:6">
      <c r="A346" s="420"/>
      <c r="B346" s="421"/>
      <c r="C346" s="420" t="s">
        <v>5</v>
      </c>
      <c r="D346" s="423"/>
      <c r="E346" s="660"/>
      <c r="F346" s="422"/>
    </row>
    <row r="347" spans="1:6" ht="80.25" customHeight="1">
      <c r="A347" s="420"/>
      <c r="B347" s="421"/>
      <c r="C347" s="420" t="s">
        <v>6</v>
      </c>
      <c r="D347" s="424" t="s">
        <v>2363</v>
      </c>
      <c r="E347" s="22" t="s">
        <v>1360</v>
      </c>
      <c r="F347" s="422"/>
    </row>
    <row r="348" spans="1:6">
      <c r="A348" s="420"/>
      <c r="B348" s="421"/>
      <c r="C348" s="420" t="s">
        <v>7</v>
      </c>
      <c r="D348" s="423"/>
      <c r="E348" s="660"/>
      <c r="F348" s="422"/>
    </row>
    <row r="349" spans="1:6">
      <c r="A349" s="420"/>
      <c r="B349" s="421"/>
      <c r="C349" s="420" t="s">
        <v>8</v>
      </c>
      <c r="D349" s="423"/>
      <c r="E349" s="660"/>
      <c r="F349" s="422"/>
    </row>
    <row r="350" spans="1:6">
      <c r="A350"/>
      <c r="B350"/>
      <c r="C350"/>
      <c r="D350"/>
      <c r="E350"/>
      <c r="F350"/>
    </row>
    <row r="351" spans="1:6" ht="112.5">
      <c r="A351" s="420" t="s">
        <v>936</v>
      </c>
      <c r="B351" s="421" t="s">
        <v>937</v>
      </c>
      <c r="C351" s="420"/>
      <c r="D351" s="421" t="s">
        <v>938</v>
      </c>
      <c r="E351" s="660"/>
      <c r="F351" s="422"/>
    </row>
    <row r="352" spans="1:6">
      <c r="A352" s="420"/>
      <c r="B352" s="421"/>
      <c r="C352" s="420" t="s">
        <v>834</v>
      </c>
      <c r="D352" s="423"/>
      <c r="E352" s="660"/>
      <c r="F352" s="422"/>
    </row>
    <row r="353" spans="1:6">
      <c r="A353" s="420"/>
      <c r="B353" s="421"/>
      <c r="C353" s="420" t="s">
        <v>4</v>
      </c>
      <c r="D353" s="424" t="s">
        <v>1679</v>
      </c>
      <c r="E353" s="22" t="s">
        <v>1360</v>
      </c>
      <c r="F353" s="422"/>
    </row>
    <row r="354" spans="1:6">
      <c r="A354" s="420"/>
      <c r="B354" s="421"/>
      <c r="C354" s="420" t="s">
        <v>5</v>
      </c>
      <c r="D354" s="423"/>
      <c r="E354" s="660"/>
      <c r="F354" s="422"/>
    </row>
    <row r="355" spans="1:6">
      <c r="A355" s="420"/>
      <c r="B355" s="421"/>
      <c r="C355" s="420" t="s">
        <v>6</v>
      </c>
      <c r="D355" s="424" t="s">
        <v>1679</v>
      </c>
      <c r="E355" s="22" t="s">
        <v>1360</v>
      </c>
      <c r="F355" s="422"/>
    </row>
    <row r="356" spans="1:6">
      <c r="A356" s="420"/>
      <c r="B356" s="421"/>
      <c r="C356" s="420" t="s">
        <v>7</v>
      </c>
      <c r="D356" s="423"/>
      <c r="E356" s="660"/>
      <c r="F356" s="422"/>
    </row>
    <row r="357" spans="1:6">
      <c r="A357" s="420"/>
      <c r="B357" s="421"/>
      <c r="C357" s="420" t="s">
        <v>8</v>
      </c>
      <c r="D357" s="423"/>
      <c r="E357" s="660"/>
      <c r="F357" s="422"/>
    </row>
    <row r="358" spans="1:6">
      <c r="A358"/>
      <c r="B358"/>
      <c r="C358"/>
      <c r="D358"/>
      <c r="E358"/>
      <c r="F358"/>
    </row>
    <row r="359" spans="1:6" ht="162.5">
      <c r="A359" s="420" t="s">
        <v>939</v>
      </c>
      <c r="B359" s="421" t="s">
        <v>940</v>
      </c>
      <c r="C359" s="420"/>
      <c r="D359" s="421" t="s">
        <v>941</v>
      </c>
      <c r="E359" s="660"/>
      <c r="F359" s="422"/>
    </row>
    <row r="360" spans="1:6">
      <c r="A360" s="420"/>
      <c r="B360" s="421"/>
      <c r="C360" s="420" t="s">
        <v>834</v>
      </c>
      <c r="D360" s="423"/>
      <c r="E360" s="660"/>
      <c r="F360" s="422"/>
    </row>
    <row r="361" spans="1:6" ht="25">
      <c r="A361" s="420"/>
      <c r="B361" s="421"/>
      <c r="C361" s="420" t="s">
        <v>4</v>
      </c>
      <c r="D361" s="424" t="s">
        <v>1680</v>
      </c>
      <c r="E361" s="22" t="s">
        <v>1360</v>
      </c>
      <c r="F361" s="422"/>
    </row>
    <row r="362" spans="1:6">
      <c r="A362" s="420"/>
      <c r="B362" s="421"/>
      <c r="C362" s="420" t="s">
        <v>5</v>
      </c>
      <c r="D362" s="423" t="s">
        <v>2221</v>
      </c>
      <c r="E362" s="660"/>
      <c r="F362" s="422"/>
    </row>
    <row r="363" spans="1:6" ht="50">
      <c r="A363" s="420"/>
      <c r="B363" s="421"/>
      <c r="C363" s="420" t="s">
        <v>6</v>
      </c>
      <c r="D363" s="424" t="s">
        <v>2364</v>
      </c>
      <c r="E363" s="22" t="s">
        <v>1360</v>
      </c>
      <c r="F363" s="422"/>
    </row>
    <row r="364" spans="1:6" ht="50">
      <c r="A364" s="420"/>
      <c r="B364" s="421"/>
      <c r="C364" s="420" t="s">
        <v>7</v>
      </c>
      <c r="D364" s="423" t="s">
        <v>2497</v>
      </c>
      <c r="E364" s="660" t="s">
        <v>1360</v>
      </c>
      <c r="F364" s="422"/>
    </row>
    <row r="365" spans="1:6">
      <c r="A365" s="420"/>
      <c r="B365" s="421"/>
      <c r="C365" s="420" t="s">
        <v>8</v>
      </c>
      <c r="D365" s="423"/>
      <c r="E365" s="660"/>
      <c r="F365" s="422"/>
    </row>
    <row r="366" spans="1:6">
      <c r="A366"/>
      <c r="B366"/>
      <c r="D366"/>
      <c r="E366"/>
      <c r="F366"/>
    </row>
    <row r="367" spans="1:6" ht="112.5">
      <c r="A367" s="420" t="s">
        <v>942</v>
      </c>
      <c r="B367" s="421" t="s">
        <v>927</v>
      </c>
      <c r="C367" s="420"/>
      <c r="D367" s="421" t="s">
        <v>943</v>
      </c>
      <c r="E367" s="660"/>
      <c r="F367" s="422"/>
    </row>
    <row r="368" spans="1:6">
      <c r="A368" s="420"/>
      <c r="B368" s="421"/>
      <c r="C368" s="420" t="s">
        <v>834</v>
      </c>
      <c r="D368" s="423"/>
      <c r="E368" s="660"/>
      <c r="F368" s="422"/>
    </row>
    <row r="369" spans="1:6" ht="25">
      <c r="A369" s="420"/>
      <c r="B369" s="421"/>
      <c r="C369" s="420" t="s">
        <v>4</v>
      </c>
      <c r="D369" s="424" t="s">
        <v>1680</v>
      </c>
      <c r="E369" s="22" t="s">
        <v>1360</v>
      </c>
      <c r="F369" s="422"/>
    </row>
    <row r="370" spans="1:6">
      <c r="A370" s="420"/>
      <c r="B370" s="421"/>
      <c r="C370" s="420" t="s">
        <v>5</v>
      </c>
      <c r="D370" s="423"/>
      <c r="E370" s="660"/>
      <c r="F370" s="422"/>
    </row>
    <row r="371" spans="1:6" ht="50">
      <c r="A371" s="420"/>
      <c r="B371" s="421"/>
      <c r="C371" s="420" t="s">
        <v>6</v>
      </c>
      <c r="D371" s="423" t="s">
        <v>2365</v>
      </c>
      <c r="E371" s="660" t="s">
        <v>1360</v>
      </c>
      <c r="F371" s="422"/>
    </row>
    <row r="372" spans="1:6">
      <c r="A372" s="420"/>
      <c r="B372" s="421"/>
      <c r="C372" s="420" t="s">
        <v>7</v>
      </c>
      <c r="D372" s="423"/>
      <c r="E372" s="660"/>
      <c r="F372" s="422"/>
    </row>
    <row r="373" spans="1:6">
      <c r="A373" s="420"/>
      <c r="B373" s="421"/>
      <c r="C373" s="420" t="s">
        <v>8</v>
      </c>
      <c r="D373" s="423"/>
      <c r="E373" s="660"/>
      <c r="F373" s="422"/>
    </row>
    <row r="374" spans="1:6">
      <c r="A374"/>
      <c r="B374"/>
      <c r="D374"/>
      <c r="E374"/>
      <c r="F374"/>
    </row>
    <row r="375" spans="1:6" ht="144.75" customHeight="1">
      <c r="A375" s="420" t="s">
        <v>944</v>
      </c>
      <c r="B375" s="421" t="s">
        <v>945</v>
      </c>
      <c r="C375" s="420"/>
      <c r="D375" s="421" t="s">
        <v>946</v>
      </c>
      <c r="E375" s="660"/>
      <c r="F375" s="422"/>
    </row>
    <row r="376" spans="1:6">
      <c r="A376" s="420"/>
      <c r="B376" s="421"/>
      <c r="C376" s="420" t="s">
        <v>834</v>
      </c>
      <c r="D376" s="423"/>
      <c r="E376" s="660"/>
      <c r="F376" s="422"/>
    </row>
    <row r="377" spans="1:6">
      <c r="A377" s="420"/>
      <c r="B377" s="421"/>
      <c r="C377" s="420" t="s">
        <v>4</v>
      </c>
      <c r="D377" s="424" t="s">
        <v>1630</v>
      </c>
      <c r="E377" s="22" t="s">
        <v>1360</v>
      </c>
      <c r="F377" s="422"/>
    </row>
    <row r="378" spans="1:6">
      <c r="A378" s="420"/>
      <c r="B378" s="421"/>
      <c r="C378" s="420" t="s">
        <v>5</v>
      </c>
      <c r="D378" s="423"/>
      <c r="E378" s="660"/>
      <c r="F378" s="422"/>
    </row>
    <row r="379" spans="1:6" ht="25">
      <c r="A379" s="420"/>
      <c r="B379" s="421"/>
      <c r="C379" s="420" t="s">
        <v>6</v>
      </c>
      <c r="D379" s="423" t="s">
        <v>2366</v>
      </c>
      <c r="E379" s="660" t="s">
        <v>1360</v>
      </c>
      <c r="F379" s="422"/>
    </row>
    <row r="380" spans="1:6">
      <c r="A380" s="420"/>
      <c r="B380" s="421"/>
      <c r="C380" s="420" t="s">
        <v>7</v>
      </c>
      <c r="D380" s="423" t="s">
        <v>2567</v>
      </c>
      <c r="E380" s="660" t="s">
        <v>1360</v>
      </c>
      <c r="F380" s="422"/>
    </row>
    <row r="381" spans="1:6">
      <c r="A381" s="420"/>
      <c r="B381" s="421"/>
      <c r="C381" s="420" t="s">
        <v>8</v>
      </c>
      <c r="D381" s="423"/>
      <c r="E381" s="660"/>
      <c r="F381" s="422"/>
    </row>
    <row r="382" spans="1:6">
      <c r="A382"/>
      <c r="B382"/>
      <c r="D382"/>
      <c r="E382"/>
      <c r="F382"/>
    </row>
    <row r="383" spans="1:6" ht="100">
      <c r="A383" s="420" t="s">
        <v>947</v>
      </c>
      <c r="B383" s="421" t="s">
        <v>948</v>
      </c>
      <c r="C383" s="420"/>
      <c r="D383" s="421" t="s">
        <v>949</v>
      </c>
      <c r="E383" s="660"/>
      <c r="F383" s="422"/>
    </row>
    <row r="384" spans="1:6">
      <c r="A384" s="420"/>
      <c r="B384" s="421"/>
      <c r="C384" s="420" t="s">
        <v>834</v>
      </c>
      <c r="D384" s="423"/>
      <c r="E384" s="660"/>
      <c r="F384" s="422"/>
    </row>
    <row r="385" spans="1:6">
      <c r="A385" s="420"/>
      <c r="B385" s="421"/>
      <c r="C385" s="420" t="s">
        <v>4</v>
      </c>
      <c r="D385" s="424" t="s">
        <v>1631</v>
      </c>
      <c r="E385" s="22" t="s">
        <v>1360</v>
      </c>
      <c r="F385" s="422"/>
    </row>
    <row r="386" spans="1:6">
      <c r="A386" s="420"/>
      <c r="B386" s="421"/>
      <c r="C386" s="420" t="s">
        <v>5</v>
      </c>
      <c r="D386" s="423"/>
      <c r="E386" s="660"/>
      <c r="F386" s="422"/>
    </row>
    <row r="387" spans="1:6" ht="25">
      <c r="A387" s="420"/>
      <c r="B387" s="421"/>
      <c r="C387" s="420" t="s">
        <v>6</v>
      </c>
      <c r="D387" s="423" t="s">
        <v>2367</v>
      </c>
      <c r="E387" s="660" t="s">
        <v>1360</v>
      </c>
      <c r="F387" s="422"/>
    </row>
    <row r="388" spans="1:6">
      <c r="A388" s="420"/>
      <c r="B388" s="421"/>
      <c r="C388" s="420" t="s">
        <v>7</v>
      </c>
      <c r="D388" s="423"/>
      <c r="E388" s="660"/>
      <c r="F388" s="422"/>
    </row>
    <row r="389" spans="1:6">
      <c r="A389" s="420"/>
      <c r="B389" s="421"/>
      <c r="C389" s="420" t="s">
        <v>8</v>
      </c>
      <c r="D389" s="423"/>
      <c r="E389" s="660"/>
      <c r="F389" s="422"/>
    </row>
    <row r="390" spans="1:6">
      <c r="A390"/>
      <c r="B390"/>
      <c r="D390"/>
      <c r="E390"/>
      <c r="F390"/>
    </row>
    <row r="391" spans="1:6" ht="112.5">
      <c r="A391" s="420" t="s">
        <v>950</v>
      </c>
      <c r="B391" s="421" t="s">
        <v>951</v>
      </c>
      <c r="C391" s="420"/>
      <c r="D391" s="421" t="s">
        <v>952</v>
      </c>
      <c r="E391" s="660"/>
      <c r="F391" s="422"/>
    </row>
    <row r="392" spans="1:6">
      <c r="A392" s="420"/>
      <c r="B392" s="421"/>
      <c r="C392" s="420" t="s">
        <v>834</v>
      </c>
      <c r="D392" s="423"/>
      <c r="E392" s="660"/>
      <c r="F392" s="422"/>
    </row>
    <row r="393" spans="1:6" ht="25">
      <c r="A393" s="420"/>
      <c r="B393" s="421"/>
      <c r="C393" s="420" t="s">
        <v>4</v>
      </c>
      <c r="D393" s="424" t="s">
        <v>1734</v>
      </c>
      <c r="E393" s="22" t="s">
        <v>1360</v>
      </c>
      <c r="F393" s="422"/>
    </row>
    <row r="394" spans="1:6">
      <c r="A394" s="420"/>
      <c r="B394" s="421"/>
      <c r="C394" s="420" t="s">
        <v>5</v>
      </c>
      <c r="D394" s="423"/>
      <c r="E394" s="660"/>
      <c r="F394" s="422"/>
    </row>
    <row r="395" spans="1:6" ht="25">
      <c r="A395" s="420"/>
      <c r="B395" s="421"/>
      <c r="C395" s="420" t="s">
        <v>6</v>
      </c>
      <c r="D395" s="424" t="s">
        <v>2368</v>
      </c>
      <c r="E395" s="22" t="s">
        <v>1360</v>
      </c>
      <c r="F395" s="422"/>
    </row>
    <row r="396" spans="1:6">
      <c r="A396" s="420"/>
      <c r="B396" s="421"/>
      <c r="C396" s="420" t="s">
        <v>7</v>
      </c>
      <c r="D396" s="423"/>
      <c r="E396" s="660"/>
      <c r="F396" s="422"/>
    </row>
    <row r="397" spans="1:6">
      <c r="A397" s="420"/>
      <c r="B397" s="421"/>
      <c r="C397" s="420" t="s">
        <v>8</v>
      </c>
      <c r="D397" s="423"/>
      <c r="E397" s="660"/>
      <c r="F397" s="422"/>
    </row>
    <row r="398" spans="1:6">
      <c r="A398"/>
      <c r="B398"/>
      <c r="D398"/>
      <c r="E398"/>
      <c r="F398"/>
    </row>
    <row r="399" spans="1:6" ht="100">
      <c r="A399" s="420" t="s">
        <v>953</v>
      </c>
      <c r="B399" s="421" t="s">
        <v>954</v>
      </c>
      <c r="C399" s="420"/>
      <c r="D399" s="421" t="s">
        <v>955</v>
      </c>
      <c r="E399" s="660"/>
      <c r="F399" s="422"/>
    </row>
    <row r="400" spans="1:6">
      <c r="A400" s="420"/>
      <c r="B400" s="421"/>
      <c r="C400" s="420" t="s">
        <v>834</v>
      </c>
      <c r="D400" s="423"/>
      <c r="E400" s="660"/>
      <c r="F400" s="422"/>
    </row>
    <row r="401" spans="1:6">
      <c r="A401" s="420"/>
      <c r="B401" s="421"/>
      <c r="C401" s="420" t="s">
        <v>4</v>
      </c>
      <c r="D401" s="424" t="s">
        <v>1735</v>
      </c>
      <c r="E401" s="22" t="s">
        <v>1360</v>
      </c>
      <c r="F401" s="422"/>
    </row>
    <row r="402" spans="1:6">
      <c r="A402" s="420"/>
      <c r="B402" s="421"/>
      <c r="C402" s="420" t="s">
        <v>5</v>
      </c>
      <c r="D402" s="423" t="s">
        <v>2221</v>
      </c>
      <c r="E402" s="660"/>
      <c r="F402" s="422"/>
    </row>
    <row r="403" spans="1:6" ht="25">
      <c r="A403" s="420"/>
      <c r="B403" s="421"/>
      <c r="C403" s="420" t="s">
        <v>6</v>
      </c>
      <c r="D403" s="424" t="s">
        <v>2369</v>
      </c>
      <c r="E403" s="22" t="s">
        <v>1360</v>
      </c>
      <c r="F403" s="422"/>
    </row>
    <row r="404" spans="1:6" ht="25">
      <c r="A404" s="420"/>
      <c r="B404" s="421"/>
      <c r="C404" s="420" t="s">
        <v>7</v>
      </c>
      <c r="D404" s="423" t="s">
        <v>2369</v>
      </c>
      <c r="E404" s="660" t="s">
        <v>1360</v>
      </c>
      <c r="F404" s="422"/>
    </row>
    <row r="405" spans="1:6">
      <c r="A405" s="420"/>
      <c r="B405" s="421"/>
      <c r="C405" s="420" t="s">
        <v>8</v>
      </c>
      <c r="D405" s="423"/>
      <c r="E405" s="660"/>
      <c r="F405" s="422"/>
    </row>
    <row r="406" spans="1:6">
      <c r="A406"/>
      <c r="B406"/>
      <c r="D406"/>
      <c r="E406"/>
      <c r="F406"/>
    </row>
    <row r="407" spans="1:6" ht="122.9" customHeight="1">
      <c r="A407" s="420" t="s">
        <v>956</v>
      </c>
      <c r="B407" s="421" t="s">
        <v>957</v>
      </c>
      <c r="C407" s="420"/>
      <c r="D407" s="421" t="s">
        <v>958</v>
      </c>
      <c r="E407" s="660"/>
      <c r="F407" s="422"/>
    </row>
    <row r="408" spans="1:6">
      <c r="A408" s="420"/>
      <c r="B408" s="421"/>
      <c r="C408" s="420" t="s">
        <v>834</v>
      </c>
      <c r="D408" s="423"/>
      <c r="E408" s="660"/>
      <c r="F408" s="422"/>
    </row>
    <row r="409" spans="1:6">
      <c r="A409" s="420"/>
      <c r="B409" s="421"/>
      <c r="C409" s="420" t="s">
        <v>4</v>
      </c>
      <c r="D409" s="424" t="s">
        <v>1736</v>
      </c>
      <c r="E409" s="22" t="s">
        <v>1360</v>
      </c>
      <c r="F409" s="422"/>
    </row>
    <row r="410" spans="1:6">
      <c r="A410" s="420"/>
      <c r="B410" s="421"/>
      <c r="C410" s="420" t="s">
        <v>5</v>
      </c>
      <c r="D410" s="423" t="s">
        <v>2221</v>
      </c>
      <c r="E410" s="660"/>
      <c r="F410" s="422"/>
    </row>
    <row r="411" spans="1:6" ht="25">
      <c r="A411" s="420"/>
      <c r="B411" s="421"/>
      <c r="C411" s="420" t="s">
        <v>6</v>
      </c>
      <c r="D411" s="423" t="s">
        <v>2370</v>
      </c>
      <c r="E411" s="660" t="s">
        <v>1360</v>
      </c>
      <c r="F411" s="422"/>
    </row>
    <row r="412" spans="1:6" ht="25">
      <c r="A412" s="420"/>
      <c r="B412" s="421"/>
      <c r="C412" s="420" t="s">
        <v>7</v>
      </c>
      <c r="D412" s="423" t="s">
        <v>2370</v>
      </c>
      <c r="E412" s="660" t="s">
        <v>1360</v>
      </c>
      <c r="F412" s="422"/>
    </row>
    <row r="413" spans="1:6">
      <c r="A413" s="420"/>
      <c r="B413" s="421"/>
      <c r="C413" s="420" t="s">
        <v>8</v>
      </c>
      <c r="D413" s="423"/>
      <c r="E413" s="660"/>
      <c r="F413" s="422"/>
    </row>
    <row r="414" spans="1:6">
      <c r="A414"/>
      <c r="B414"/>
      <c r="D414"/>
      <c r="E414"/>
      <c r="F414"/>
    </row>
    <row r="415" spans="1:6">
      <c r="A415" s="417">
        <v>2.4</v>
      </c>
      <c r="B415" s="659"/>
      <c r="C415" s="417"/>
      <c r="D415" s="659" t="s">
        <v>959</v>
      </c>
      <c r="E415" s="458"/>
      <c r="F415" s="418"/>
    </row>
    <row r="416" spans="1:6" ht="62.5">
      <c r="A416" s="420" t="s">
        <v>960</v>
      </c>
      <c r="B416" s="421" t="s">
        <v>274</v>
      </c>
      <c r="C416" s="420"/>
      <c r="D416" s="421" t="s">
        <v>961</v>
      </c>
      <c r="E416" s="660"/>
      <c r="F416" s="422"/>
    </row>
    <row r="417" spans="1:6">
      <c r="A417" s="420"/>
      <c r="B417" s="421"/>
      <c r="C417" s="420" t="s">
        <v>834</v>
      </c>
      <c r="D417" s="423"/>
      <c r="E417" s="660"/>
      <c r="F417" s="422"/>
    </row>
    <row r="418" spans="1:6">
      <c r="A418" s="420"/>
      <c r="B418" s="421"/>
      <c r="C418" s="420" t="s">
        <v>4</v>
      </c>
      <c r="D418" s="424" t="s">
        <v>1632</v>
      </c>
      <c r="E418" s="22" t="s">
        <v>1360</v>
      </c>
      <c r="F418" s="422"/>
    </row>
    <row r="419" spans="1:6">
      <c r="A419" s="420"/>
      <c r="B419" s="421"/>
      <c r="C419" s="420" t="s">
        <v>5</v>
      </c>
      <c r="D419" s="423"/>
      <c r="E419" s="660"/>
      <c r="F419" s="422"/>
    </row>
    <row r="420" spans="1:6" ht="100">
      <c r="A420" s="420"/>
      <c r="B420" s="421"/>
      <c r="C420" s="420" t="s">
        <v>6</v>
      </c>
      <c r="D420" s="423" t="s">
        <v>2371</v>
      </c>
      <c r="E420" s="660" t="s">
        <v>1360</v>
      </c>
      <c r="F420" s="422" t="s">
        <v>2372</v>
      </c>
    </row>
    <row r="421" spans="1:6">
      <c r="A421" s="420"/>
      <c r="B421" s="421"/>
      <c r="C421" s="420" t="s">
        <v>7</v>
      </c>
      <c r="D421" s="423"/>
      <c r="E421" s="660"/>
      <c r="F421" s="422"/>
    </row>
    <row r="422" spans="1:6">
      <c r="A422" s="420"/>
      <c r="B422" s="421"/>
      <c r="C422" s="420" t="s">
        <v>8</v>
      </c>
      <c r="D422" s="423"/>
      <c r="E422" s="660"/>
      <c r="F422" s="422"/>
    </row>
    <row r="423" spans="1:6">
      <c r="A423"/>
      <c r="B423"/>
      <c r="D423"/>
      <c r="E423"/>
      <c r="F423"/>
    </row>
    <row r="424" spans="1:6" ht="125">
      <c r="A424" s="420" t="s">
        <v>962</v>
      </c>
      <c r="B424" s="421" t="s">
        <v>275</v>
      </c>
      <c r="C424" s="420"/>
      <c r="D424" s="421" t="s">
        <v>963</v>
      </c>
      <c r="E424" s="660"/>
      <c r="F424" s="422"/>
    </row>
    <row r="425" spans="1:6">
      <c r="A425" s="420"/>
      <c r="B425" s="421"/>
      <c r="C425" s="420" t="s">
        <v>834</v>
      </c>
      <c r="D425" s="423"/>
      <c r="E425" s="660"/>
      <c r="F425" s="422"/>
    </row>
    <row r="426" spans="1:6">
      <c r="A426" s="420"/>
      <c r="B426" s="421"/>
      <c r="C426" s="420" t="s">
        <v>4</v>
      </c>
      <c r="D426" s="424" t="s">
        <v>1648</v>
      </c>
      <c r="E426" s="22" t="s">
        <v>1360</v>
      </c>
      <c r="F426" s="422"/>
    </row>
    <row r="427" spans="1:6">
      <c r="A427" s="420"/>
      <c r="B427" s="421"/>
      <c r="C427" s="420" t="s">
        <v>5</v>
      </c>
      <c r="D427" s="423"/>
      <c r="E427" s="660"/>
      <c r="F427" s="422"/>
    </row>
    <row r="428" spans="1:6">
      <c r="A428" s="420"/>
      <c r="B428" s="421"/>
      <c r="C428" s="420" t="s">
        <v>6</v>
      </c>
      <c r="D428" s="424" t="s">
        <v>2373</v>
      </c>
      <c r="E428" s="22" t="s">
        <v>1360</v>
      </c>
      <c r="F428" s="422"/>
    </row>
    <row r="429" spans="1:6">
      <c r="A429" s="420"/>
      <c r="B429" s="421"/>
      <c r="C429" s="420" t="s">
        <v>7</v>
      </c>
      <c r="D429" s="423"/>
      <c r="E429" s="660"/>
      <c r="F429" s="422"/>
    </row>
    <row r="430" spans="1:6">
      <c r="A430" s="420"/>
      <c r="B430" s="421"/>
      <c r="C430" s="420" t="s">
        <v>8</v>
      </c>
      <c r="D430" s="423"/>
      <c r="E430" s="660"/>
      <c r="F430" s="422"/>
    </row>
    <row r="431" spans="1:6">
      <c r="A431"/>
      <c r="B431"/>
      <c r="D431"/>
      <c r="E431"/>
      <c r="F431"/>
    </row>
    <row r="432" spans="1:6" ht="112.5">
      <c r="A432" s="420" t="s">
        <v>964</v>
      </c>
      <c r="B432" s="421" t="s">
        <v>276</v>
      </c>
      <c r="C432" s="420"/>
      <c r="D432" s="421" t="s">
        <v>965</v>
      </c>
      <c r="E432" s="660"/>
      <c r="F432" s="422"/>
    </row>
    <row r="433" spans="1:6">
      <c r="A433" s="420"/>
      <c r="B433" s="421"/>
      <c r="C433" s="420" t="s">
        <v>834</v>
      </c>
      <c r="D433" s="423"/>
      <c r="E433" s="660"/>
      <c r="F433" s="422"/>
    </row>
    <row r="434" spans="1:6">
      <c r="A434" s="420"/>
      <c r="B434" s="421"/>
      <c r="C434" s="420" t="s">
        <v>4</v>
      </c>
      <c r="D434" s="424" t="s">
        <v>1649</v>
      </c>
      <c r="E434" s="22" t="s">
        <v>1360</v>
      </c>
      <c r="F434" s="422"/>
    </row>
    <row r="435" spans="1:6">
      <c r="A435" s="420"/>
      <c r="B435" s="421"/>
      <c r="C435" s="420" t="s">
        <v>5</v>
      </c>
      <c r="D435" s="423"/>
      <c r="E435" s="660"/>
      <c r="F435" s="422"/>
    </row>
    <row r="436" spans="1:6">
      <c r="A436" s="420"/>
      <c r="B436" s="421"/>
      <c r="C436" s="420" t="s">
        <v>6</v>
      </c>
      <c r="D436" s="424" t="s">
        <v>2374</v>
      </c>
      <c r="E436" s="22" t="s">
        <v>1360</v>
      </c>
      <c r="F436" s="422"/>
    </row>
    <row r="437" spans="1:6">
      <c r="A437" s="420"/>
      <c r="B437" s="421"/>
      <c r="C437" s="420" t="s">
        <v>7</v>
      </c>
      <c r="D437" s="423"/>
      <c r="E437" s="660"/>
      <c r="F437" s="422"/>
    </row>
    <row r="438" spans="1:6">
      <c r="A438" s="420"/>
      <c r="B438" s="421"/>
      <c r="C438" s="420" t="s">
        <v>8</v>
      </c>
      <c r="D438" s="423"/>
      <c r="E438" s="660"/>
      <c r="F438" s="422"/>
    </row>
    <row r="439" spans="1:6">
      <c r="A439"/>
      <c r="B439"/>
      <c r="D439"/>
      <c r="E439"/>
      <c r="F439"/>
    </row>
    <row r="440" spans="1:6" ht="83.9" customHeight="1">
      <c r="A440" s="420" t="s">
        <v>966</v>
      </c>
      <c r="B440" s="421" t="s">
        <v>287</v>
      </c>
      <c r="C440" s="420"/>
      <c r="D440" s="421" t="s">
        <v>967</v>
      </c>
      <c r="E440" s="660"/>
      <c r="F440" s="422"/>
    </row>
    <row r="441" spans="1:6">
      <c r="A441" s="420"/>
      <c r="B441" s="421"/>
      <c r="C441" s="420" t="s">
        <v>834</v>
      </c>
      <c r="D441" s="423"/>
      <c r="E441" s="660"/>
      <c r="F441" s="422"/>
    </row>
    <row r="442" spans="1:6">
      <c r="A442" s="420"/>
      <c r="B442" s="421"/>
      <c r="C442" s="420" t="s">
        <v>4</v>
      </c>
      <c r="D442" s="424" t="s">
        <v>1645</v>
      </c>
      <c r="E442" s="22" t="s">
        <v>1360</v>
      </c>
      <c r="F442" s="422"/>
    </row>
    <row r="443" spans="1:6">
      <c r="A443" s="420"/>
      <c r="B443" s="421"/>
      <c r="C443" s="420" t="s">
        <v>5</v>
      </c>
      <c r="D443" s="423"/>
      <c r="E443" s="660"/>
      <c r="F443" s="422"/>
    </row>
    <row r="444" spans="1:6">
      <c r="A444" s="420"/>
      <c r="B444" s="421"/>
      <c r="C444" s="420" t="s">
        <v>6</v>
      </c>
      <c r="D444" s="424" t="s">
        <v>1645</v>
      </c>
      <c r="E444" s="22" t="s">
        <v>1360</v>
      </c>
      <c r="F444" s="422"/>
    </row>
    <row r="445" spans="1:6">
      <c r="A445" s="420"/>
      <c r="B445" s="421"/>
      <c r="C445" s="420" t="s">
        <v>7</v>
      </c>
      <c r="D445" s="423"/>
      <c r="E445" s="660"/>
      <c r="F445" s="422"/>
    </row>
    <row r="446" spans="1:6">
      <c r="A446" s="420"/>
      <c r="B446" s="421"/>
      <c r="C446" s="420" t="s">
        <v>8</v>
      </c>
      <c r="D446" s="423"/>
      <c r="E446" s="660"/>
      <c r="F446" s="422"/>
    </row>
    <row r="447" spans="1:6">
      <c r="A447"/>
      <c r="B447"/>
      <c r="D447"/>
      <c r="E447"/>
      <c r="F447"/>
    </row>
    <row r="448" spans="1:6" ht="87.5">
      <c r="A448" s="420" t="s">
        <v>968</v>
      </c>
      <c r="B448" s="421" t="s">
        <v>768</v>
      </c>
      <c r="C448" s="420"/>
      <c r="D448" s="421" t="s">
        <v>969</v>
      </c>
      <c r="E448" s="660"/>
      <c r="F448" s="422"/>
    </row>
    <row r="449" spans="1:6">
      <c r="A449" s="420"/>
      <c r="B449" s="421"/>
      <c r="C449" s="420" t="s">
        <v>834</v>
      </c>
      <c r="D449" s="423"/>
      <c r="E449" s="660"/>
      <c r="F449" s="422"/>
    </row>
    <row r="450" spans="1:6">
      <c r="A450" s="420"/>
      <c r="B450" s="421"/>
      <c r="C450" s="420" t="s">
        <v>4</v>
      </c>
      <c r="D450" s="424" t="s">
        <v>1650</v>
      </c>
      <c r="E450" s="22" t="s">
        <v>1360</v>
      </c>
      <c r="F450" s="422"/>
    </row>
    <row r="451" spans="1:6">
      <c r="A451" s="420"/>
      <c r="B451" s="421"/>
      <c r="C451" s="420" t="s">
        <v>5</v>
      </c>
      <c r="D451" s="423"/>
      <c r="E451" s="660"/>
      <c r="F451" s="422"/>
    </row>
    <row r="452" spans="1:6">
      <c r="A452" s="420"/>
      <c r="B452" s="421"/>
      <c r="C452" s="420" t="s">
        <v>6</v>
      </c>
      <c r="D452" s="424" t="s">
        <v>1650</v>
      </c>
      <c r="E452" s="22" t="s">
        <v>1360</v>
      </c>
      <c r="F452" s="422"/>
    </row>
    <row r="453" spans="1:6">
      <c r="A453" s="420"/>
      <c r="B453" s="421"/>
      <c r="C453" s="420" t="s">
        <v>7</v>
      </c>
      <c r="D453" s="423"/>
      <c r="E453" s="660"/>
      <c r="F453" s="422"/>
    </row>
    <row r="454" spans="1:6">
      <c r="A454" s="420"/>
      <c r="B454" s="421"/>
      <c r="C454" s="420" t="s">
        <v>8</v>
      </c>
      <c r="D454" s="423"/>
      <c r="E454" s="660"/>
      <c r="F454" s="422"/>
    </row>
    <row r="455" spans="1:6">
      <c r="A455" s="425"/>
      <c r="B455" s="426"/>
      <c r="C455" s="425"/>
      <c r="D455" s="426"/>
      <c r="E455" s="661"/>
      <c r="F455"/>
    </row>
    <row r="456" spans="1:6">
      <c r="A456" s="417">
        <v>2.5</v>
      </c>
      <c r="B456" s="659"/>
      <c r="C456" s="417"/>
      <c r="D456" s="659" t="s">
        <v>970</v>
      </c>
      <c r="E456" s="458"/>
      <c r="F456" s="418"/>
    </row>
    <row r="457" spans="1:6" ht="100">
      <c r="A457" s="420" t="s">
        <v>971</v>
      </c>
      <c r="B457" s="421" t="s">
        <v>972</v>
      </c>
      <c r="C457" s="420"/>
      <c r="D457" s="421" t="s">
        <v>973</v>
      </c>
      <c r="E457" s="660"/>
      <c r="F457" s="422"/>
    </row>
    <row r="458" spans="1:6">
      <c r="A458" s="420"/>
      <c r="B458" s="421"/>
      <c r="C458" s="420" t="s">
        <v>834</v>
      </c>
      <c r="D458" s="423"/>
      <c r="E458" s="660"/>
      <c r="F458" s="422"/>
    </row>
    <row r="459" spans="1:6" ht="25">
      <c r="A459" s="420"/>
      <c r="B459" s="421"/>
      <c r="C459" s="420" t="s">
        <v>4</v>
      </c>
      <c r="D459" s="424" t="s">
        <v>1737</v>
      </c>
      <c r="E459" s="22" t="s">
        <v>1360</v>
      </c>
      <c r="F459" s="422"/>
    </row>
    <row r="460" spans="1:6">
      <c r="A460" s="420"/>
      <c r="B460" s="421"/>
      <c r="C460" s="420" t="s">
        <v>5</v>
      </c>
      <c r="D460" s="423"/>
      <c r="E460" s="660"/>
      <c r="F460" s="422"/>
    </row>
    <row r="461" spans="1:6" ht="25">
      <c r="A461" s="420"/>
      <c r="B461" s="421"/>
      <c r="C461" s="420" t="s">
        <v>6</v>
      </c>
      <c r="D461" s="423" t="s">
        <v>2375</v>
      </c>
      <c r="E461" s="660" t="s">
        <v>1360</v>
      </c>
      <c r="F461" s="422"/>
    </row>
    <row r="462" spans="1:6">
      <c r="A462" s="420"/>
      <c r="B462" s="421"/>
      <c r="C462" s="420" t="s">
        <v>7</v>
      </c>
      <c r="D462" s="423"/>
      <c r="E462" s="660"/>
      <c r="F462" s="422"/>
    </row>
    <row r="463" spans="1:6">
      <c r="A463" s="420"/>
      <c r="B463" s="421"/>
      <c r="C463" s="420" t="s">
        <v>8</v>
      </c>
      <c r="D463" s="423"/>
      <c r="E463" s="660"/>
      <c r="F463" s="422"/>
    </row>
    <row r="464" spans="1:6">
      <c r="A464" s="425"/>
      <c r="B464" s="426"/>
      <c r="C464" s="425"/>
      <c r="D464" s="426"/>
      <c r="E464" s="661"/>
      <c r="F464"/>
    </row>
    <row r="465" spans="1:6" ht="100">
      <c r="A465" s="420" t="s">
        <v>974</v>
      </c>
      <c r="B465" s="421" t="s">
        <v>295</v>
      </c>
      <c r="C465" s="420"/>
      <c r="D465" s="421" t="s">
        <v>975</v>
      </c>
      <c r="E465" s="660"/>
      <c r="F465" s="422"/>
    </row>
    <row r="466" spans="1:6">
      <c r="A466" s="420"/>
      <c r="B466" s="421"/>
      <c r="C466" s="420" t="s">
        <v>834</v>
      </c>
      <c r="D466" s="423"/>
      <c r="E466" s="660"/>
      <c r="F466" s="422"/>
    </row>
    <row r="467" spans="1:6" ht="66.75" customHeight="1">
      <c r="A467" s="420"/>
      <c r="B467" s="421"/>
      <c r="C467" s="420" t="s">
        <v>4</v>
      </c>
      <c r="D467" s="424" t="s">
        <v>1738</v>
      </c>
      <c r="E467" s="22" t="s">
        <v>1360</v>
      </c>
      <c r="F467" s="422"/>
    </row>
    <row r="468" spans="1:6">
      <c r="A468" s="420"/>
      <c r="B468" s="421"/>
      <c r="C468" s="420" t="s">
        <v>5</v>
      </c>
      <c r="D468" s="423"/>
      <c r="E468" s="660"/>
      <c r="F468" s="422"/>
    </row>
    <row r="469" spans="1:6" ht="25">
      <c r="A469" s="420"/>
      <c r="B469" s="421"/>
      <c r="C469" s="420" t="s">
        <v>6</v>
      </c>
      <c r="D469" s="423" t="s">
        <v>2376</v>
      </c>
      <c r="E469" s="660" t="s">
        <v>1360</v>
      </c>
      <c r="F469" s="422"/>
    </row>
    <row r="470" spans="1:6">
      <c r="A470" s="420"/>
      <c r="B470" s="421"/>
      <c r="C470" s="420" t="s">
        <v>7</v>
      </c>
      <c r="D470" s="423"/>
      <c r="E470" s="660"/>
      <c r="F470" s="422"/>
    </row>
    <row r="471" spans="1:6">
      <c r="A471" s="420"/>
      <c r="B471" s="421"/>
      <c r="C471" s="420" t="s">
        <v>8</v>
      </c>
      <c r="D471" s="423"/>
      <c r="E471" s="660"/>
      <c r="F471" s="422"/>
    </row>
    <row r="472" spans="1:6">
      <c r="B472" s="209"/>
      <c r="C472" s="207"/>
      <c r="D472"/>
      <c r="E472" s="457"/>
      <c r="F472"/>
    </row>
    <row r="473" spans="1:6" ht="100">
      <c r="A473" s="420" t="s">
        <v>976</v>
      </c>
      <c r="B473" s="421" t="s">
        <v>977</v>
      </c>
      <c r="C473" s="420"/>
      <c r="D473" s="421" t="s">
        <v>978</v>
      </c>
      <c r="E473" s="660"/>
      <c r="F473" s="422"/>
    </row>
    <row r="474" spans="1:6">
      <c r="A474" s="420"/>
      <c r="B474" s="421"/>
      <c r="C474" s="420" t="s">
        <v>834</v>
      </c>
      <c r="D474" s="423"/>
      <c r="E474" s="660"/>
      <c r="F474" s="422"/>
    </row>
    <row r="475" spans="1:6">
      <c r="A475" s="420"/>
      <c r="B475" s="421"/>
      <c r="C475" s="420" t="s">
        <v>4</v>
      </c>
      <c r="D475" s="424" t="s">
        <v>1739</v>
      </c>
      <c r="E475" s="22" t="s">
        <v>1360</v>
      </c>
      <c r="F475" s="422"/>
    </row>
    <row r="476" spans="1:6">
      <c r="A476" s="420"/>
      <c r="B476" s="421"/>
      <c r="C476" s="420" t="s">
        <v>5</v>
      </c>
      <c r="D476" s="423"/>
      <c r="E476" s="660"/>
      <c r="F476" s="422"/>
    </row>
    <row r="477" spans="1:6">
      <c r="A477" s="420"/>
      <c r="B477" s="421"/>
      <c r="C477" s="420" t="s">
        <v>6</v>
      </c>
      <c r="D477" s="424" t="s">
        <v>1739</v>
      </c>
      <c r="E477" s="22" t="s">
        <v>1360</v>
      </c>
      <c r="F477" s="422"/>
    </row>
    <row r="478" spans="1:6">
      <c r="A478" s="420"/>
      <c r="B478" s="421"/>
      <c r="C478" s="420" t="s">
        <v>7</v>
      </c>
      <c r="D478" s="423"/>
      <c r="E478" s="660"/>
      <c r="F478" s="422"/>
    </row>
    <row r="479" spans="1:6">
      <c r="A479" s="420"/>
      <c r="B479" s="421"/>
      <c r="C479" s="420" t="s">
        <v>8</v>
      </c>
      <c r="D479" s="423"/>
      <c r="E479" s="660"/>
      <c r="F479" s="422"/>
    </row>
    <row r="480" spans="1:6">
      <c r="A480"/>
      <c r="B480"/>
      <c r="D480"/>
      <c r="E480"/>
      <c r="F480"/>
    </row>
    <row r="481" spans="1:6" ht="62.5">
      <c r="A481" s="420" t="s">
        <v>979</v>
      </c>
      <c r="B481" s="421" t="s">
        <v>980</v>
      </c>
      <c r="C481" s="420"/>
      <c r="D481" s="421" t="s">
        <v>981</v>
      </c>
      <c r="E481" s="660"/>
      <c r="F481" s="422"/>
    </row>
    <row r="482" spans="1:6">
      <c r="A482" s="420"/>
      <c r="B482" s="421"/>
      <c r="C482" s="420" t="s">
        <v>834</v>
      </c>
      <c r="D482" s="423"/>
      <c r="E482" s="660"/>
      <c r="F482" s="422"/>
    </row>
    <row r="483" spans="1:6">
      <c r="A483" s="420"/>
      <c r="B483" s="421"/>
      <c r="C483" s="420" t="s">
        <v>4</v>
      </c>
      <c r="D483" s="424" t="s">
        <v>1740</v>
      </c>
      <c r="E483" s="22" t="s">
        <v>1360</v>
      </c>
      <c r="F483" s="422"/>
    </row>
    <row r="484" spans="1:6">
      <c r="A484" s="420"/>
      <c r="B484" s="421"/>
      <c r="C484" s="420" t="s">
        <v>5</v>
      </c>
      <c r="D484" s="423"/>
      <c r="E484" s="660"/>
      <c r="F484" s="422"/>
    </row>
    <row r="485" spans="1:6">
      <c r="A485" s="420"/>
      <c r="B485" s="421"/>
      <c r="C485" s="420" t="s">
        <v>6</v>
      </c>
      <c r="D485" s="424" t="s">
        <v>1740</v>
      </c>
      <c r="E485" s="22" t="s">
        <v>1360</v>
      </c>
      <c r="F485" s="422"/>
    </row>
    <row r="486" spans="1:6">
      <c r="A486" s="420"/>
      <c r="B486" s="421"/>
      <c r="C486" s="420" t="s">
        <v>7</v>
      </c>
      <c r="D486" s="423"/>
      <c r="E486" s="660"/>
      <c r="F486" s="422"/>
    </row>
    <row r="487" spans="1:6">
      <c r="A487" s="420"/>
      <c r="B487" s="421"/>
      <c r="C487" s="420" t="s">
        <v>8</v>
      </c>
      <c r="D487" s="423"/>
      <c r="E487" s="660"/>
      <c r="F487" s="422"/>
    </row>
    <row r="488" spans="1:6">
      <c r="A488"/>
      <c r="B488"/>
      <c r="D488"/>
      <c r="E488"/>
      <c r="F488"/>
    </row>
    <row r="489" spans="1:6" ht="62.5">
      <c r="A489" s="420" t="s">
        <v>982</v>
      </c>
      <c r="B489" s="421" t="s">
        <v>983</v>
      </c>
      <c r="C489" s="420"/>
      <c r="D489" s="421" t="s">
        <v>984</v>
      </c>
      <c r="E489" s="660"/>
      <c r="F489" s="422"/>
    </row>
    <row r="490" spans="1:6">
      <c r="A490" s="420"/>
      <c r="B490" s="421"/>
      <c r="C490" s="420" t="s">
        <v>834</v>
      </c>
      <c r="D490" s="423"/>
      <c r="E490" s="660"/>
      <c r="F490" s="422"/>
    </row>
    <row r="491" spans="1:6">
      <c r="A491" s="420"/>
      <c r="B491" s="421"/>
      <c r="C491" s="420" t="s">
        <v>4</v>
      </c>
      <c r="D491" s="424" t="s">
        <v>1740</v>
      </c>
      <c r="E491" s="22" t="s">
        <v>1360</v>
      </c>
      <c r="F491" s="422"/>
    </row>
    <row r="492" spans="1:6">
      <c r="A492" s="420"/>
      <c r="B492" s="421"/>
      <c r="C492" s="420" t="s">
        <v>5</v>
      </c>
      <c r="D492" s="423"/>
      <c r="E492" s="660"/>
      <c r="F492" s="422"/>
    </row>
    <row r="493" spans="1:6">
      <c r="A493" s="420"/>
      <c r="B493" s="421"/>
      <c r="C493" s="420" t="s">
        <v>6</v>
      </c>
      <c r="D493" s="424" t="s">
        <v>1740</v>
      </c>
      <c r="E493" s="22" t="s">
        <v>1360</v>
      </c>
      <c r="F493" s="422"/>
    </row>
    <row r="494" spans="1:6">
      <c r="A494" s="420"/>
      <c r="B494" s="421"/>
      <c r="C494" s="420" t="s">
        <v>7</v>
      </c>
      <c r="D494" s="423"/>
      <c r="E494" s="660"/>
      <c r="F494" s="422"/>
    </row>
    <row r="495" spans="1:6">
      <c r="A495" s="420"/>
      <c r="B495" s="421"/>
      <c r="C495" s="420" t="s">
        <v>8</v>
      </c>
      <c r="D495" s="423"/>
      <c r="E495" s="660"/>
      <c r="F495" s="422"/>
    </row>
    <row r="496" spans="1:6">
      <c r="A496"/>
      <c r="B496"/>
      <c r="D496"/>
      <c r="E496"/>
      <c r="F496"/>
    </row>
    <row r="497" spans="1:6">
      <c r="A497" s="417">
        <v>2.6</v>
      </c>
      <c r="B497" s="659"/>
      <c r="C497" s="417"/>
      <c r="D497" s="659" t="s">
        <v>985</v>
      </c>
      <c r="E497" s="458"/>
      <c r="F497" s="418"/>
    </row>
    <row r="498" spans="1:6" ht="175">
      <c r="A498" s="420" t="s">
        <v>986</v>
      </c>
      <c r="B498" s="421" t="s">
        <v>987</v>
      </c>
      <c r="C498" s="420"/>
      <c r="D498" s="421" t="s">
        <v>988</v>
      </c>
      <c r="E498" s="660"/>
      <c r="F498" s="422"/>
    </row>
    <row r="499" spans="1:6">
      <c r="A499" s="420"/>
      <c r="B499" s="421"/>
      <c r="C499" s="420" t="s">
        <v>834</v>
      </c>
      <c r="D499" s="423"/>
      <c r="E499" s="660"/>
      <c r="F499" s="422"/>
    </row>
    <row r="500" spans="1:6">
      <c r="A500" s="420"/>
      <c r="B500" s="421"/>
      <c r="C500" s="420" t="s">
        <v>4</v>
      </c>
      <c r="D500" s="424" t="s">
        <v>1667</v>
      </c>
      <c r="E500" s="22" t="s">
        <v>1360</v>
      </c>
      <c r="F500" s="422"/>
    </row>
    <row r="501" spans="1:6">
      <c r="A501" s="420"/>
      <c r="B501" s="421"/>
      <c r="C501" s="420" t="s">
        <v>5</v>
      </c>
      <c r="D501" s="423"/>
      <c r="E501" s="660"/>
      <c r="F501" s="422"/>
    </row>
    <row r="502" spans="1:6">
      <c r="A502" s="420"/>
      <c r="B502" s="421"/>
      <c r="C502" s="420" t="s">
        <v>6</v>
      </c>
      <c r="D502" s="424" t="s">
        <v>1667</v>
      </c>
      <c r="E502" s="22" t="s">
        <v>1360</v>
      </c>
      <c r="F502" s="422"/>
    </row>
    <row r="503" spans="1:6">
      <c r="A503" s="420"/>
      <c r="B503" s="421"/>
      <c r="C503" s="420" t="s">
        <v>7</v>
      </c>
      <c r="D503" s="423"/>
      <c r="E503" s="660"/>
      <c r="F503" s="422"/>
    </row>
    <row r="504" spans="1:6">
      <c r="A504" s="420"/>
      <c r="B504" s="421"/>
      <c r="C504" s="420" t="s">
        <v>8</v>
      </c>
      <c r="D504" s="423"/>
      <c r="E504" s="660"/>
      <c r="F504" s="422"/>
    </row>
    <row r="505" spans="1:6">
      <c r="A505" s="425"/>
      <c r="B505" s="426"/>
      <c r="C505" s="425"/>
      <c r="D505" s="426"/>
      <c r="E505" s="661"/>
      <c r="F505"/>
    </row>
    <row r="506" spans="1:6">
      <c r="A506" s="417">
        <v>2.7</v>
      </c>
      <c r="B506" s="659"/>
      <c r="C506" s="417"/>
      <c r="D506" s="659" t="s">
        <v>989</v>
      </c>
      <c r="E506" s="458"/>
      <c r="F506" s="419"/>
    </row>
    <row r="507" spans="1:6" ht="100">
      <c r="A507" s="420" t="s">
        <v>990</v>
      </c>
      <c r="B507" s="421" t="s">
        <v>991</v>
      </c>
      <c r="C507" s="420"/>
      <c r="D507" s="421" t="s">
        <v>992</v>
      </c>
      <c r="E507" s="660"/>
      <c r="F507" s="422"/>
    </row>
    <row r="508" spans="1:6">
      <c r="A508" s="420"/>
      <c r="B508" s="421"/>
      <c r="C508" s="420" t="s">
        <v>834</v>
      </c>
      <c r="D508" s="423"/>
      <c r="E508" s="660"/>
      <c r="F508" s="422"/>
    </row>
    <row r="509" spans="1:6">
      <c r="A509" s="420"/>
      <c r="B509" s="421"/>
      <c r="C509" s="420" t="s">
        <v>4</v>
      </c>
      <c r="D509" s="424" t="s">
        <v>1651</v>
      </c>
      <c r="E509" s="22" t="s">
        <v>1360</v>
      </c>
      <c r="F509" s="422"/>
    </row>
    <row r="510" spans="1:6">
      <c r="A510" s="420"/>
      <c r="B510" s="421"/>
      <c r="C510" s="420" t="s">
        <v>5</v>
      </c>
      <c r="D510" s="423"/>
      <c r="E510" s="660"/>
      <c r="F510" s="422"/>
    </row>
    <row r="511" spans="1:6">
      <c r="A511" s="420"/>
      <c r="B511" s="421"/>
      <c r="C511" s="420" t="s">
        <v>6</v>
      </c>
      <c r="D511" s="424" t="s">
        <v>1651</v>
      </c>
      <c r="E511" s="22" t="s">
        <v>1360</v>
      </c>
      <c r="F511" s="422"/>
    </row>
    <row r="512" spans="1:6">
      <c r="A512" s="420"/>
      <c r="B512" s="421"/>
      <c r="C512" s="420" t="s">
        <v>7</v>
      </c>
      <c r="D512" s="423"/>
      <c r="E512" s="660"/>
      <c r="F512" s="422"/>
    </row>
    <row r="513" spans="1:6">
      <c r="A513" s="420"/>
      <c r="B513" s="421"/>
      <c r="C513" s="420" t="s">
        <v>8</v>
      </c>
      <c r="D513" s="423"/>
      <c r="E513" s="660"/>
      <c r="F513" s="422"/>
    </row>
    <row r="514" spans="1:6">
      <c r="B514" s="209"/>
      <c r="C514" s="207"/>
      <c r="D514"/>
      <c r="E514" s="457"/>
      <c r="F514"/>
    </row>
    <row r="515" spans="1:6">
      <c r="A515" s="417">
        <v>2.8</v>
      </c>
      <c r="B515" s="659"/>
      <c r="C515" s="417"/>
      <c r="D515" s="659" t="s">
        <v>993</v>
      </c>
      <c r="E515" s="458"/>
      <c r="F515" s="419"/>
    </row>
    <row r="516" spans="1:6" ht="162.5">
      <c r="A516" s="420" t="s">
        <v>994</v>
      </c>
      <c r="B516" s="421" t="s">
        <v>995</v>
      </c>
      <c r="C516" s="420"/>
      <c r="D516" s="421" t="s">
        <v>996</v>
      </c>
      <c r="E516" s="660"/>
      <c r="F516" s="422"/>
    </row>
    <row r="517" spans="1:6">
      <c r="A517" s="420"/>
      <c r="B517" s="421"/>
      <c r="C517" s="420" t="s">
        <v>834</v>
      </c>
      <c r="D517" s="423"/>
      <c r="E517" s="660"/>
      <c r="F517" s="422"/>
    </row>
    <row r="518" spans="1:6" ht="25">
      <c r="A518" s="420"/>
      <c r="B518" s="421"/>
      <c r="C518" s="420" t="s">
        <v>4</v>
      </c>
      <c r="D518" s="424" t="s">
        <v>1652</v>
      </c>
      <c r="E518" s="22" t="s">
        <v>1360</v>
      </c>
      <c r="F518" s="422"/>
    </row>
    <row r="519" spans="1:6">
      <c r="A519" s="420"/>
      <c r="B519" s="421"/>
      <c r="C519" s="420" t="s">
        <v>5</v>
      </c>
      <c r="D519" s="423"/>
      <c r="E519" s="660"/>
      <c r="F519" s="422"/>
    </row>
    <row r="520" spans="1:6" ht="25">
      <c r="A520" s="420"/>
      <c r="B520" s="421"/>
      <c r="C520" s="420" t="s">
        <v>6</v>
      </c>
      <c r="D520" s="424" t="s">
        <v>2377</v>
      </c>
      <c r="E520" s="22" t="s">
        <v>1360</v>
      </c>
      <c r="F520" s="422"/>
    </row>
    <row r="521" spans="1:6" ht="25">
      <c r="A521" s="420"/>
      <c r="B521" s="421"/>
      <c r="C521" s="420" t="s">
        <v>7</v>
      </c>
      <c r="D521" s="423" t="s">
        <v>2568</v>
      </c>
      <c r="E521" s="660" t="s">
        <v>1360</v>
      </c>
      <c r="F521" s="422"/>
    </row>
    <row r="522" spans="1:6">
      <c r="A522" s="420"/>
      <c r="B522" s="421"/>
      <c r="C522" s="420" t="s">
        <v>8</v>
      </c>
      <c r="D522" s="423"/>
      <c r="E522" s="660"/>
      <c r="F522" s="422"/>
    </row>
    <row r="523" spans="1:6">
      <c r="A523"/>
      <c r="B523"/>
      <c r="D523"/>
      <c r="E523"/>
      <c r="F523"/>
    </row>
    <row r="524" spans="1:6" ht="87.5">
      <c r="A524" s="420" t="s">
        <v>997</v>
      </c>
      <c r="B524" s="421" t="s">
        <v>998</v>
      </c>
      <c r="C524" s="420"/>
      <c r="D524" s="421" t="s">
        <v>999</v>
      </c>
      <c r="E524" s="660"/>
      <c r="F524" s="422"/>
    </row>
    <row r="525" spans="1:6">
      <c r="A525" s="420"/>
      <c r="B525" s="421"/>
      <c r="C525" s="420" t="s">
        <v>834</v>
      </c>
      <c r="D525" s="423"/>
      <c r="E525" s="660"/>
      <c r="F525" s="422"/>
    </row>
    <row r="526" spans="1:6" ht="25">
      <c r="A526" s="420"/>
      <c r="B526" s="421"/>
      <c r="C526" s="420" t="s">
        <v>4</v>
      </c>
      <c r="D526" s="424" t="s">
        <v>1741</v>
      </c>
      <c r="E526" s="22" t="s">
        <v>1360</v>
      </c>
      <c r="F526" s="422"/>
    </row>
    <row r="527" spans="1:6">
      <c r="A527" s="420"/>
      <c r="B527" s="421"/>
      <c r="C527" s="420" t="s">
        <v>5</v>
      </c>
      <c r="D527" s="423"/>
      <c r="E527" s="660"/>
      <c r="F527" s="422"/>
    </row>
    <row r="528" spans="1:6" ht="25">
      <c r="A528" s="420"/>
      <c r="B528" s="421"/>
      <c r="C528" s="420" t="s">
        <v>6</v>
      </c>
      <c r="D528" s="423" t="s">
        <v>2378</v>
      </c>
      <c r="E528" s="660" t="s">
        <v>1360</v>
      </c>
      <c r="F528" s="422"/>
    </row>
    <row r="529" spans="1:6">
      <c r="A529" s="420"/>
      <c r="B529" s="421"/>
      <c r="C529" s="420" t="s">
        <v>7</v>
      </c>
      <c r="D529" s="423"/>
      <c r="E529" s="660"/>
      <c r="F529" s="422"/>
    </row>
    <row r="530" spans="1:6">
      <c r="A530" s="420"/>
      <c r="B530" s="421"/>
      <c r="C530" s="420" t="s">
        <v>8</v>
      </c>
      <c r="D530" s="423"/>
      <c r="E530" s="660"/>
      <c r="F530" s="422"/>
    </row>
    <row r="531" spans="1:6">
      <c r="A531"/>
      <c r="B531"/>
      <c r="D531"/>
      <c r="E531"/>
      <c r="F531"/>
    </row>
    <row r="532" spans="1:6">
      <c r="A532" s="420" t="s">
        <v>1000</v>
      </c>
      <c r="B532" s="421" t="s">
        <v>1001</v>
      </c>
      <c r="C532" s="420"/>
      <c r="D532" s="421" t="s">
        <v>1002</v>
      </c>
      <c r="E532" s="660"/>
      <c r="F532" s="422"/>
    </row>
    <row r="533" spans="1:6">
      <c r="A533" s="420"/>
      <c r="B533" s="421"/>
      <c r="C533" s="420" t="s">
        <v>834</v>
      </c>
      <c r="D533" s="423"/>
      <c r="E533" s="660"/>
      <c r="F533" s="422"/>
    </row>
    <row r="534" spans="1:6" ht="46.4" customHeight="1">
      <c r="A534" s="420"/>
      <c r="B534" s="421"/>
      <c r="C534" s="420" t="s">
        <v>4</v>
      </c>
      <c r="D534" s="438" t="s">
        <v>2222</v>
      </c>
      <c r="E534" s="22" t="s">
        <v>1360</v>
      </c>
      <c r="F534" s="422"/>
    </row>
    <row r="535" spans="1:6">
      <c r="A535" s="420"/>
      <c r="B535" s="421"/>
      <c r="C535" s="420" t="s">
        <v>5</v>
      </c>
      <c r="D535" s="423"/>
      <c r="E535" s="660"/>
      <c r="F535" s="422"/>
    </row>
    <row r="536" spans="1:6" ht="25">
      <c r="A536" s="420"/>
      <c r="B536" s="421"/>
      <c r="C536" s="420" t="s">
        <v>6</v>
      </c>
      <c r="D536" s="423" t="s">
        <v>2379</v>
      </c>
      <c r="E536" s="660" t="s">
        <v>1360</v>
      </c>
      <c r="F536" s="422"/>
    </row>
    <row r="537" spans="1:6" ht="25">
      <c r="A537" s="420"/>
      <c r="B537" s="421"/>
      <c r="C537" s="420" t="s">
        <v>7</v>
      </c>
      <c r="D537" s="423" t="s">
        <v>2379</v>
      </c>
      <c r="E537" s="660" t="s">
        <v>1360</v>
      </c>
      <c r="F537" s="422"/>
    </row>
    <row r="538" spans="1:6">
      <c r="A538" s="420"/>
      <c r="B538" s="421"/>
      <c r="C538" s="420" t="s">
        <v>8</v>
      </c>
      <c r="D538" s="423"/>
      <c r="E538" s="660"/>
      <c r="F538" s="422"/>
    </row>
    <row r="539" spans="1:6">
      <c r="A539"/>
      <c r="B539"/>
      <c r="D539"/>
      <c r="E539"/>
      <c r="F539"/>
    </row>
    <row r="540" spans="1:6">
      <c r="A540" s="417">
        <v>2.9</v>
      </c>
      <c r="B540" s="659"/>
      <c r="C540" s="417"/>
      <c r="D540" s="659" t="s">
        <v>1003</v>
      </c>
      <c r="E540" s="458"/>
      <c r="F540" s="419"/>
    </row>
    <row r="541" spans="1:6" ht="87.5">
      <c r="A541" s="420" t="s">
        <v>1004</v>
      </c>
      <c r="B541" s="421" t="s">
        <v>1005</v>
      </c>
      <c r="C541" s="420"/>
      <c r="D541" s="421" t="s">
        <v>1006</v>
      </c>
      <c r="E541" s="660"/>
      <c r="F541" s="422"/>
    </row>
    <row r="542" spans="1:6">
      <c r="A542" s="420"/>
      <c r="B542" s="421"/>
      <c r="C542" s="420" t="s">
        <v>834</v>
      </c>
      <c r="D542" s="423"/>
      <c r="E542" s="660"/>
      <c r="F542" s="422"/>
    </row>
    <row r="543" spans="1:6" ht="44.9" customHeight="1">
      <c r="A543" s="420"/>
      <c r="B543" s="421"/>
      <c r="C543" s="420" t="s">
        <v>4</v>
      </c>
      <c r="D543" s="424" t="s">
        <v>1681</v>
      </c>
      <c r="E543" s="22" t="s">
        <v>1360</v>
      </c>
      <c r="F543" s="422"/>
    </row>
    <row r="544" spans="1:6">
      <c r="A544" s="420"/>
      <c r="B544" s="421"/>
      <c r="C544" s="420" t="s">
        <v>5</v>
      </c>
      <c r="D544" s="423" t="s">
        <v>2221</v>
      </c>
      <c r="E544" s="660"/>
      <c r="F544" s="422"/>
    </row>
    <row r="545" spans="1:6">
      <c r="A545" s="420"/>
      <c r="B545" s="421"/>
      <c r="C545" s="420" t="s">
        <v>6</v>
      </c>
      <c r="D545" s="423" t="s">
        <v>2380</v>
      </c>
      <c r="E545" s="660" t="s">
        <v>1360</v>
      </c>
      <c r="F545" s="422"/>
    </row>
    <row r="546" spans="1:6" ht="25">
      <c r="A546" s="420"/>
      <c r="B546" s="421"/>
      <c r="C546" s="420" t="s">
        <v>7</v>
      </c>
      <c r="D546" s="423" t="s">
        <v>2498</v>
      </c>
      <c r="E546" s="660" t="s">
        <v>1360</v>
      </c>
      <c r="F546" s="422"/>
    </row>
    <row r="547" spans="1:6">
      <c r="A547" s="420"/>
      <c r="B547" s="421"/>
      <c r="C547" s="420" t="s">
        <v>8</v>
      </c>
      <c r="D547" s="423"/>
      <c r="E547" s="660"/>
      <c r="F547" s="422"/>
    </row>
    <row r="548" spans="1:6">
      <c r="A548"/>
      <c r="B548"/>
      <c r="D548"/>
      <c r="E548"/>
      <c r="F548"/>
    </row>
    <row r="549" spans="1:6" ht="75">
      <c r="A549" s="420" t="s">
        <v>1007</v>
      </c>
      <c r="B549" s="421" t="s">
        <v>1008</v>
      </c>
      <c r="C549" s="420"/>
      <c r="D549" s="421" t="s">
        <v>1009</v>
      </c>
      <c r="E549" s="660"/>
      <c r="F549" s="422"/>
    </row>
    <row r="550" spans="1:6">
      <c r="A550" s="420"/>
      <c r="B550" s="421"/>
      <c r="C550" s="420" t="s">
        <v>834</v>
      </c>
      <c r="D550" s="423"/>
      <c r="E550" s="660"/>
      <c r="F550" s="422"/>
    </row>
    <row r="551" spans="1:6">
      <c r="A551" s="420"/>
      <c r="B551" s="421"/>
      <c r="C551" s="420" t="s">
        <v>4</v>
      </c>
      <c r="D551" s="438" t="s">
        <v>1633</v>
      </c>
      <c r="E551" s="22" t="s">
        <v>1360</v>
      </c>
      <c r="F551" s="422"/>
    </row>
    <row r="552" spans="1:6">
      <c r="A552" s="420"/>
      <c r="B552" s="421"/>
      <c r="C552" s="420" t="s">
        <v>5</v>
      </c>
      <c r="D552" s="423" t="s">
        <v>2221</v>
      </c>
      <c r="E552" s="660"/>
      <c r="F552" s="422"/>
    </row>
    <row r="553" spans="1:6">
      <c r="A553" s="420"/>
      <c r="B553" s="421"/>
      <c r="C553" s="420" t="s">
        <v>6</v>
      </c>
      <c r="D553" s="438" t="s">
        <v>1633</v>
      </c>
      <c r="E553" s="22" t="s">
        <v>1360</v>
      </c>
      <c r="F553" s="422"/>
    </row>
    <row r="554" spans="1:6">
      <c r="A554" s="420"/>
      <c r="B554" s="421"/>
      <c r="C554" s="420" t="s">
        <v>7</v>
      </c>
      <c r="D554" s="423" t="s">
        <v>2499</v>
      </c>
      <c r="E554" s="660" t="s">
        <v>1360</v>
      </c>
      <c r="F554" s="422"/>
    </row>
    <row r="555" spans="1:6">
      <c r="A555" s="420"/>
      <c r="B555" s="421"/>
      <c r="C555" s="420" t="s">
        <v>8</v>
      </c>
      <c r="D555" s="423"/>
      <c r="E555" s="660"/>
      <c r="F555" s="422"/>
    </row>
    <row r="556" spans="1:6">
      <c r="A556"/>
      <c r="B556"/>
      <c r="D556"/>
      <c r="E556"/>
      <c r="F556"/>
    </row>
    <row r="557" spans="1:6" ht="75">
      <c r="A557" s="420" t="s">
        <v>1010</v>
      </c>
      <c r="B557" s="421" t="s">
        <v>1011</v>
      </c>
      <c r="C557" s="420"/>
      <c r="D557" s="421" t="s">
        <v>1012</v>
      </c>
      <c r="E557" s="660"/>
      <c r="F557" s="422"/>
    </row>
    <row r="558" spans="1:6">
      <c r="A558" s="420"/>
      <c r="B558" s="421"/>
      <c r="C558" s="420" t="s">
        <v>834</v>
      </c>
      <c r="D558" s="423"/>
      <c r="E558" s="660"/>
      <c r="F558" s="422"/>
    </row>
    <row r="559" spans="1:6">
      <c r="A559" s="420"/>
      <c r="B559" s="421"/>
      <c r="C559" s="420" t="s">
        <v>4</v>
      </c>
      <c r="D559" s="438" t="s">
        <v>1633</v>
      </c>
      <c r="E559" s="22" t="s">
        <v>1360</v>
      </c>
      <c r="F559" s="422"/>
    </row>
    <row r="560" spans="1:6">
      <c r="A560" s="420"/>
      <c r="B560" s="421"/>
      <c r="C560" s="420" t="s">
        <v>5</v>
      </c>
      <c r="D560" s="423" t="s">
        <v>2221</v>
      </c>
      <c r="E560" s="660"/>
      <c r="F560" s="422"/>
    </row>
    <row r="561" spans="1:6">
      <c r="A561" s="420"/>
      <c r="B561" s="421"/>
      <c r="C561" s="420" t="s">
        <v>6</v>
      </c>
      <c r="D561" s="438" t="s">
        <v>1633</v>
      </c>
      <c r="E561" s="22" t="s">
        <v>1360</v>
      </c>
      <c r="F561" s="422"/>
    </row>
    <row r="562" spans="1:6">
      <c r="A562" s="420"/>
      <c r="B562" s="421"/>
      <c r="C562" s="420" t="s">
        <v>7</v>
      </c>
      <c r="D562" s="423" t="s">
        <v>2499</v>
      </c>
      <c r="E562" s="660"/>
      <c r="F562" s="422"/>
    </row>
    <row r="563" spans="1:6">
      <c r="A563" s="420"/>
      <c r="B563" s="421"/>
      <c r="C563" s="420" t="s">
        <v>8</v>
      </c>
      <c r="D563" s="423"/>
      <c r="E563" s="660"/>
      <c r="F563" s="422"/>
    </row>
    <row r="564" spans="1:6">
      <c r="A564"/>
      <c r="B564"/>
      <c r="D564"/>
      <c r="E564"/>
      <c r="F564"/>
    </row>
    <row r="565" spans="1:6">
      <c r="A565" s="427">
        <v>2.1</v>
      </c>
      <c r="B565" s="659"/>
      <c r="C565" s="417"/>
      <c r="D565" s="659" t="s">
        <v>1013</v>
      </c>
      <c r="E565" s="458"/>
      <c r="F565" s="418"/>
    </row>
    <row r="566" spans="1:6" ht="87.5">
      <c r="A566" s="420" t="s">
        <v>1014</v>
      </c>
      <c r="B566" s="421" t="s">
        <v>1015</v>
      </c>
      <c r="C566" s="420"/>
      <c r="D566" s="421" t="s">
        <v>1016</v>
      </c>
      <c r="E566" s="660"/>
      <c r="F566" s="422"/>
    </row>
    <row r="567" spans="1:6">
      <c r="A567" s="420"/>
      <c r="B567" s="421"/>
      <c r="C567" s="420" t="s">
        <v>834</v>
      </c>
      <c r="D567" s="423"/>
      <c r="E567" s="660"/>
      <c r="F567" s="422"/>
    </row>
    <row r="568" spans="1:6" ht="32.25" customHeight="1">
      <c r="A568" s="420"/>
      <c r="B568" s="421"/>
      <c r="C568" s="420" t="s">
        <v>4</v>
      </c>
      <c r="D568" s="424" t="s">
        <v>1742</v>
      </c>
      <c r="E568" s="22" t="s">
        <v>1360</v>
      </c>
      <c r="F568" s="422"/>
    </row>
    <row r="569" spans="1:6">
      <c r="A569" s="420"/>
      <c r="B569" s="421"/>
      <c r="C569" s="420" t="s">
        <v>5</v>
      </c>
      <c r="D569" s="423"/>
      <c r="E569" s="660"/>
      <c r="F569" s="422"/>
    </row>
    <row r="570" spans="1:6">
      <c r="A570" s="420"/>
      <c r="B570" s="421"/>
      <c r="C570" s="420" t="s">
        <v>6</v>
      </c>
      <c r="D570" s="424" t="s">
        <v>1742</v>
      </c>
      <c r="E570" s="22" t="s">
        <v>1360</v>
      </c>
      <c r="F570" s="422"/>
    </row>
    <row r="571" spans="1:6">
      <c r="A571" s="420"/>
      <c r="B571" s="421"/>
      <c r="C571" s="420" t="s">
        <v>7</v>
      </c>
      <c r="D571" s="423"/>
      <c r="E571" s="660"/>
      <c r="F571" s="422"/>
    </row>
    <row r="572" spans="1:6">
      <c r="A572" s="420"/>
      <c r="B572" s="421"/>
      <c r="C572" s="420" t="s">
        <v>8</v>
      </c>
      <c r="D572" s="423"/>
      <c r="E572" s="660"/>
      <c r="F572" s="422"/>
    </row>
    <row r="573" spans="1:6">
      <c r="A573"/>
      <c r="B573"/>
      <c r="D573"/>
      <c r="E573"/>
      <c r="F573"/>
    </row>
    <row r="574" spans="1:6" ht="87.5">
      <c r="A574" s="420" t="s">
        <v>1017</v>
      </c>
      <c r="B574" s="421" t="s">
        <v>1018</v>
      </c>
      <c r="C574" s="420"/>
      <c r="D574" s="421" t="s">
        <v>1019</v>
      </c>
      <c r="E574" s="660"/>
      <c r="F574" s="422"/>
    </row>
    <row r="575" spans="1:6">
      <c r="A575" s="420"/>
      <c r="B575" s="421"/>
      <c r="C575" s="420" t="s">
        <v>834</v>
      </c>
      <c r="D575" s="423"/>
      <c r="E575" s="660"/>
      <c r="F575" s="422"/>
    </row>
    <row r="576" spans="1:6">
      <c r="A576" s="420"/>
      <c r="B576" s="421"/>
      <c r="C576" s="420" t="s">
        <v>4</v>
      </c>
      <c r="D576" s="424" t="s">
        <v>1742</v>
      </c>
      <c r="E576" s="22" t="s">
        <v>1360</v>
      </c>
      <c r="F576" s="422"/>
    </row>
    <row r="577" spans="1:6">
      <c r="A577" s="420"/>
      <c r="B577" s="421"/>
      <c r="C577" s="420" t="s">
        <v>5</v>
      </c>
      <c r="D577" s="423"/>
      <c r="E577" s="660"/>
      <c r="F577" s="422"/>
    </row>
    <row r="578" spans="1:6">
      <c r="A578" s="420"/>
      <c r="B578" s="421"/>
      <c r="C578" s="420" t="s">
        <v>6</v>
      </c>
      <c r="D578" s="424" t="s">
        <v>1742</v>
      </c>
      <c r="E578" s="22" t="s">
        <v>1360</v>
      </c>
      <c r="F578" s="422"/>
    </row>
    <row r="579" spans="1:6">
      <c r="A579" s="420"/>
      <c r="B579" s="421"/>
      <c r="C579" s="420" t="s">
        <v>7</v>
      </c>
      <c r="D579" s="423"/>
      <c r="E579" s="660"/>
      <c r="F579" s="422"/>
    </row>
    <row r="580" spans="1:6">
      <c r="A580" s="420"/>
      <c r="B580" s="421"/>
      <c r="C580" s="420" t="s">
        <v>8</v>
      </c>
      <c r="D580" s="423"/>
      <c r="E580" s="660"/>
      <c r="F580" s="422"/>
    </row>
    <row r="581" spans="1:6">
      <c r="A581"/>
      <c r="B581"/>
      <c r="D581"/>
      <c r="E581"/>
      <c r="F581"/>
    </row>
    <row r="582" spans="1:6" ht="75">
      <c r="A582" s="420" t="s">
        <v>1020</v>
      </c>
      <c r="B582" s="421" t="s">
        <v>1021</v>
      </c>
      <c r="C582" s="420"/>
      <c r="D582" s="421" t="s">
        <v>1022</v>
      </c>
      <c r="E582" s="660"/>
      <c r="F582" s="422"/>
    </row>
    <row r="583" spans="1:6">
      <c r="A583" s="420"/>
      <c r="B583" s="421"/>
      <c r="C583" s="420" t="s">
        <v>834</v>
      </c>
      <c r="D583" s="423"/>
      <c r="E583" s="660"/>
      <c r="F583" s="422"/>
    </row>
    <row r="584" spans="1:6">
      <c r="A584" s="420"/>
      <c r="B584" s="421"/>
      <c r="C584" s="420" t="s">
        <v>4</v>
      </c>
      <c r="D584" s="424" t="s">
        <v>1634</v>
      </c>
      <c r="E584" s="22" t="s">
        <v>1360</v>
      </c>
      <c r="F584" s="422"/>
    </row>
    <row r="585" spans="1:6">
      <c r="A585" s="420"/>
      <c r="B585" s="421"/>
      <c r="C585" s="420" t="s">
        <v>5</v>
      </c>
      <c r="D585" s="423"/>
      <c r="E585" s="660"/>
      <c r="F585" s="422"/>
    </row>
    <row r="586" spans="1:6">
      <c r="A586" s="420"/>
      <c r="B586" s="421"/>
      <c r="C586" s="420" t="s">
        <v>6</v>
      </c>
      <c r="D586" s="424" t="s">
        <v>1634</v>
      </c>
      <c r="E586" s="22" t="s">
        <v>1360</v>
      </c>
      <c r="F586" s="422"/>
    </row>
    <row r="587" spans="1:6">
      <c r="A587" s="420"/>
      <c r="B587" s="421"/>
      <c r="C587" s="420" t="s">
        <v>7</v>
      </c>
      <c r="D587" s="423"/>
      <c r="E587" s="660"/>
      <c r="F587" s="422"/>
    </row>
    <row r="588" spans="1:6">
      <c r="A588" s="420"/>
      <c r="B588" s="421"/>
      <c r="C588" s="420" t="s">
        <v>8</v>
      </c>
      <c r="D588" s="423"/>
      <c r="E588" s="660"/>
      <c r="F588" s="422"/>
    </row>
    <row r="589" spans="1:6">
      <c r="A589"/>
      <c r="B589"/>
      <c r="D589"/>
      <c r="E589"/>
      <c r="F589"/>
    </row>
    <row r="590" spans="1:6" ht="75">
      <c r="A590" s="420" t="s">
        <v>1023</v>
      </c>
      <c r="B590" s="421" t="s">
        <v>1024</v>
      </c>
      <c r="C590" s="420"/>
      <c r="D590" s="421" t="s">
        <v>1025</v>
      </c>
      <c r="E590" s="660"/>
      <c r="F590" s="422"/>
    </row>
    <row r="591" spans="1:6">
      <c r="A591" s="420"/>
      <c r="B591" s="421"/>
      <c r="C591" s="420" t="s">
        <v>834</v>
      </c>
      <c r="D591" s="423"/>
      <c r="E591" s="660"/>
      <c r="F591" s="422"/>
    </row>
    <row r="592" spans="1:6">
      <c r="A592" s="420"/>
      <c r="B592" s="421"/>
      <c r="C592" s="420" t="s">
        <v>4</v>
      </c>
      <c r="D592" s="424" t="s">
        <v>1634</v>
      </c>
      <c r="E592" s="22" t="s">
        <v>1360</v>
      </c>
      <c r="F592" s="422"/>
    </row>
    <row r="593" spans="1:6">
      <c r="A593" s="420"/>
      <c r="B593" s="421"/>
      <c r="C593" s="420" t="s">
        <v>5</v>
      </c>
      <c r="D593" s="423"/>
      <c r="E593" s="660"/>
      <c r="F593" s="422"/>
    </row>
    <row r="594" spans="1:6">
      <c r="A594" s="420"/>
      <c r="B594" s="421"/>
      <c r="C594" s="420" t="s">
        <v>6</v>
      </c>
      <c r="D594" s="424" t="s">
        <v>1634</v>
      </c>
      <c r="E594" s="22" t="s">
        <v>1360</v>
      </c>
      <c r="F594" s="422"/>
    </row>
    <row r="595" spans="1:6">
      <c r="A595" s="420"/>
      <c r="B595" s="421"/>
      <c r="C595" s="420" t="s">
        <v>7</v>
      </c>
      <c r="D595" s="423"/>
      <c r="E595" s="660"/>
      <c r="F595" s="422"/>
    </row>
    <row r="596" spans="1:6">
      <c r="A596" s="420"/>
      <c r="B596" s="421"/>
      <c r="C596" s="420" t="s">
        <v>8</v>
      </c>
      <c r="D596" s="423"/>
      <c r="E596" s="660"/>
      <c r="F596" s="422"/>
    </row>
    <row r="597" spans="1:6">
      <c r="A597"/>
      <c r="B597"/>
      <c r="D597"/>
      <c r="E597"/>
      <c r="F597"/>
    </row>
    <row r="598" spans="1:6">
      <c r="A598" s="417">
        <v>2.11</v>
      </c>
      <c r="B598" s="659"/>
      <c r="C598" s="417"/>
      <c r="D598" s="659" t="s">
        <v>1026</v>
      </c>
      <c r="E598" s="458"/>
      <c r="F598" s="418"/>
    </row>
    <row r="599" spans="1:6" ht="62.5">
      <c r="A599" s="420" t="s">
        <v>1027</v>
      </c>
      <c r="B599" s="421" t="s">
        <v>1028</v>
      </c>
      <c r="C599" s="420"/>
      <c r="D599" s="421" t="s">
        <v>1029</v>
      </c>
      <c r="E599" s="660"/>
      <c r="F599" s="422"/>
    </row>
    <row r="600" spans="1:6">
      <c r="A600" s="420"/>
      <c r="B600" s="421"/>
      <c r="C600" s="420" t="s">
        <v>834</v>
      </c>
      <c r="D600" s="423"/>
      <c r="E600" s="660"/>
      <c r="F600" s="422"/>
    </row>
    <row r="601" spans="1:6" ht="37.5">
      <c r="A601" s="420"/>
      <c r="B601" s="421"/>
      <c r="C601" s="420" t="s">
        <v>4</v>
      </c>
      <c r="D601" s="424" t="s">
        <v>1743</v>
      </c>
      <c r="E601" s="22" t="s">
        <v>1360</v>
      </c>
      <c r="F601" s="422"/>
    </row>
    <row r="602" spans="1:6">
      <c r="A602" s="420"/>
      <c r="B602" s="421"/>
      <c r="C602" s="420" t="s">
        <v>5</v>
      </c>
      <c r="D602" s="423"/>
      <c r="E602" s="660"/>
      <c r="F602" s="422"/>
    </row>
    <row r="603" spans="1:6" ht="25">
      <c r="A603" s="420"/>
      <c r="B603" s="421"/>
      <c r="C603" s="420" t="s">
        <v>6</v>
      </c>
      <c r="D603" s="424" t="s">
        <v>2381</v>
      </c>
      <c r="E603" s="22" t="s">
        <v>1360</v>
      </c>
      <c r="F603" s="422"/>
    </row>
    <row r="604" spans="1:6">
      <c r="A604" s="420"/>
      <c r="B604" s="421"/>
      <c r="C604" s="420" t="s">
        <v>7</v>
      </c>
      <c r="D604" s="423"/>
      <c r="E604" s="660"/>
      <c r="F604" s="422"/>
    </row>
    <row r="605" spans="1:6">
      <c r="A605" s="420"/>
      <c r="B605" s="421"/>
      <c r="C605" s="420" t="s">
        <v>8</v>
      </c>
      <c r="D605" s="423"/>
      <c r="E605" s="660"/>
      <c r="F605" s="422"/>
    </row>
    <row r="606" spans="1:6">
      <c r="A606"/>
      <c r="B606"/>
      <c r="D606"/>
      <c r="E606"/>
      <c r="F606"/>
    </row>
    <row r="607" spans="1:6" ht="162.5">
      <c r="A607" s="420" t="s">
        <v>1030</v>
      </c>
      <c r="B607" s="421" t="s">
        <v>1031</v>
      </c>
      <c r="C607" s="420"/>
      <c r="D607" s="421" t="s">
        <v>1032</v>
      </c>
      <c r="E607" s="660"/>
      <c r="F607" s="422"/>
    </row>
    <row r="608" spans="1:6">
      <c r="A608" s="420"/>
      <c r="B608" s="421"/>
      <c r="C608" s="420" t="s">
        <v>834</v>
      </c>
      <c r="D608" s="423"/>
      <c r="E608" s="660"/>
      <c r="F608" s="422"/>
    </row>
    <row r="609" spans="1:6" ht="37.5">
      <c r="A609" s="420"/>
      <c r="B609" s="421"/>
      <c r="C609" s="420" t="s">
        <v>4</v>
      </c>
      <c r="D609" s="424" t="s">
        <v>1743</v>
      </c>
      <c r="E609" s="22" t="s">
        <v>1360</v>
      </c>
      <c r="F609" s="422"/>
    </row>
    <row r="610" spans="1:6">
      <c r="A610" s="420"/>
      <c r="B610" s="421"/>
      <c r="C610" s="420" t="s">
        <v>5</v>
      </c>
      <c r="D610" s="423"/>
      <c r="E610" s="660"/>
      <c r="F610" s="422"/>
    </row>
    <row r="611" spans="1:6" ht="25">
      <c r="A611" s="420"/>
      <c r="B611" s="421"/>
      <c r="C611" s="420" t="s">
        <v>6</v>
      </c>
      <c r="D611" s="423" t="s">
        <v>2382</v>
      </c>
      <c r="E611" s="660" t="s">
        <v>1360</v>
      </c>
      <c r="F611" s="422"/>
    </row>
    <row r="612" spans="1:6">
      <c r="A612" s="420"/>
      <c r="B612" s="421"/>
      <c r="C612" s="420" t="s">
        <v>7</v>
      </c>
      <c r="D612" s="423"/>
      <c r="E612" s="660"/>
      <c r="F612" s="422"/>
    </row>
    <row r="613" spans="1:6">
      <c r="A613" s="420"/>
      <c r="B613" s="421"/>
      <c r="C613" s="420" t="s">
        <v>8</v>
      </c>
      <c r="D613" s="423"/>
      <c r="E613" s="660"/>
      <c r="F613" s="422"/>
    </row>
    <row r="614" spans="1:6">
      <c r="A614"/>
      <c r="B614"/>
      <c r="D614"/>
      <c r="E614"/>
      <c r="F614"/>
    </row>
    <row r="615" spans="1:6" ht="148.4" customHeight="1">
      <c r="A615" s="420" t="s">
        <v>1033</v>
      </c>
      <c r="B615" s="421" t="s">
        <v>1034</v>
      </c>
      <c r="C615" s="420"/>
      <c r="D615" s="421" t="s">
        <v>1035</v>
      </c>
      <c r="E615" s="660"/>
      <c r="F615" s="422"/>
    </row>
    <row r="616" spans="1:6">
      <c r="A616" s="420"/>
      <c r="B616" s="421"/>
      <c r="C616" s="420" t="s">
        <v>834</v>
      </c>
      <c r="D616" s="423"/>
      <c r="E616" s="660"/>
      <c r="F616" s="422"/>
    </row>
    <row r="617" spans="1:6" ht="25">
      <c r="A617" s="420"/>
      <c r="B617" s="421"/>
      <c r="C617" s="420" t="s">
        <v>4</v>
      </c>
      <c r="D617" s="424" t="s">
        <v>1779</v>
      </c>
      <c r="E617" s="22" t="s">
        <v>1351</v>
      </c>
      <c r="F617" s="422">
        <v>2021.02</v>
      </c>
    </row>
    <row r="618" spans="1:6">
      <c r="A618" s="420"/>
      <c r="B618" s="421"/>
      <c r="C618" s="420" t="s">
        <v>5</v>
      </c>
      <c r="D618" s="423"/>
      <c r="E618" s="660"/>
      <c r="F618" s="422"/>
    </row>
    <row r="619" spans="1:6" ht="25">
      <c r="A619" s="420"/>
      <c r="B619" s="421"/>
      <c r="C619" s="420" t="s">
        <v>6</v>
      </c>
      <c r="D619" s="423" t="s">
        <v>2383</v>
      </c>
      <c r="E619" s="660" t="s">
        <v>1360</v>
      </c>
      <c r="F619" s="422"/>
    </row>
    <row r="620" spans="1:6">
      <c r="A620" s="420"/>
      <c r="B620" s="421"/>
      <c r="C620" s="420" t="s">
        <v>7</v>
      </c>
      <c r="D620" s="423"/>
      <c r="E620" s="660"/>
      <c r="F620" s="422"/>
    </row>
    <row r="621" spans="1:6">
      <c r="A621" s="420"/>
      <c r="B621" s="421"/>
      <c r="C621" s="420" t="s">
        <v>8</v>
      </c>
      <c r="D621" s="423"/>
      <c r="E621" s="660"/>
      <c r="F621" s="422"/>
    </row>
    <row r="622" spans="1:6">
      <c r="A622"/>
      <c r="B622"/>
      <c r="D622"/>
      <c r="E622"/>
      <c r="F622"/>
    </row>
    <row r="623" spans="1:6" ht="75">
      <c r="A623" s="420" t="s">
        <v>1036</v>
      </c>
      <c r="B623" s="421" t="s">
        <v>1037</v>
      </c>
      <c r="C623" s="420"/>
      <c r="D623" s="421" t="s">
        <v>1038</v>
      </c>
      <c r="E623" s="660"/>
      <c r="F623" s="422"/>
    </row>
    <row r="624" spans="1:6">
      <c r="A624" s="420"/>
      <c r="B624" s="421"/>
      <c r="C624" s="420" t="s">
        <v>834</v>
      </c>
      <c r="D624" s="423"/>
      <c r="E624" s="660"/>
      <c r="F624" s="422"/>
    </row>
    <row r="625" spans="1:6" ht="25">
      <c r="A625" s="420"/>
      <c r="B625" s="421"/>
      <c r="C625" s="420" t="s">
        <v>4</v>
      </c>
      <c r="D625" s="424" t="s">
        <v>2223</v>
      </c>
      <c r="E625" s="22" t="s">
        <v>1360</v>
      </c>
      <c r="F625" s="422"/>
    </row>
    <row r="626" spans="1:6">
      <c r="A626" s="420"/>
      <c r="B626" s="421"/>
      <c r="C626" s="420" t="s">
        <v>5</v>
      </c>
      <c r="D626" s="423"/>
      <c r="E626" s="660"/>
      <c r="F626" s="422"/>
    </row>
    <row r="627" spans="1:6">
      <c r="A627" s="420"/>
      <c r="B627" s="421"/>
      <c r="C627" s="420" t="s">
        <v>6</v>
      </c>
      <c r="D627" s="423" t="s">
        <v>2384</v>
      </c>
      <c r="E627" s="660" t="s">
        <v>1360</v>
      </c>
      <c r="F627" s="422"/>
    </row>
    <row r="628" spans="1:6">
      <c r="A628" s="420"/>
      <c r="B628" s="421"/>
      <c r="C628" s="420" t="s">
        <v>7</v>
      </c>
      <c r="D628" s="423"/>
      <c r="E628" s="660"/>
      <c r="F628" s="422"/>
    </row>
    <row r="629" spans="1:6">
      <c r="A629" s="420"/>
      <c r="B629" s="421"/>
      <c r="C629" s="420" t="s">
        <v>8</v>
      </c>
      <c r="D629" s="423"/>
      <c r="E629" s="660"/>
      <c r="F629" s="422"/>
    </row>
    <row r="630" spans="1:6">
      <c r="A630"/>
      <c r="B630"/>
      <c r="D630"/>
      <c r="E630"/>
      <c r="F630"/>
    </row>
    <row r="631" spans="1:6">
      <c r="A631" s="417">
        <v>2.12</v>
      </c>
      <c r="B631" s="659"/>
      <c r="C631" s="417"/>
      <c r="D631" s="659" t="s">
        <v>1039</v>
      </c>
      <c r="E631" s="458"/>
      <c r="F631" s="418"/>
    </row>
    <row r="632" spans="1:6" ht="137.5">
      <c r="A632" s="420" t="s">
        <v>1040</v>
      </c>
      <c r="B632" s="421" t="s">
        <v>1041</v>
      </c>
      <c r="C632" s="420"/>
      <c r="D632" s="421" t="s">
        <v>1042</v>
      </c>
      <c r="E632" s="660"/>
      <c r="F632" s="422"/>
    </row>
    <row r="633" spans="1:6">
      <c r="A633" s="420"/>
      <c r="B633" s="421"/>
      <c r="C633" s="420" t="s">
        <v>834</v>
      </c>
      <c r="D633" s="423"/>
      <c r="E633" s="660"/>
      <c r="F633" s="422"/>
    </row>
    <row r="634" spans="1:6">
      <c r="A634" s="420"/>
      <c r="B634" s="421"/>
      <c r="C634" s="420" t="s">
        <v>4</v>
      </c>
      <c r="D634" s="424" t="s">
        <v>1653</v>
      </c>
      <c r="E634" s="22" t="s">
        <v>1360</v>
      </c>
      <c r="F634" s="422"/>
    </row>
    <row r="635" spans="1:6">
      <c r="A635" s="420"/>
      <c r="B635" s="421"/>
      <c r="C635" s="420" t="s">
        <v>5</v>
      </c>
      <c r="D635" s="423"/>
      <c r="E635" s="660"/>
      <c r="F635" s="422"/>
    </row>
    <row r="636" spans="1:6">
      <c r="A636" s="420"/>
      <c r="B636" s="421"/>
      <c r="C636" s="420" t="s">
        <v>6</v>
      </c>
      <c r="D636" s="424" t="s">
        <v>1653</v>
      </c>
      <c r="E636" s="22" t="s">
        <v>1360</v>
      </c>
      <c r="F636" s="422"/>
    </row>
    <row r="637" spans="1:6">
      <c r="A637" s="420"/>
      <c r="B637" s="421"/>
      <c r="C637" s="420" t="s">
        <v>7</v>
      </c>
      <c r="D637" s="423"/>
      <c r="E637" s="660"/>
      <c r="F637" s="422"/>
    </row>
    <row r="638" spans="1:6">
      <c r="A638" s="420"/>
      <c r="B638" s="421"/>
      <c r="C638" s="420" t="s">
        <v>8</v>
      </c>
      <c r="D638" s="423"/>
      <c r="E638" s="660"/>
      <c r="F638" s="422"/>
    </row>
    <row r="639" spans="1:6">
      <c r="A639"/>
      <c r="B639"/>
      <c r="D639"/>
      <c r="E639"/>
      <c r="F639"/>
    </row>
    <row r="640" spans="1:6" ht="100">
      <c r="A640" s="420" t="s">
        <v>1043</v>
      </c>
      <c r="B640" s="421" t="s">
        <v>1044</v>
      </c>
      <c r="C640" s="420"/>
      <c r="D640" s="421" t="s">
        <v>1045</v>
      </c>
      <c r="E640" s="660"/>
      <c r="F640" s="422"/>
    </row>
    <row r="641" spans="1:6">
      <c r="A641" s="420"/>
      <c r="B641" s="421"/>
      <c r="C641" s="420" t="s">
        <v>834</v>
      </c>
      <c r="D641" s="423"/>
      <c r="E641" s="660"/>
      <c r="F641" s="422"/>
    </row>
    <row r="642" spans="1:6">
      <c r="A642" s="420"/>
      <c r="B642" s="421"/>
      <c r="C642" s="420" t="s">
        <v>4</v>
      </c>
      <c r="D642" s="424" t="s">
        <v>1635</v>
      </c>
      <c r="E642" s="22" t="s">
        <v>1360</v>
      </c>
      <c r="F642" s="422"/>
    </row>
    <row r="643" spans="1:6">
      <c r="A643" s="420"/>
      <c r="B643" s="421"/>
      <c r="C643" s="420" t="s">
        <v>5</v>
      </c>
      <c r="D643" s="423"/>
      <c r="E643" s="660"/>
      <c r="F643" s="422"/>
    </row>
    <row r="644" spans="1:6">
      <c r="A644" s="420"/>
      <c r="B644" s="421"/>
      <c r="C644" s="420" t="s">
        <v>6</v>
      </c>
      <c r="D644" s="424" t="s">
        <v>1635</v>
      </c>
      <c r="E644" s="22" t="s">
        <v>1360</v>
      </c>
      <c r="F644" s="422"/>
    </row>
    <row r="645" spans="1:6">
      <c r="A645" s="420"/>
      <c r="B645" s="421"/>
      <c r="C645" s="420" t="s">
        <v>7</v>
      </c>
      <c r="D645" s="423"/>
      <c r="E645" s="660"/>
      <c r="F645" s="422"/>
    </row>
    <row r="646" spans="1:6">
      <c r="A646" s="420"/>
      <c r="B646" s="421"/>
      <c r="C646" s="420" t="s">
        <v>8</v>
      </c>
      <c r="D646" s="423"/>
      <c r="E646" s="660"/>
      <c r="F646" s="422"/>
    </row>
    <row r="647" spans="1:6">
      <c r="A647"/>
      <c r="B647"/>
      <c r="D647"/>
      <c r="E647"/>
      <c r="F647"/>
    </row>
    <row r="648" spans="1:6">
      <c r="A648" s="417">
        <v>2.13</v>
      </c>
      <c r="B648" s="659"/>
      <c r="C648" s="417"/>
      <c r="D648" s="659" t="s">
        <v>1046</v>
      </c>
      <c r="E648" s="458"/>
      <c r="F648" s="418"/>
    </row>
    <row r="649" spans="1:6" ht="100">
      <c r="A649" s="420" t="s">
        <v>1047</v>
      </c>
      <c r="B649" s="421" t="s">
        <v>1048</v>
      </c>
      <c r="C649" s="420"/>
      <c r="D649" s="421" t="s">
        <v>1049</v>
      </c>
      <c r="E649" s="660"/>
      <c r="F649" s="422"/>
    </row>
    <row r="650" spans="1:6">
      <c r="A650" s="420"/>
      <c r="B650" s="421"/>
      <c r="C650" s="420" t="s">
        <v>834</v>
      </c>
      <c r="D650" s="423"/>
      <c r="E650" s="660"/>
      <c r="F650" s="422"/>
    </row>
    <row r="651" spans="1:6">
      <c r="A651" s="420"/>
      <c r="B651" s="421"/>
      <c r="C651" s="420" t="s">
        <v>4</v>
      </c>
      <c r="D651" s="424" t="s">
        <v>1654</v>
      </c>
      <c r="E651" s="22" t="s">
        <v>1360</v>
      </c>
      <c r="F651" s="422"/>
    </row>
    <row r="652" spans="1:6">
      <c r="A652" s="420"/>
      <c r="B652" s="421"/>
      <c r="C652" s="420" t="s">
        <v>5</v>
      </c>
      <c r="D652" s="423"/>
      <c r="E652" s="660"/>
      <c r="F652" s="422"/>
    </row>
    <row r="653" spans="1:6">
      <c r="A653" s="420"/>
      <c r="B653" s="421"/>
      <c r="C653" s="420" t="s">
        <v>6</v>
      </c>
      <c r="D653" s="424" t="s">
        <v>1654</v>
      </c>
      <c r="E653" s="22" t="s">
        <v>1360</v>
      </c>
      <c r="F653" s="422"/>
    </row>
    <row r="654" spans="1:6">
      <c r="A654" s="420"/>
      <c r="B654" s="421"/>
      <c r="C654" s="420" t="s">
        <v>7</v>
      </c>
      <c r="D654" s="423"/>
      <c r="E654" s="660"/>
      <c r="F654" s="422"/>
    </row>
    <row r="655" spans="1:6">
      <c r="A655" s="420"/>
      <c r="B655" s="421"/>
      <c r="C655" s="420" t="s">
        <v>8</v>
      </c>
      <c r="D655" s="423"/>
      <c r="E655" s="660"/>
      <c r="F655" s="422"/>
    </row>
    <row r="656" spans="1:6">
      <c r="A656"/>
      <c r="B656"/>
      <c r="D656"/>
      <c r="E656"/>
      <c r="F656"/>
    </row>
    <row r="657" spans="1:6">
      <c r="A657" s="420" t="s">
        <v>1050</v>
      </c>
      <c r="B657" s="421" t="s">
        <v>1051</v>
      </c>
      <c r="C657" s="420"/>
      <c r="D657" s="421" t="s">
        <v>1052</v>
      </c>
      <c r="E657" s="660"/>
      <c r="F657" s="422"/>
    </row>
    <row r="658" spans="1:6">
      <c r="A658" s="420"/>
      <c r="B658" s="421"/>
      <c r="C658" s="420" t="s">
        <v>834</v>
      </c>
      <c r="D658" s="423"/>
      <c r="E658" s="660"/>
      <c r="F658" s="422"/>
    </row>
    <row r="659" spans="1:6">
      <c r="A659" s="420"/>
      <c r="B659" s="421"/>
      <c r="C659" s="420" t="s">
        <v>4</v>
      </c>
      <c r="D659" s="424" t="s">
        <v>1654</v>
      </c>
      <c r="E659" s="22" t="s">
        <v>1360</v>
      </c>
      <c r="F659" s="422"/>
    </row>
    <row r="660" spans="1:6">
      <c r="A660" s="420"/>
      <c r="B660" s="421"/>
      <c r="C660" s="420" t="s">
        <v>5</v>
      </c>
      <c r="D660" s="423"/>
      <c r="E660" s="660"/>
      <c r="F660" s="422"/>
    </row>
    <row r="661" spans="1:6">
      <c r="A661" s="420"/>
      <c r="B661" s="421"/>
      <c r="C661" s="420" t="s">
        <v>6</v>
      </c>
      <c r="D661" s="424" t="s">
        <v>1654</v>
      </c>
      <c r="E661" s="22" t="s">
        <v>1360</v>
      </c>
      <c r="F661" s="422"/>
    </row>
    <row r="662" spans="1:6">
      <c r="A662" s="420"/>
      <c r="B662" s="421"/>
      <c r="C662" s="420" t="s">
        <v>7</v>
      </c>
      <c r="D662" s="423"/>
      <c r="E662" s="660"/>
      <c r="F662" s="422"/>
    </row>
    <row r="663" spans="1:6">
      <c r="A663" s="420"/>
      <c r="B663" s="421"/>
      <c r="C663" s="420" t="s">
        <v>8</v>
      </c>
      <c r="D663" s="423"/>
      <c r="E663" s="660"/>
      <c r="F663" s="422"/>
    </row>
    <row r="664" spans="1:6">
      <c r="A664"/>
      <c r="B664"/>
      <c r="D664"/>
      <c r="E664"/>
      <c r="F664"/>
    </row>
    <row r="665" spans="1:6" ht="112.5">
      <c r="A665" s="420" t="s">
        <v>1053</v>
      </c>
      <c r="B665" s="421" t="s">
        <v>1054</v>
      </c>
      <c r="C665" s="420"/>
      <c r="D665" s="421" t="s">
        <v>1055</v>
      </c>
      <c r="E665" s="660"/>
      <c r="F665" s="422"/>
    </row>
    <row r="666" spans="1:6">
      <c r="A666" s="420"/>
      <c r="B666" s="421"/>
      <c r="C666" s="420" t="s">
        <v>834</v>
      </c>
      <c r="D666" s="423"/>
      <c r="E666" s="660"/>
      <c r="F666" s="422"/>
    </row>
    <row r="667" spans="1:6" ht="25">
      <c r="A667" s="420"/>
      <c r="B667" s="421"/>
      <c r="C667" s="420" t="s">
        <v>4</v>
      </c>
      <c r="D667" s="424" t="s">
        <v>1744</v>
      </c>
      <c r="E667" s="22" t="s">
        <v>1360</v>
      </c>
      <c r="F667" s="422"/>
    </row>
    <row r="668" spans="1:6">
      <c r="A668" s="420"/>
      <c r="B668" s="421"/>
      <c r="C668" s="420" t="s">
        <v>5</v>
      </c>
      <c r="D668" s="423"/>
      <c r="E668" s="660"/>
      <c r="F668" s="422"/>
    </row>
    <row r="669" spans="1:6">
      <c r="A669" s="420"/>
      <c r="B669" s="421"/>
      <c r="C669" s="420" t="s">
        <v>6</v>
      </c>
      <c r="D669" s="423" t="s">
        <v>2385</v>
      </c>
      <c r="E669" s="660" t="s">
        <v>1360</v>
      </c>
      <c r="F669" s="422"/>
    </row>
    <row r="670" spans="1:6">
      <c r="A670" s="420"/>
      <c r="B670" s="421"/>
      <c r="C670" s="420" t="s">
        <v>7</v>
      </c>
      <c r="D670" s="423"/>
      <c r="E670" s="660"/>
      <c r="F670" s="422"/>
    </row>
    <row r="671" spans="1:6">
      <c r="A671" s="420"/>
      <c r="B671" s="421"/>
      <c r="C671" s="420" t="s">
        <v>8</v>
      </c>
      <c r="D671" s="423"/>
      <c r="E671" s="660"/>
      <c r="F671" s="422"/>
    </row>
    <row r="672" spans="1:6">
      <c r="A672"/>
      <c r="B672"/>
      <c r="D672"/>
      <c r="E672"/>
      <c r="F672"/>
    </row>
    <row r="673" spans="1:6" ht="212.5">
      <c r="A673" s="420" t="s">
        <v>1056</v>
      </c>
      <c r="B673" s="421" t="s">
        <v>1057</v>
      </c>
      <c r="C673" s="420"/>
      <c r="D673" s="421" t="s">
        <v>1058</v>
      </c>
      <c r="E673" s="660"/>
      <c r="F673" s="422"/>
    </row>
    <row r="674" spans="1:6">
      <c r="A674" s="420"/>
      <c r="B674" s="421"/>
      <c r="C674" s="420" t="s">
        <v>834</v>
      </c>
      <c r="D674" s="423"/>
      <c r="E674" s="660"/>
      <c r="F674" s="422"/>
    </row>
    <row r="675" spans="1:6" ht="25">
      <c r="A675" s="420"/>
      <c r="B675" s="421"/>
      <c r="C675" s="420" t="s">
        <v>4</v>
      </c>
      <c r="D675" s="424" t="s">
        <v>1745</v>
      </c>
      <c r="E675" s="22" t="s">
        <v>1360</v>
      </c>
      <c r="F675" s="422"/>
    </row>
    <row r="676" spans="1:6">
      <c r="A676" s="420"/>
      <c r="B676" s="421"/>
      <c r="C676" s="420" t="s">
        <v>5</v>
      </c>
      <c r="D676" s="423"/>
      <c r="E676" s="660"/>
      <c r="F676" s="422"/>
    </row>
    <row r="677" spans="1:6">
      <c r="A677" s="420"/>
      <c r="B677" s="421"/>
      <c r="C677" s="420" t="s">
        <v>6</v>
      </c>
      <c r="D677" s="423" t="s">
        <v>2385</v>
      </c>
      <c r="E677" s="660" t="s">
        <v>1360</v>
      </c>
      <c r="F677" s="422"/>
    </row>
    <row r="678" spans="1:6">
      <c r="A678" s="420"/>
      <c r="B678" s="421"/>
      <c r="C678" s="420" t="s">
        <v>7</v>
      </c>
      <c r="D678" s="423"/>
      <c r="E678" s="660"/>
      <c r="F678" s="422"/>
    </row>
    <row r="679" spans="1:6">
      <c r="A679" s="420"/>
      <c r="B679" s="421"/>
      <c r="C679" s="420" t="s">
        <v>8</v>
      </c>
      <c r="D679" s="423"/>
      <c r="E679" s="660"/>
      <c r="F679" s="422"/>
    </row>
    <row r="680" spans="1:6">
      <c r="A680"/>
      <c r="B680"/>
      <c r="D680"/>
      <c r="E680"/>
      <c r="F680"/>
    </row>
    <row r="681" spans="1:6" ht="75">
      <c r="A681" s="420" t="s">
        <v>1059</v>
      </c>
      <c r="B681" s="421" t="s">
        <v>1060</v>
      </c>
      <c r="C681" s="420"/>
      <c r="D681" s="421" t="s">
        <v>1061</v>
      </c>
      <c r="E681" s="660"/>
      <c r="F681" s="422"/>
    </row>
    <row r="682" spans="1:6">
      <c r="A682" s="420"/>
      <c r="B682" s="421"/>
      <c r="C682" s="420" t="s">
        <v>834</v>
      </c>
      <c r="D682" s="424"/>
      <c r="E682" s="660"/>
      <c r="F682" s="422"/>
    </row>
    <row r="683" spans="1:6">
      <c r="A683" s="420"/>
      <c r="B683" s="421"/>
      <c r="C683" s="420" t="s">
        <v>4</v>
      </c>
      <c r="D683" s="424" t="s">
        <v>1655</v>
      </c>
      <c r="E683" s="22" t="s">
        <v>1360</v>
      </c>
      <c r="F683" s="422"/>
    </row>
    <row r="684" spans="1:6">
      <c r="A684" s="420"/>
      <c r="B684" s="421"/>
      <c r="C684" s="420" t="s">
        <v>5</v>
      </c>
      <c r="D684" s="423"/>
      <c r="E684" s="660"/>
      <c r="F684" s="422"/>
    </row>
    <row r="685" spans="1:6">
      <c r="A685" s="420"/>
      <c r="B685" s="421"/>
      <c r="C685" s="420" t="s">
        <v>6</v>
      </c>
      <c r="D685" s="424" t="s">
        <v>1655</v>
      </c>
      <c r="E685" s="22" t="s">
        <v>1360</v>
      </c>
      <c r="F685" s="422"/>
    </row>
    <row r="686" spans="1:6">
      <c r="A686" s="420"/>
      <c r="B686" s="421"/>
      <c r="C686" s="420" t="s">
        <v>7</v>
      </c>
      <c r="D686" s="423"/>
      <c r="E686" s="660"/>
      <c r="F686" s="422"/>
    </row>
    <row r="687" spans="1:6">
      <c r="A687" s="420"/>
      <c r="B687" s="421"/>
      <c r="C687" s="420" t="s">
        <v>8</v>
      </c>
      <c r="D687" s="423"/>
      <c r="E687" s="660"/>
      <c r="F687" s="422"/>
    </row>
    <row r="688" spans="1:6">
      <c r="A688" s="206"/>
      <c r="B688" s="416"/>
      <c r="F688"/>
    </row>
    <row r="689" spans="1:6">
      <c r="A689" s="420" t="s">
        <v>1062</v>
      </c>
      <c r="B689" s="421" t="s">
        <v>1063</v>
      </c>
      <c r="C689" s="420"/>
      <c r="D689" s="421" t="s">
        <v>1064</v>
      </c>
      <c r="E689" s="660"/>
      <c r="F689" s="422"/>
    </row>
    <row r="690" spans="1:6">
      <c r="A690" s="420"/>
      <c r="B690" s="421"/>
      <c r="C690" s="420" t="s">
        <v>834</v>
      </c>
      <c r="D690" s="423"/>
      <c r="E690" s="660"/>
      <c r="F690" s="422"/>
    </row>
    <row r="691" spans="1:6">
      <c r="A691" s="420"/>
      <c r="B691" s="421"/>
      <c r="C691" s="420" t="s">
        <v>4</v>
      </c>
      <c r="D691" s="424" t="s">
        <v>1655</v>
      </c>
      <c r="E691" s="22" t="s">
        <v>1360</v>
      </c>
      <c r="F691" s="422"/>
    </row>
    <row r="692" spans="1:6">
      <c r="A692" s="420"/>
      <c r="B692" s="421"/>
      <c r="C692" s="420" t="s">
        <v>5</v>
      </c>
      <c r="D692" s="423"/>
      <c r="E692" s="660"/>
      <c r="F692" s="422"/>
    </row>
    <row r="693" spans="1:6">
      <c r="A693" s="420"/>
      <c r="B693" s="421"/>
      <c r="C693" s="420" t="s">
        <v>6</v>
      </c>
      <c r="D693" s="424" t="s">
        <v>1655</v>
      </c>
      <c r="E693" s="22" t="s">
        <v>1360</v>
      </c>
      <c r="F693" s="422"/>
    </row>
    <row r="694" spans="1:6">
      <c r="A694" s="420"/>
      <c r="B694" s="421"/>
      <c r="C694" s="420" t="s">
        <v>7</v>
      </c>
      <c r="D694" s="423"/>
      <c r="E694" s="660"/>
      <c r="F694" s="422"/>
    </row>
    <row r="695" spans="1:6">
      <c r="A695" s="420"/>
      <c r="B695" s="421"/>
      <c r="C695" s="420" t="s">
        <v>8</v>
      </c>
      <c r="D695" s="423"/>
      <c r="E695" s="660"/>
      <c r="F695" s="422"/>
    </row>
    <row r="696" spans="1:6">
      <c r="A696" s="206"/>
      <c r="B696" s="416"/>
      <c r="F696"/>
    </row>
    <row r="697" spans="1:6">
      <c r="A697" s="417">
        <v>2.14</v>
      </c>
      <c r="B697" s="659"/>
      <c r="C697" s="417"/>
      <c r="D697" s="659" t="s">
        <v>1065</v>
      </c>
      <c r="E697" s="458"/>
      <c r="F697" s="418"/>
    </row>
    <row r="698" spans="1:6" ht="87.5">
      <c r="A698" s="420"/>
      <c r="B698" s="421" t="s">
        <v>1066</v>
      </c>
      <c r="C698" s="420"/>
      <c r="D698" s="421" t="s">
        <v>1067</v>
      </c>
      <c r="E698" s="660"/>
      <c r="F698" s="422"/>
    </row>
    <row r="699" spans="1:6">
      <c r="A699" s="420"/>
      <c r="B699" s="421"/>
      <c r="C699" s="420" t="s">
        <v>834</v>
      </c>
      <c r="D699" s="423"/>
      <c r="E699" s="660"/>
      <c r="F699" s="422"/>
    </row>
    <row r="700" spans="1:6" ht="25">
      <c r="A700" s="420"/>
      <c r="B700" s="421"/>
      <c r="C700" s="420" t="s">
        <v>4</v>
      </c>
      <c r="D700" s="424" t="s">
        <v>1746</v>
      </c>
      <c r="E700" s="22" t="s">
        <v>1360</v>
      </c>
      <c r="F700" s="422"/>
    </row>
    <row r="701" spans="1:6">
      <c r="A701" s="420"/>
      <c r="B701" s="421"/>
      <c r="C701" s="420" t="s">
        <v>5</v>
      </c>
      <c r="D701" s="423"/>
      <c r="E701" s="660"/>
      <c r="F701" s="422"/>
    </row>
    <row r="702" spans="1:6" ht="37.5">
      <c r="A702" s="420"/>
      <c r="B702" s="421"/>
      <c r="C702" s="420" t="s">
        <v>6</v>
      </c>
      <c r="D702" s="423" t="s">
        <v>2386</v>
      </c>
      <c r="E702" s="660" t="s">
        <v>1360</v>
      </c>
      <c r="F702" s="422"/>
    </row>
    <row r="703" spans="1:6">
      <c r="A703" s="420"/>
      <c r="B703" s="421"/>
      <c r="C703" s="420" t="s">
        <v>7</v>
      </c>
      <c r="D703" s="423"/>
      <c r="E703" s="660"/>
      <c r="F703" s="422"/>
    </row>
    <row r="704" spans="1:6">
      <c r="A704" s="420"/>
      <c r="B704" s="421"/>
      <c r="C704" s="420" t="s">
        <v>8</v>
      </c>
      <c r="D704" s="423"/>
      <c r="E704" s="660"/>
      <c r="F704" s="422"/>
    </row>
    <row r="705" spans="1:6">
      <c r="A705" s="206"/>
      <c r="B705" s="416"/>
      <c r="F705"/>
    </row>
    <row r="706" spans="1:6">
      <c r="A706" s="417">
        <v>2.15</v>
      </c>
      <c r="B706" s="659"/>
      <c r="C706" s="417"/>
      <c r="D706" s="659" t="s">
        <v>1068</v>
      </c>
      <c r="E706" s="458"/>
      <c r="F706" s="418"/>
    </row>
    <row r="707" spans="1:6" ht="87.5">
      <c r="A707" s="420" t="s">
        <v>1069</v>
      </c>
      <c r="B707" s="421" t="s">
        <v>779</v>
      </c>
      <c r="C707" s="420"/>
      <c r="D707" s="421" t="s">
        <v>1070</v>
      </c>
      <c r="E707" s="660"/>
      <c r="F707" s="422"/>
    </row>
    <row r="708" spans="1:6">
      <c r="A708" s="420"/>
      <c r="B708" s="421"/>
      <c r="C708" s="420" t="s">
        <v>834</v>
      </c>
      <c r="D708" s="423"/>
      <c r="E708" s="660"/>
      <c r="F708" s="422"/>
    </row>
    <row r="709" spans="1:6" ht="25">
      <c r="A709" s="420"/>
      <c r="B709" s="421"/>
      <c r="C709" s="420" t="s">
        <v>4</v>
      </c>
      <c r="D709" s="424" t="s">
        <v>1636</v>
      </c>
      <c r="E709" s="22" t="s">
        <v>1360</v>
      </c>
      <c r="F709" s="422"/>
    </row>
    <row r="710" spans="1:6">
      <c r="A710" s="420"/>
      <c r="B710" s="421"/>
      <c r="C710" s="420" t="s">
        <v>5</v>
      </c>
      <c r="D710" s="423"/>
      <c r="E710" s="660"/>
      <c r="F710" s="422"/>
    </row>
    <row r="711" spans="1:6" ht="37.5">
      <c r="A711" s="420"/>
      <c r="B711" s="421"/>
      <c r="C711" s="420" t="s">
        <v>6</v>
      </c>
      <c r="D711" s="424" t="s">
        <v>2387</v>
      </c>
      <c r="E711" s="22" t="s">
        <v>1360</v>
      </c>
      <c r="F711" s="422"/>
    </row>
    <row r="712" spans="1:6">
      <c r="A712" s="420"/>
      <c r="B712" s="421"/>
      <c r="C712" s="420" t="s">
        <v>7</v>
      </c>
      <c r="D712" s="423"/>
      <c r="E712" s="660"/>
      <c r="F712" s="422"/>
    </row>
    <row r="713" spans="1:6">
      <c r="A713" s="420"/>
      <c r="B713" s="421"/>
      <c r="C713" s="420" t="s">
        <v>8</v>
      </c>
      <c r="D713" s="423"/>
      <c r="E713" s="660"/>
      <c r="F713" s="422"/>
    </row>
    <row r="714" spans="1:6">
      <c r="A714" s="206"/>
      <c r="B714" s="416"/>
      <c r="F714"/>
    </row>
    <row r="715" spans="1:6" ht="112.5">
      <c r="A715" s="420" t="s">
        <v>1071</v>
      </c>
      <c r="B715" s="421" t="s">
        <v>780</v>
      </c>
      <c r="C715" s="420"/>
      <c r="D715" s="421" t="s">
        <v>1072</v>
      </c>
      <c r="E715" s="660"/>
      <c r="F715" s="422"/>
    </row>
    <row r="716" spans="1:6">
      <c r="A716" s="420"/>
      <c r="B716" s="421"/>
      <c r="C716" s="420" t="s">
        <v>834</v>
      </c>
      <c r="D716" s="424"/>
      <c r="E716" s="660"/>
      <c r="F716" s="422"/>
    </row>
    <row r="717" spans="1:6" ht="25">
      <c r="A717" s="420"/>
      <c r="B717" s="421"/>
      <c r="C717" s="420" t="s">
        <v>4</v>
      </c>
      <c r="D717" s="424" t="s">
        <v>1636</v>
      </c>
      <c r="E717" s="22" t="s">
        <v>1360</v>
      </c>
      <c r="F717" s="422"/>
    </row>
    <row r="718" spans="1:6">
      <c r="A718" s="420"/>
      <c r="B718" s="421"/>
      <c r="C718" s="420" t="s">
        <v>5</v>
      </c>
      <c r="D718" s="423"/>
      <c r="E718" s="660"/>
      <c r="F718" s="422"/>
    </row>
    <row r="719" spans="1:6" ht="25">
      <c r="A719" s="420"/>
      <c r="B719" s="421"/>
      <c r="C719" s="420" t="s">
        <v>6</v>
      </c>
      <c r="D719" s="424" t="s">
        <v>2388</v>
      </c>
      <c r="E719" s="660" t="s">
        <v>1360</v>
      </c>
      <c r="F719" s="422"/>
    </row>
    <row r="720" spans="1:6">
      <c r="A720" s="420"/>
      <c r="B720" s="421"/>
      <c r="C720" s="420" t="s">
        <v>7</v>
      </c>
      <c r="D720" s="423"/>
      <c r="E720" s="660"/>
      <c r="F720" s="422"/>
    </row>
    <row r="721" spans="1:6">
      <c r="A721" s="420"/>
      <c r="B721" s="421"/>
      <c r="C721" s="420" t="s">
        <v>8</v>
      </c>
      <c r="D721" s="423"/>
      <c r="E721" s="660"/>
      <c r="F721" s="422"/>
    </row>
    <row r="722" spans="1:6">
      <c r="A722"/>
      <c r="B722"/>
      <c r="D722"/>
      <c r="E722"/>
      <c r="F722"/>
    </row>
    <row r="723" spans="1:6" ht="337.5">
      <c r="A723" s="420" t="s">
        <v>1073</v>
      </c>
      <c r="B723" s="421" t="s">
        <v>1589</v>
      </c>
      <c r="C723" s="420"/>
      <c r="D723" s="421" t="s">
        <v>1074</v>
      </c>
      <c r="E723" s="660"/>
      <c r="F723" s="422"/>
    </row>
    <row r="724" spans="1:6">
      <c r="A724" s="420"/>
      <c r="B724" s="421"/>
      <c r="C724" s="420" t="s">
        <v>834</v>
      </c>
      <c r="D724" s="423"/>
      <c r="E724" s="660"/>
      <c r="F724" s="422"/>
    </row>
    <row r="725" spans="1:6" ht="25">
      <c r="A725" s="420"/>
      <c r="B725" s="421"/>
      <c r="C725" s="420" t="s">
        <v>4</v>
      </c>
      <c r="D725" s="424" t="s">
        <v>1636</v>
      </c>
      <c r="E725" s="22" t="s">
        <v>1360</v>
      </c>
      <c r="F725" s="422"/>
    </row>
    <row r="726" spans="1:6">
      <c r="A726" s="420"/>
      <c r="B726" s="421"/>
      <c r="C726" s="420" t="s">
        <v>5</v>
      </c>
      <c r="D726" s="423"/>
      <c r="E726" s="660"/>
      <c r="F726" s="422"/>
    </row>
    <row r="727" spans="1:6">
      <c r="A727" s="420"/>
      <c r="B727" s="421"/>
      <c r="C727" s="420" t="s">
        <v>6</v>
      </c>
      <c r="D727" s="423" t="s">
        <v>2389</v>
      </c>
      <c r="E727" s="660" t="s">
        <v>1360</v>
      </c>
      <c r="F727" s="422"/>
    </row>
    <row r="728" spans="1:6">
      <c r="A728" s="420"/>
      <c r="B728" s="421"/>
      <c r="C728" s="420" t="s">
        <v>7</v>
      </c>
      <c r="D728" s="423"/>
      <c r="E728" s="660"/>
      <c r="F728" s="422"/>
    </row>
    <row r="729" spans="1:6">
      <c r="A729" s="420"/>
      <c r="B729" s="421"/>
      <c r="C729" s="420" t="s">
        <v>8</v>
      </c>
      <c r="D729" s="423"/>
      <c r="E729" s="660"/>
      <c r="F729" s="422"/>
    </row>
    <row r="730" spans="1:6">
      <c r="A730"/>
      <c r="B730"/>
      <c r="C730"/>
      <c r="D730"/>
      <c r="E730"/>
      <c r="F730"/>
    </row>
    <row r="731" spans="1:6" ht="87.5">
      <c r="A731" s="420" t="s">
        <v>1075</v>
      </c>
      <c r="B731" s="421" t="s">
        <v>356</v>
      </c>
      <c r="C731" s="420"/>
      <c r="D731" s="421" t="s">
        <v>1076</v>
      </c>
      <c r="E731" s="660"/>
      <c r="F731" s="422"/>
    </row>
    <row r="732" spans="1:6">
      <c r="A732" s="420"/>
      <c r="B732" s="421"/>
      <c r="C732" s="420" t="s">
        <v>834</v>
      </c>
      <c r="D732" s="423"/>
      <c r="E732" s="660"/>
      <c r="F732" s="422"/>
    </row>
    <row r="733" spans="1:6" ht="25">
      <c r="A733" s="420"/>
      <c r="B733" s="421"/>
      <c r="C733" s="420" t="s">
        <v>4</v>
      </c>
      <c r="D733" s="424" t="s">
        <v>1636</v>
      </c>
      <c r="E733" s="22" t="s">
        <v>1360</v>
      </c>
      <c r="F733" s="422"/>
    </row>
    <row r="734" spans="1:6">
      <c r="A734" s="420"/>
      <c r="B734" s="421"/>
      <c r="C734" s="420" t="s">
        <v>5</v>
      </c>
      <c r="D734" s="423" t="s">
        <v>2221</v>
      </c>
      <c r="E734" s="660"/>
      <c r="F734" s="422"/>
    </row>
    <row r="735" spans="1:6" ht="25">
      <c r="A735" s="420"/>
      <c r="B735" s="421"/>
      <c r="C735" s="420" t="s">
        <v>6</v>
      </c>
      <c r="D735" s="423" t="s">
        <v>2390</v>
      </c>
      <c r="E735" s="660" t="s">
        <v>1360</v>
      </c>
      <c r="F735" s="422"/>
    </row>
    <row r="736" spans="1:6" ht="25">
      <c r="A736" s="420"/>
      <c r="B736" s="421"/>
      <c r="C736" s="420" t="s">
        <v>7</v>
      </c>
      <c r="D736" s="423" t="s">
        <v>2390</v>
      </c>
      <c r="E736" s="660" t="s">
        <v>1360</v>
      </c>
      <c r="F736" s="422"/>
    </row>
    <row r="737" spans="1:6">
      <c r="A737" s="420"/>
      <c r="B737" s="421"/>
      <c r="C737" s="420" t="s">
        <v>8</v>
      </c>
      <c r="D737" s="423"/>
      <c r="E737" s="660"/>
      <c r="F737" s="422"/>
    </row>
    <row r="738" spans="1:6">
      <c r="A738"/>
      <c r="B738"/>
      <c r="C738"/>
      <c r="D738"/>
      <c r="E738"/>
      <c r="F738"/>
    </row>
    <row r="739" spans="1:6" ht="125">
      <c r="A739" s="420" t="s">
        <v>1077</v>
      </c>
      <c r="B739" s="421" t="s">
        <v>1590</v>
      </c>
      <c r="C739" s="420"/>
      <c r="D739" s="421" t="s">
        <v>1078</v>
      </c>
      <c r="E739" s="660"/>
      <c r="F739" s="422"/>
    </row>
    <row r="740" spans="1:6">
      <c r="A740" s="420"/>
      <c r="B740" s="421"/>
      <c r="C740" s="420" t="s">
        <v>834</v>
      </c>
      <c r="D740" s="423"/>
      <c r="E740" s="660"/>
      <c r="F740" s="422"/>
    </row>
    <row r="741" spans="1:6">
      <c r="A741" s="420"/>
      <c r="B741" s="421"/>
      <c r="C741" s="420" t="s">
        <v>4</v>
      </c>
      <c r="D741" s="424" t="s">
        <v>1747</v>
      </c>
      <c r="E741" s="22" t="s">
        <v>1360</v>
      </c>
      <c r="F741" s="422"/>
    </row>
    <row r="742" spans="1:6">
      <c r="A742" s="420"/>
      <c r="B742" s="421"/>
      <c r="C742" s="420" t="s">
        <v>5</v>
      </c>
      <c r="D742" s="424" t="s">
        <v>1747</v>
      </c>
      <c r="E742" s="22" t="s">
        <v>1360</v>
      </c>
      <c r="F742" s="422"/>
    </row>
    <row r="743" spans="1:6">
      <c r="A743" s="420"/>
      <c r="B743" s="421"/>
      <c r="C743" s="420" t="s">
        <v>6</v>
      </c>
      <c r="D743" s="423"/>
      <c r="E743" s="660"/>
      <c r="F743" s="422"/>
    </row>
    <row r="744" spans="1:6">
      <c r="A744" s="420"/>
      <c r="B744" s="421"/>
      <c r="C744" s="420" t="s">
        <v>7</v>
      </c>
      <c r="D744" s="423" t="s">
        <v>1747</v>
      </c>
      <c r="E744" s="660" t="s">
        <v>1360</v>
      </c>
      <c r="F744" s="422"/>
    </row>
    <row r="745" spans="1:6">
      <c r="A745" s="420"/>
      <c r="B745" s="421"/>
      <c r="C745" s="420" t="s">
        <v>8</v>
      </c>
      <c r="D745" s="423"/>
      <c r="E745" s="660"/>
      <c r="F745" s="422"/>
    </row>
    <row r="746" spans="1:6">
      <c r="A746"/>
      <c r="B746"/>
      <c r="D746"/>
      <c r="E746"/>
      <c r="F746"/>
    </row>
    <row r="747" spans="1:6" ht="50">
      <c r="A747" s="420" t="s">
        <v>1079</v>
      </c>
      <c r="B747" s="421" t="s">
        <v>1080</v>
      </c>
      <c r="C747" s="420"/>
      <c r="D747" s="421" t="s">
        <v>2391</v>
      </c>
      <c r="E747" s="660"/>
      <c r="F747" s="422"/>
    </row>
    <row r="748" spans="1:6">
      <c r="A748" s="420"/>
      <c r="B748" s="421"/>
      <c r="C748" s="420" t="s">
        <v>834</v>
      </c>
      <c r="D748" s="423"/>
      <c r="E748" s="660"/>
      <c r="F748" s="422"/>
    </row>
    <row r="749" spans="1:6">
      <c r="A749" s="420"/>
      <c r="B749" s="421"/>
      <c r="C749" s="420" t="s">
        <v>4</v>
      </c>
      <c r="D749" s="424" t="s">
        <v>1668</v>
      </c>
      <c r="E749" s="22" t="s">
        <v>1360</v>
      </c>
      <c r="F749" s="422"/>
    </row>
    <row r="750" spans="1:6">
      <c r="A750" s="420"/>
      <c r="B750" s="421"/>
      <c r="C750" s="420" t="s">
        <v>5</v>
      </c>
      <c r="D750" s="423"/>
      <c r="E750" s="660"/>
      <c r="F750" s="422"/>
    </row>
    <row r="751" spans="1:6">
      <c r="A751" s="420"/>
      <c r="B751" s="421"/>
      <c r="C751" s="420" t="s">
        <v>6</v>
      </c>
      <c r="D751" s="424" t="s">
        <v>1668</v>
      </c>
      <c r="E751" s="22" t="s">
        <v>1360</v>
      </c>
      <c r="F751" s="422"/>
    </row>
    <row r="752" spans="1:6">
      <c r="A752" s="420"/>
      <c r="B752" s="421"/>
      <c r="C752" s="420" t="s">
        <v>7</v>
      </c>
      <c r="D752" s="423"/>
      <c r="E752" s="660"/>
      <c r="F752" s="422"/>
    </row>
    <row r="753" spans="1:6">
      <c r="A753" s="420"/>
      <c r="B753" s="421"/>
      <c r="C753" s="420" t="s">
        <v>8</v>
      </c>
      <c r="D753" s="423"/>
      <c r="E753" s="660"/>
      <c r="F753" s="422"/>
    </row>
    <row r="754" spans="1:6">
      <c r="A754"/>
      <c r="B754"/>
      <c r="D754" s="426"/>
      <c r="E754"/>
      <c r="F754"/>
    </row>
    <row r="755" spans="1:6">
      <c r="A755" s="417">
        <v>3</v>
      </c>
      <c r="B755" s="659"/>
      <c r="C755" s="417"/>
      <c r="D755" s="659" t="s">
        <v>1081</v>
      </c>
      <c r="E755" s="458"/>
      <c r="F755" s="418"/>
    </row>
    <row r="756" spans="1:6">
      <c r="A756" s="417">
        <v>3.1</v>
      </c>
      <c r="B756" s="659"/>
      <c r="C756" s="417"/>
      <c r="D756" s="659" t="s">
        <v>288</v>
      </c>
      <c r="E756" s="458"/>
      <c r="F756" s="418"/>
    </row>
    <row r="757" spans="1:6" ht="75">
      <c r="A757" s="420" t="s">
        <v>772</v>
      </c>
      <c r="B757" s="421" t="s">
        <v>1082</v>
      </c>
      <c r="C757" s="420"/>
      <c r="D757" s="421" t="s">
        <v>1083</v>
      </c>
      <c r="E757" s="660"/>
      <c r="F757" s="422"/>
    </row>
    <row r="758" spans="1:6">
      <c r="A758" s="420"/>
      <c r="B758" s="421"/>
      <c r="C758" s="420" t="s">
        <v>834</v>
      </c>
      <c r="D758" s="423"/>
      <c r="E758" s="660"/>
      <c r="F758" s="422"/>
    </row>
    <row r="759" spans="1:6" ht="50">
      <c r="A759" s="420"/>
      <c r="B759" s="421"/>
      <c r="C759" s="420" t="s">
        <v>4</v>
      </c>
      <c r="D759" s="436" t="s">
        <v>1748</v>
      </c>
      <c r="E759" s="449" t="s">
        <v>1351</v>
      </c>
      <c r="F759" s="450">
        <v>2021.02</v>
      </c>
    </row>
    <row r="760" spans="1:6" ht="37.5">
      <c r="A760" s="420"/>
      <c r="B760" s="421"/>
      <c r="C760" s="420" t="s">
        <v>5</v>
      </c>
      <c r="D760" s="423" t="s">
        <v>2392</v>
      </c>
      <c r="E760" s="660" t="s">
        <v>1360</v>
      </c>
      <c r="F760" s="422"/>
    </row>
    <row r="761" spans="1:6">
      <c r="A761" s="420"/>
      <c r="B761" s="421"/>
      <c r="C761" s="420" t="s">
        <v>6</v>
      </c>
      <c r="D761" s="423"/>
      <c r="E761" s="660"/>
      <c r="F761" s="422"/>
    </row>
    <row r="762" spans="1:6" ht="37.5">
      <c r="A762" s="420"/>
      <c r="B762" s="421"/>
      <c r="C762" s="420" t="s">
        <v>7</v>
      </c>
      <c r="D762" s="423" t="s">
        <v>2500</v>
      </c>
      <c r="E762" s="660" t="s">
        <v>1360</v>
      </c>
      <c r="F762" s="422"/>
    </row>
    <row r="763" spans="1:6">
      <c r="A763" s="420"/>
      <c r="B763" s="421"/>
      <c r="C763" s="420" t="s">
        <v>8</v>
      </c>
      <c r="D763" s="423"/>
      <c r="E763" s="660"/>
      <c r="F763" s="422"/>
    </row>
    <row r="764" spans="1:6">
      <c r="A764"/>
      <c r="B764"/>
      <c r="D764"/>
      <c r="E764"/>
      <c r="F764"/>
    </row>
    <row r="765" spans="1:6" ht="300">
      <c r="A765" s="420" t="s">
        <v>773</v>
      </c>
      <c r="B765" s="421" t="s">
        <v>1591</v>
      </c>
      <c r="C765" s="420"/>
      <c r="D765" s="421" t="s">
        <v>1084</v>
      </c>
      <c r="E765" s="660"/>
      <c r="F765" s="422"/>
    </row>
    <row r="766" spans="1:6">
      <c r="A766" s="420"/>
      <c r="B766" s="421"/>
      <c r="C766" s="420" t="s">
        <v>834</v>
      </c>
      <c r="D766" s="423"/>
      <c r="E766" s="660"/>
      <c r="F766" s="422"/>
    </row>
    <row r="767" spans="1:6">
      <c r="A767" s="420"/>
      <c r="B767" s="421"/>
      <c r="C767" s="420" t="s">
        <v>4</v>
      </c>
      <c r="D767" s="424" t="s">
        <v>1656</v>
      </c>
      <c r="E767" s="22" t="s">
        <v>1360</v>
      </c>
      <c r="F767" s="422"/>
    </row>
    <row r="768" spans="1:6" ht="62.5">
      <c r="A768" s="420"/>
      <c r="B768" s="421"/>
      <c r="C768" s="420" t="s">
        <v>5</v>
      </c>
      <c r="D768" s="423" t="s">
        <v>2224</v>
      </c>
      <c r="E768" s="660" t="s">
        <v>1360</v>
      </c>
      <c r="F768" s="422" t="s">
        <v>2225</v>
      </c>
    </row>
    <row r="769" spans="1:6" ht="50">
      <c r="A769" s="420"/>
      <c r="B769" s="421"/>
      <c r="C769" s="420" t="s">
        <v>6</v>
      </c>
      <c r="D769" s="423" t="s">
        <v>2393</v>
      </c>
      <c r="E769" s="660" t="s">
        <v>1360</v>
      </c>
      <c r="F769" s="422"/>
    </row>
    <row r="770" spans="1:6" ht="25">
      <c r="A770" s="420"/>
      <c r="B770" s="421"/>
      <c r="C770" s="420" t="s">
        <v>7</v>
      </c>
      <c r="D770" s="423" t="s">
        <v>2501</v>
      </c>
      <c r="E770" s="660" t="s">
        <v>1360</v>
      </c>
      <c r="F770" s="422"/>
    </row>
    <row r="771" spans="1:6">
      <c r="A771" s="420"/>
      <c r="B771" s="421"/>
      <c r="C771" s="420" t="s">
        <v>8</v>
      </c>
      <c r="D771" s="423"/>
      <c r="E771" s="660"/>
      <c r="F771" s="422"/>
    </row>
    <row r="772" spans="1:6">
      <c r="A772"/>
      <c r="B772"/>
      <c r="D772"/>
      <c r="E772"/>
      <c r="F772"/>
    </row>
    <row r="773" spans="1:6" ht="112.5">
      <c r="A773" s="420" t="s">
        <v>774</v>
      </c>
      <c r="B773" s="421" t="s">
        <v>1085</v>
      </c>
      <c r="C773" s="420"/>
      <c r="D773" s="421" t="s">
        <v>1086</v>
      </c>
      <c r="E773" s="660"/>
      <c r="F773" s="422"/>
    </row>
    <row r="774" spans="1:6">
      <c r="A774" s="420"/>
      <c r="B774" s="421"/>
      <c r="C774" s="420" t="s">
        <v>834</v>
      </c>
      <c r="D774" s="423"/>
      <c r="E774" s="660"/>
      <c r="F774" s="422"/>
    </row>
    <row r="775" spans="1:6" ht="25">
      <c r="A775" s="420"/>
      <c r="B775" s="421"/>
      <c r="C775" s="420" t="s">
        <v>4</v>
      </c>
      <c r="D775" s="424" t="s">
        <v>1749</v>
      </c>
      <c r="E775" s="22" t="s">
        <v>1360</v>
      </c>
      <c r="F775" s="422"/>
    </row>
    <row r="776" spans="1:6" ht="75">
      <c r="A776" s="420"/>
      <c r="B776" s="421"/>
      <c r="C776" s="420" t="s">
        <v>5</v>
      </c>
      <c r="D776" s="423" t="s">
        <v>2226</v>
      </c>
      <c r="E776" s="660" t="s">
        <v>1360</v>
      </c>
      <c r="F776" s="422" t="s">
        <v>2227</v>
      </c>
    </row>
    <row r="777" spans="1:6">
      <c r="A777" s="420"/>
      <c r="B777" s="421"/>
      <c r="C777" s="420" t="s">
        <v>6</v>
      </c>
      <c r="D777" s="423"/>
      <c r="E777" s="660"/>
      <c r="F777" s="422"/>
    </row>
    <row r="778" spans="1:6" ht="25">
      <c r="A778" s="420"/>
      <c r="B778" s="421"/>
      <c r="C778" s="420" t="s">
        <v>7</v>
      </c>
      <c r="D778" s="424" t="s">
        <v>2502</v>
      </c>
      <c r="E778" s="660" t="s">
        <v>1360</v>
      </c>
      <c r="F778" s="422"/>
    </row>
    <row r="779" spans="1:6">
      <c r="A779" s="420"/>
      <c r="B779" s="421"/>
      <c r="C779" s="420" t="s">
        <v>8</v>
      </c>
      <c r="D779" s="423"/>
      <c r="E779" s="660"/>
      <c r="F779" s="422"/>
    </row>
    <row r="780" spans="1:6">
      <c r="A780"/>
      <c r="B780"/>
      <c r="D780"/>
      <c r="E780"/>
      <c r="F780"/>
    </row>
    <row r="781" spans="1:6" ht="137.5">
      <c r="A781" s="420" t="s">
        <v>775</v>
      </c>
      <c r="B781" s="421" t="s">
        <v>1087</v>
      </c>
      <c r="C781" s="420"/>
      <c r="D781" s="421" t="s">
        <v>1088</v>
      </c>
      <c r="E781" s="660"/>
      <c r="F781" s="422"/>
    </row>
    <row r="782" spans="1:6">
      <c r="A782" s="420"/>
      <c r="B782" s="421"/>
      <c r="C782" s="420" t="s">
        <v>834</v>
      </c>
      <c r="D782" s="423"/>
      <c r="E782" s="660"/>
      <c r="F782" s="422"/>
    </row>
    <row r="783" spans="1:6">
      <c r="A783" s="420"/>
      <c r="B783" s="421"/>
      <c r="C783" s="420" t="s">
        <v>4</v>
      </c>
      <c r="D783" s="424" t="s">
        <v>1657</v>
      </c>
      <c r="E783" s="22" t="s">
        <v>1360</v>
      </c>
      <c r="F783" s="422"/>
    </row>
    <row r="784" spans="1:6" ht="25">
      <c r="A784" s="420"/>
      <c r="B784" s="421"/>
      <c r="C784" s="420" t="s">
        <v>5</v>
      </c>
      <c r="D784" s="423" t="s">
        <v>2228</v>
      </c>
      <c r="E784" s="660" t="s">
        <v>1360</v>
      </c>
      <c r="F784" s="422"/>
    </row>
    <row r="785" spans="1:6">
      <c r="A785" s="420"/>
      <c r="B785" s="421"/>
      <c r="C785" s="420" t="s">
        <v>6</v>
      </c>
      <c r="D785" s="423"/>
      <c r="E785" s="660"/>
      <c r="F785" s="422"/>
    </row>
    <row r="786" spans="1:6">
      <c r="A786" s="420"/>
      <c r="B786" s="421"/>
      <c r="C786" s="420" t="s">
        <v>7</v>
      </c>
      <c r="D786" s="423" t="s">
        <v>2503</v>
      </c>
      <c r="E786" s="660" t="s">
        <v>1360</v>
      </c>
      <c r="F786" s="422"/>
    </row>
    <row r="787" spans="1:6">
      <c r="A787" s="420"/>
      <c r="B787" s="421"/>
      <c r="C787" s="420" t="s">
        <v>8</v>
      </c>
      <c r="D787" s="424"/>
      <c r="E787" s="660"/>
      <c r="F787" s="422"/>
    </row>
    <row r="788" spans="1:6">
      <c r="A788"/>
      <c r="B788"/>
      <c r="D788"/>
      <c r="E788"/>
      <c r="F788"/>
    </row>
    <row r="789" spans="1:6">
      <c r="A789" s="417">
        <v>3.2</v>
      </c>
      <c r="B789" s="659"/>
      <c r="C789" s="417"/>
      <c r="D789" s="659" t="s">
        <v>1089</v>
      </c>
      <c r="E789" s="458"/>
      <c r="F789" s="418"/>
    </row>
    <row r="790" spans="1:6" ht="50">
      <c r="A790" s="420" t="s">
        <v>1090</v>
      </c>
      <c r="B790" s="421" t="s">
        <v>1091</v>
      </c>
      <c r="C790" s="420"/>
      <c r="D790" s="421" t="s">
        <v>1092</v>
      </c>
      <c r="E790" s="660"/>
      <c r="F790" s="422"/>
    </row>
    <row r="791" spans="1:6">
      <c r="A791" s="420"/>
      <c r="B791" s="421"/>
      <c r="C791" s="420" t="s">
        <v>834</v>
      </c>
      <c r="D791" s="423"/>
      <c r="E791" s="660"/>
      <c r="F791" s="422"/>
    </row>
    <row r="792" spans="1:6">
      <c r="A792" s="420"/>
      <c r="B792" s="421"/>
      <c r="C792" s="420" t="s">
        <v>4</v>
      </c>
      <c r="D792" s="424" t="s">
        <v>1750</v>
      </c>
      <c r="E792" s="22" t="s">
        <v>1360</v>
      </c>
      <c r="F792" s="422"/>
    </row>
    <row r="793" spans="1:6">
      <c r="A793" s="420"/>
      <c r="B793" s="421"/>
      <c r="C793" s="420" t="s">
        <v>5</v>
      </c>
      <c r="D793" s="423" t="s">
        <v>2229</v>
      </c>
      <c r="E793" s="660" t="s">
        <v>1360</v>
      </c>
      <c r="F793" s="422"/>
    </row>
    <row r="794" spans="1:6">
      <c r="A794" s="420"/>
      <c r="B794" s="421"/>
      <c r="C794" s="420" t="s">
        <v>6</v>
      </c>
      <c r="D794" s="423"/>
      <c r="E794" s="660"/>
      <c r="F794" s="422"/>
    </row>
    <row r="795" spans="1:6">
      <c r="A795" s="420"/>
      <c r="B795" s="421"/>
      <c r="C795" s="420" t="s">
        <v>7</v>
      </c>
      <c r="D795" s="423" t="s">
        <v>2504</v>
      </c>
      <c r="E795" s="660" t="s">
        <v>1360</v>
      </c>
      <c r="F795" s="422"/>
    </row>
    <row r="796" spans="1:6">
      <c r="A796" s="420"/>
      <c r="B796" s="421"/>
      <c r="C796" s="420" t="s">
        <v>8</v>
      </c>
      <c r="D796" s="423"/>
      <c r="E796" s="660"/>
      <c r="F796" s="422"/>
    </row>
    <row r="797" spans="1:6">
      <c r="A797"/>
      <c r="B797"/>
      <c r="D797"/>
      <c r="E797"/>
      <c r="F797"/>
    </row>
    <row r="798" spans="1:6" ht="100">
      <c r="A798" s="420" t="s">
        <v>1093</v>
      </c>
      <c r="B798" s="421" t="s">
        <v>1094</v>
      </c>
      <c r="C798" s="420"/>
      <c r="D798" s="421" t="s">
        <v>1095</v>
      </c>
      <c r="E798" s="662"/>
      <c r="F798" s="422"/>
    </row>
    <row r="799" spans="1:6">
      <c r="A799" s="420"/>
      <c r="B799" s="421"/>
      <c r="C799" s="420" t="s">
        <v>834</v>
      </c>
      <c r="D799" s="423"/>
      <c r="E799" s="662"/>
      <c r="F799" s="422"/>
    </row>
    <row r="800" spans="1:6" ht="25">
      <c r="A800" s="420"/>
      <c r="B800" s="421"/>
      <c r="C800" s="420" t="s">
        <v>4</v>
      </c>
      <c r="D800" s="424" t="s">
        <v>1626</v>
      </c>
      <c r="E800" s="22" t="s">
        <v>1360</v>
      </c>
      <c r="F800" s="422"/>
    </row>
    <row r="801" spans="1:6" ht="25">
      <c r="A801" s="420"/>
      <c r="B801" s="421"/>
      <c r="C801" s="420" t="s">
        <v>5</v>
      </c>
      <c r="D801" s="423" t="s">
        <v>2230</v>
      </c>
      <c r="E801" s="662" t="s">
        <v>1360</v>
      </c>
      <c r="F801" s="422"/>
    </row>
    <row r="802" spans="1:6">
      <c r="A802" s="420"/>
      <c r="B802" s="421"/>
      <c r="C802" s="420" t="s">
        <v>6</v>
      </c>
      <c r="D802" s="423"/>
      <c r="E802" s="662"/>
      <c r="F802" s="422"/>
    </row>
    <row r="803" spans="1:6" ht="25">
      <c r="A803" s="420"/>
      <c r="B803" s="421"/>
      <c r="C803" s="420" t="s">
        <v>7</v>
      </c>
      <c r="D803" s="423" t="s">
        <v>2505</v>
      </c>
      <c r="E803" s="662" t="s">
        <v>1360</v>
      </c>
      <c r="F803" s="422"/>
    </row>
    <row r="804" spans="1:6">
      <c r="A804" s="420"/>
      <c r="B804" s="421"/>
      <c r="C804" s="420" t="s">
        <v>8</v>
      </c>
      <c r="D804" s="423"/>
      <c r="E804" s="662"/>
      <c r="F804" s="422"/>
    </row>
    <row r="805" spans="1:6">
      <c r="A805"/>
      <c r="B805"/>
      <c r="D805"/>
      <c r="E805"/>
      <c r="F805"/>
    </row>
    <row r="806" spans="1:6" ht="75">
      <c r="A806" s="420" t="s">
        <v>1096</v>
      </c>
      <c r="B806" s="421" t="s">
        <v>1592</v>
      </c>
      <c r="C806" s="420"/>
      <c r="D806" s="421" t="s">
        <v>1097</v>
      </c>
      <c r="E806" s="660"/>
      <c r="F806" s="422"/>
    </row>
    <row r="807" spans="1:6">
      <c r="A807" s="420"/>
      <c r="B807" s="421"/>
      <c r="C807" s="420" t="s">
        <v>834</v>
      </c>
      <c r="D807" s="423"/>
      <c r="E807" s="660"/>
      <c r="F807" s="422"/>
    </row>
    <row r="808" spans="1:6">
      <c r="A808" s="420"/>
      <c r="B808" s="421"/>
      <c r="C808" s="420" t="s">
        <v>4</v>
      </c>
      <c r="D808" s="424" t="s">
        <v>1751</v>
      </c>
      <c r="E808" s="22" t="s">
        <v>1360</v>
      </c>
      <c r="F808" s="422"/>
    </row>
    <row r="809" spans="1:6" ht="50">
      <c r="A809" s="420"/>
      <c r="B809" s="421"/>
      <c r="C809" s="420" t="s">
        <v>5</v>
      </c>
      <c r="D809" s="423" t="s">
        <v>2231</v>
      </c>
      <c r="E809" s="660" t="s">
        <v>1360</v>
      </c>
      <c r="F809" s="422"/>
    </row>
    <row r="810" spans="1:6">
      <c r="A810" s="420"/>
      <c r="B810" s="421"/>
      <c r="C810" s="420" t="s">
        <v>6</v>
      </c>
      <c r="D810" s="423"/>
      <c r="E810" s="660"/>
      <c r="F810" s="422"/>
    </row>
    <row r="811" spans="1:6" ht="25">
      <c r="A811" s="420"/>
      <c r="B811" s="421"/>
      <c r="C811" s="420" t="s">
        <v>7</v>
      </c>
      <c r="D811" s="423" t="s">
        <v>2506</v>
      </c>
      <c r="E811" s="660" t="s">
        <v>1360</v>
      </c>
      <c r="F811" s="422"/>
    </row>
    <row r="812" spans="1:6">
      <c r="A812" s="420"/>
      <c r="B812" s="421"/>
      <c r="C812" s="420" t="s">
        <v>8</v>
      </c>
      <c r="D812" s="423"/>
      <c r="E812" s="660"/>
      <c r="F812" s="422"/>
    </row>
    <row r="813" spans="1:6">
      <c r="A813"/>
      <c r="B813"/>
      <c r="D813"/>
      <c r="E813"/>
      <c r="F813"/>
    </row>
    <row r="814" spans="1:6" ht="87.5">
      <c r="A814" s="420" t="s">
        <v>1098</v>
      </c>
      <c r="B814" s="421" t="s">
        <v>1099</v>
      </c>
      <c r="C814" s="420"/>
      <c r="D814" s="421" t="s">
        <v>2394</v>
      </c>
      <c r="E814" s="660"/>
      <c r="F814" s="422"/>
    </row>
    <row r="815" spans="1:6">
      <c r="A815" s="420"/>
      <c r="B815" s="421"/>
      <c r="C815" s="420" t="s">
        <v>834</v>
      </c>
      <c r="D815" s="423"/>
      <c r="E815" s="660"/>
      <c r="F815" s="422"/>
    </row>
    <row r="816" spans="1:6">
      <c r="A816" s="420"/>
      <c r="B816" s="421"/>
      <c r="C816" s="420" t="s">
        <v>4</v>
      </c>
      <c r="D816" s="424" t="s">
        <v>1621</v>
      </c>
      <c r="E816" s="22" t="s">
        <v>1360</v>
      </c>
      <c r="F816" s="422"/>
    </row>
    <row r="817" spans="1:6">
      <c r="A817" s="420"/>
      <c r="B817" s="421"/>
      <c r="C817" s="420" t="s">
        <v>5</v>
      </c>
      <c r="D817" s="424" t="s">
        <v>2232</v>
      </c>
      <c r="E817" s="22" t="s">
        <v>1360</v>
      </c>
      <c r="F817" s="422"/>
    </row>
    <row r="818" spans="1:6">
      <c r="A818" s="420"/>
      <c r="B818" s="421"/>
      <c r="C818" s="420" t="s">
        <v>6</v>
      </c>
      <c r="D818" s="423"/>
      <c r="E818" s="660"/>
      <c r="F818" s="422"/>
    </row>
    <row r="819" spans="1:6">
      <c r="A819" s="420"/>
      <c r="B819" s="421"/>
      <c r="C819" s="420" t="s">
        <v>7</v>
      </c>
      <c r="D819" s="423" t="s">
        <v>1621</v>
      </c>
      <c r="E819" s="660" t="s">
        <v>1360</v>
      </c>
      <c r="F819" s="422"/>
    </row>
    <row r="820" spans="1:6">
      <c r="A820" s="420"/>
      <c r="B820" s="421"/>
      <c r="C820" s="420" t="s">
        <v>8</v>
      </c>
      <c r="D820" s="423"/>
      <c r="E820" s="660"/>
      <c r="F820" s="422"/>
    </row>
    <row r="821" spans="1:6">
      <c r="A821"/>
      <c r="B821"/>
      <c r="D821"/>
      <c r="E821"/>
      <c r="F821"/>
    </row>
    <row r="822" spans="1:6" ht="112.5">
      <c r="A822" s="420" t="s">
        <v>1100</v>
      </c>
      <c r="B822" s="421" t="s">
        <v>1101</v>
      </c>
      <c r="C822" s="420"/>
      <c r="D822" s="421" t="s">
        <v>2395</v>
      </c>
      <c r="E822" s="660"/>
      <c r="F822" s="422"/>
    </row>
    <row r="823" spans="1:6">
      <c r="A823" s="420"/>
      <c r="B823" s="421"/>
      <c r="C823" s="420" t="s">
        <v>834</v>
      </c>
      <c r="D823" s="423"/>
      <c r="E823" s="660"/>
      <c r="F823" s="422"/>
    </row>
    <row r="824" spans="1:6">
      <c r="A824" s="420"/>
      <c r="B824" s="421"/>
      <c r="C824" s="420" t="s">
        <v>4</v>
      </c>
      <c r="D824" s="424" t="s">
        <v>1625</v>
      </c>
      <c r="E824" s="22" t="s">
        <v>1360</v>
      </c>
      <c r="F824" s="422"/>
    </row>
    <row r="825" spans="1:6">
      <c r="A825" s="420"/>
      <c r="B825" s="421"/>
      <c r="C825" s="420" t="s">
        <v>5</v>
      </c>
      <c r="D825" s="424" t="s">
        <v>2233</v>
      </c>
      <c r="E825" s="22" t="s">
        <v>1360</v>
      </c>
      <c r="F825" s="422"/>
    </row>
    <row r="826" spans="1:6">
      <c r="A826" s="420"/>
      <c r="B826" s="421"/>
      <c r="C826" s="420" t="s">
        <v>6</v>
      </c>
      <c r="D826" s="423"/>
      <c r="E826" s="660"/>
      <c r="F826" s="422"/>
    </row>
    <row r="827" spans="1:6">
      <c r="A827" s="420"/>
      <c r="B827" s="421"/>
      <c r="C827" s="420" t="s">
        <v>7</v>
      </c>
      <c r="D827" s="423" t="s">
        <v>2507</v>
      </c>
      <c r="E827" s="660" t="s">
        <v>1360</v>
      </c>
      <c r="F827" s="422"/>
    </row>
    <row r="828" spans="1:6">
      <c r="A828" s="420"/>
      <c r="B828" s="421"/>
      <c r="C828" s="420" t="s">
        <v>8</v>
      </c>
      <c r="D828" s="423"/>
      <c r="E828" s="660"/>
      <c r="F828" s="422"/>
    </row>
    <row r="829" spans="1:6">
      <c r="A829"/>
      <c r="B829"/>
      <c r="D829"/>
      <c r="E829"/>
      <c r="F829"/>
    </row>
    <row r="830" spans="1:6">
      <c r="A830" s="417">
        <v>3.3</v>
      </c>
      <c r="B830" s="659"/>
      <c r="C830" s="417"/>
      <c r="D830" s="659" t="s">
        <v>1102</v>
      </c>
      <c r="E830" s="458"/>
      <c r="F830" s="418"/>
    </row>
    <row r="831" spans="1:6" ht="125">
      <c r="A831" s="420" t="s">
        <v>1103</v>
      </c>
      <c r="B831" s="421" t="s">
        <v>1104</v>
      </c>
      <c r="C831" s="420"/>
      <c r="D831" s="421" t="s">
        <v>1105</v>
      </c>
      <c r="E831" s="660"/>
      <c r="F831" s="422"/>
    </row>
    <row r="832" spans="1:6">
      <c r="A832" s="420"/>
      <c r="B832" s="421"/>
      <c r="C832" s="420" t="s">
        <v>834</v>
      </c>
      <c r="D832" s="423"/>
      <c r="E832" s="660"/>
      <c r="F832" s="422"/>
    </row>
    <row r="833" spans="1:6" ht="25">
      <c r="A833" s="420"/>
      <c r="B833" s="421"/>
      <c r="C833" s="420" t="s">
        <v>4</v>
      </c>
      <c r="D833" s="424" t="s">
        <v>1752</v>
      </c>
      <c r="E833" s="22" t="s">
        <v>1360</v>
      </c>
      <c r="F833" s="422"/>
    </row>
    <row r="834" spans="1:6">
      <c r="A834" s="420"/>
      <c r="B834" s="421"/>
      <c r="C834" s="420" t="s">
        <v>5</v>
      </c>
      <c r="D834" s="423" t="s">
        <v>2234</v>
      </c>
      <c r="E834" s="660" t="s">
        <v>1360</v>
      </c>
      <c r="F834" s="422"/>
    </row>
    <row r="835" spans="1:6">
      <c r="A835" s="420"/>
      <c r="B835" s="421"/>
      <c r="C835" s="420" t="s">
        <v>6</v>
      </c>
      <c r="D835" s="423"/>
      <c r="E835" s="660"/>
      <c r="F835" s="422"/>
    </row>
    <row r="836" spans="1:6">
      <c r="A836" s="420"/>
      <c r="B836" s="421"/>
      <c r="C836" s="420" t="s">
        <v>7</v>
      </c>
      <c r="D836" s="423" t="s">
        <v>2508</v>
      </c>
      <c r="E836" s="660" t="s">
        <v>1360</v>
      </c>
      <c r="F836" s="422"/>
    </row>
    <row r="837" spans="1:6">
      <c r="A837" s="420"/>
      <c r="B837" s="421"/>
      <c r="C837" s="420" t="s">
        <v>8</v>
      </c>
      <c r="D837" s="428"/>
      <c r="E837" s="660"/>
      <c r="F837" s="422"/>
    </row>
    <row r="838" spans="1:6">
      <c r="A838"/>
      <c r="B838"/>
      <c r="D838"/>
      <c r="E838"/>
      <c r="F838"/>
    </row>
    <row r="839" spans="1:6" ht="100">
      <c r="A839" s="420" t="s">
        <v>1106</v>
      </c>
      <c r="B839" s="421" t="s">
        <v>1107</v>
      </c>
      <c r="C839" s="420"/>
      <c r="D839" s="421" t="s">
        <v>2396</v>
      </c>
      <c r="E839" s="662"/>
      <c r="F839" s="422"/>
    </row>
    <row r="840" spans="1:6">
      <c r="A840" s="420"/>
      <c r="B840" s="421"/>
      <c r="C840" s="420" t="s">
        <v>834</v>
      </c>
      <c r="D840" s="423"/>
      <c r="E840" s="662"/>
      <c r="F840" s="422"/>
    </row>
    <row r="841" spans="1:6">
      <c r="A841" s="420"/>
      <c r="B841" s="421"/>
      <c r="C841" s="420" t="s">
        <v>4</v>
      </c>
      <c r="D841" s="424" t="s">
        <v>1753</v>
      </c>
      <c r="E841" s="22" t="s">
        <v>1360</v>
      </c>
      <c r="F841" s="422"/>
    </row>
    <row r="842" spans="1:6">
      <c r="A842" s="420"/>
      <c r="B842" s="421"/>
      <c r="C842" s="420" t="s">
        <v>5</v>
      </c>
      <c r="D842" s="423" t="s">
        <v>2235</v>
      </c>
      <c r="E842" s="662" t="s">
        <v>1360</v>
      </c>
      <c r="F842" s="422"/>
    </row>
    <row r="843" spans="1:6">
      <c r="A843" s="420"/>
      <c r="B843" s="421"/>
      <c r="C843" s="420" t="s">
        <v>6</v>
      </c>
      <c r="D843" s="423"/>
      <c r="E843" s="662"/>
      <c r="F843" s="422"/>
    </row>
    <row r="844" spans="1:6">
      <c r="A844" s="420"/>
      <c r="B844" s="421"/>
      <c r="C844" s="420" t="s">
        <v>7</v>
      </c>
      <c r="D844" s="423" t="s">
        <v>2509</v>
      </c>
      <c r="E844" s="662" t="s">
        <v>1360</v>
      </c>
      <c r="F844" s="422"/>
    </row>
    <row r="845" spans="1:6">
      <c r="A845" s="420"/>
      <c r="B845" s="421"/>
      <c r="C845" s="420" t="s">
        <v>8</v>
      </c>
      <c r="D845" s="423"/>
      <c r="E845" s="662"/>
      <c r="F845" s="422"/>
    </row>
    <row r="846" spans="1:6">
      <c r="A846"/>
      <c r="B846"/>
      <c r="D846"/>
      <c r="E846"/>
      <c r="F846"/>
    </row>
    <row r="847" spans="1:6">
      <c r="A847" s="417">
        <v>3.4</v>
      </c>
      <c r="B847" s="659"/>
      <c r="C847" s="417"/>
      <c r="D847" s="659" t="s">
        <v>1108</v>
      </c>
      <c r="E847" s="458"/>
      <c r="F847" s="418"/>
    </row>
    <row r="848" spans="1:6" ht="75">
      <c r="A848" s="420" t="s">
        <v>1109</v>
      </c>
      <c r="B848" s="421" t="s">
        <v>1593</v>
      </c>
      <c r="C848" s="420"/>
      <c r="D848" s="421" t="s">
        <v>1110</v>
      </c>
      <c r="E848" s="662"/>
      <c r="F848" s="422"/>
    </row>
    <row r="849" spans="1:6">
      <c r="A849" s="420"/>
      <c r="B849" s="421"/>
      <c r="C849" s="420" t="s">
        <v>834</v>
      </c>
      <c r="D849" s="423"/>
      <c r="E849" s="662"/>
      <c r="F849" s="422"/>
    </row>
    <row r="850" spans="1:6" ht="50">
      <c r="A850" s="420"/>
      <c r="B850" s="421"/>
      <c r="C850" s="420" t="s">
        <v>4</v>
      </c>
      <c r="D850" s="438" t="s">
        <v>1754</v>
      </c>
      <c r="E850" s="22" t="s">
        <v>1360</v>
      </c>
      <c r="F850" s="422"/>
    </row>
    <row r="851" spans="1:6" ht="37.5">
      <c r="A851" s="420"/>
      <c r="B851" s="421"/>
      <c r="C851" s="420" t="s">
        <v>5</v>
      </c>
      <c r="D851" s="423" t="s">
        <v>2236</v>
      </c>
      <c r="E851" s="662" t="s">
        <v>1360</v>
      </c>
      <c r="F851" s="422"/>
    </row>
    <row r="852" spans="1:6">
      <c r="A852" s="420"/>
      <c r="B852" s="421"/>
      <c r="C852" s="420" t="s">
        <v>6</v>
      </c>
      <c r="D852" s="423"/>
      <c r="E852" s="662"/>
      <c r="F852" s="422"/>
    </row>
    <row r="853" spans="1:6" ht="37.5">
      <c r="A853" s="420"/>
      <c r="B853" s="421"/>
      <c r="C853" s="420" t="s">
        <v>7</v>
      </c>
      <c r="D853" s="423" t="s">
        <v>2510</v>
      </c>
      <c r="E853" s="662" t="s">
        <v>1360</v>
      </c>
      <c r="F853" s="422"/>
    </row>
    <row r="854" spans="1:6">
      <c r="A854" s="420"/>
      <c r="B854" s="421"/>
      <c r="C854" s="420" t="s">
        <v>8</v>
      </c>
      <c r="D854" s="423"/>
      <c r="E854" s="662"/>
      <c r="F854" s="422"/>
    </row>
    <row r="855" spans="1:6">
      <c r="A855"/>
      <c r="B855"/>
      <c r="D855"/>
      <c r="E855"/>
      <c r="F855"/>
    </row>
    <row r="856" spans="1:6" ht="125">
      <c r="A856" s="420" t="s">
        <v>1111</v>
      </c>
      <c r="B856" s="421" t="s">
        <v>1594</v>
      </c>
      <c r="C856" s="420"/>
      <c r="D856" s="421" t="s">
        <v>1112</v>
      </c>
      <c r="E856" s="662"/>
      <c r="F856" s="422"/>
    </row>
    <row r="857" spans="1:6">
      <c r="A857" s="420"/>
      <c r="B857" s="421"/>
      <c r="C857" s="420" t="s">
        <v>834</v>
      </c>
      <c r="D857" s="423"/>
      <c r="E857" s="662"/>
      <c r="F857" s="422"/>
    </row>
    <row r="858" spans="1:6" ht="50">
      <c r="A858" s="420"/>
      <c r="B858" s="421"/>
      <c r="C858" s="420" t="s">
        <v>4</v>
      </c>
      <c r="D858" s="438" t="s">
        <v>1754</v>
      </c>
      <c r="E858" s="22" t="s">
        <v>1360</v>
      </c>
      <c r="F858" s="422"/>
    </row>
    <row r="859" spans="1:6" ht="37.5">
      <c r="A859" s="420"/>
      <c r="B859" s="421"/>
      <c r="C859" s="420" t="s">
        <v>5</v>
      </c>
      <c r="D859" s="423" t="s">
        <v>2236</v>
      </c>
      <c r="E859" s="662" t="s">
        <v>1360</v>
      </c>
      <c r="F859" s="422"/>
    </row>
    <row r="860" spans="1:6">
      <c r="A860" s="420"/>
      <c r="B860" s="421"/>
      <c r="C860" s="420" t="s">
        <v>6</v>
      </c>
      <c r="D860" s="423"/>
      <c r="E860" s="660"/>
      <c r="F860" s="422"/>
    </row>
    <row r="861" spans="1:6" ht="37.5">
      <c r="A861" s="420"/>
      <c r="B861" s="421"/>
      <c r="C861" s="420" t="s">
        <v>7</v>
      </c>
      <c r="D861" s="423" t="s">
        <v>2511</v>
      </c>
      <c r="E861" s="660" t="s">
        <v>1360</v>
      </c>
      <c r="F861" s="422"/>
    </row>
    <row r="862" spans="1:6">
      <c r="A862" s="420"/>
      <c r="B862" s="421"/>
      <c r="C862" s="420" t="s">
        <v>8</v>
      </c>
      <c r="D862" s="423"/>
      <c r="E862" s="660"/>
      <c r="F862" s="422"/>
    </row>
    <row r="863" spans="1:6">
      <c r="A863"/>
      <c r="B863"/>
      <c r="D863"/>
      <c r="E863"/>
      <c r="F863"/>
    </row>
    <row r="864" spans="1:6" ht="87.5">
      <c r="A864" s="420" t="s">
        <v>1113</v>
      </c>
      <c r="B864" s="428" t="s">
        <v>1595</v>
      </c>
      <c r="C864" s="420"/>
      <c r="D864" s="421" t="s">
        <v>1114</v>
      </c>
      <c r="E864" s="662"/>
      <c r="F864" s="422"/>
    </row>
    <row r="865" spans="1:6">
      <c r="A865" s="420"/>
      <c r="B865" s="421"/>
      <c r="C865" s="420" t="s">
        <v>834</v>
      </c>
      <c r="D865" s="423"/>
      <c r="E865" s="662"/>
      <c r="F865" s="422"/>
    </row>
    <row r="866" spans="1:6" ht="56.25" customHeight="1">
      <c r="A866" s="420"/>
      <c r="B866" s="421"/>
      <c r="C866" s="420" t="s">
        <v>4</v>
      </c>
      <c r="D866" s="424" t="s">
        <v>1755</v>
      </c>
      <c r="E866" s="22" t="s">
        <v>1360</v>
      </c>
      <c r="F866" s="422"/>
    </row>
    <row r="867" spans="1:6" ht="25">
      <c r="A867" s="420"/>
      <c r="B867" s="421"/>
      <c r="C867" s="420" t="s">
        <v>5</v>
      </c>
      <c r="D867" s="423" t="s">
        <v>2237</v>
      </c>
      <c r="E867" s="662" t="s">
        <v>1360</v>
      </c>
      <c r="F867" s="422"/>
    </row>
    <row r="868" spans="1:6">
      <c r="A868" s="420"/>
      <c r="B868" s="421"/>
      <c r="C868" s="420" t="s">
        <v>6</v>
      </c>
      <c r="D868" s="423"/>
      <c r="E868" s="662"/>
      <c r="F868" s="422"/>
    </row>
    <row r="869" spans="1:6" ht="25">
      <c r="A869" s="420"/>
      <c r="B869" s="421"/>
      <c r="C869" s="420" t="s">
        <v>7</v>
      </c>
      <c r="D869" s="423" t="s">
        <v>2512</v>
      </c>
      <c r="E869" s="662" t="s">
        <v>1360</v>
      </c>
      <c r="F869" s="422"/>
    </row>
    <row r="870" spans="1:6">
      <c r="A870" s="420"/>
      <c r="B870" s="421"/>
      <c r="C870" s="420" t="s">
        <v>8</v>
      </c>
      <c r="D870" s="423"/>
      <c r="E870" s="662"/>
      <c r="F870" s="422"/>
    </row>
    <row r="871" spans="1:6">
      <c r="A871"/>
      <c r="B871"/>
      <c r="D871"/>
      <c r="E871"/>
      <c r="F871"/>
    </row>
    <row r="872" spans="1:6" ht="150">
      <c r="A872" s="420" t="s">
        <v>1115</v>
      </c>
      <c r="B872" s="428" t="s">
        <v>1596</v>
      </c>
      <c r="C872" s="420"/>
      <c r="D872" s="421" t="s">
        <v>1116</v>
      </c>
      <c r="E872" s="662"/>
      <c r="F872" s="422"/>
    </row>
    <row r="873" spans="1:6">
      <c r="A873" s="420"/>
      <c r="B873" s="421"/>
      <c r="C873" s="420" t="s">
        <v>834</v>
      </c>
      <c r="D873" s="423"/>
      <c r="E873" s="662"/>
      <c r="F873" s="422"/>
    </row>
    <row r="874" spans="1:6" ht="37.5">
      <c r="A874" s="420"/>
      <c r="B874" s="421"/>
      <c r="C874" s="420" t="s">
        <v>4</v>
      </c>
      <c r="D874" s="438" t="s">
        <v>1756</v>
      </c>
      <c r="E874" s="22" t="s">
        <v>1360</v>
      </c>
      <c r="F874" s="422"/>
    </row>
    <row r="875" spans="1:6" ht="25">
      <c r="A875" s="420"/>
      <c r="B875" s="421"/>
      <c r="C875" s="420" t="s">
        <v>5</v>
      </c>
      <c r="D875" s="423" t="s">
        <v>2238</v>
      </c>
      <c r="E875" s="662" t="s">
        <v>1360</v>
      </c>
      <c r="F875" s="422"/>
    </row>
    <row r="876" spans="1:6">
      <c r="A876" s="420"/>
      <c r="B876" s="421"/>
      <c r="C876" s="420" t="s">
        <v>6</v>
      </c>
      <c r="D876" s="423"/>
      <c r="E876" s="662"/>
      <c r="F876" s="422"/>
    </row>
    <row r="877" spans="1:6">
      <c r="A877" s="420"/>
      <c r="B877" s="421"/>
      <c r="C877" s="420" t="s">
        <v>7</v>
      </c>
      <c r="D877" s="423" t="s">
        <v>2513</v>
      </c>
      <c r="E877" s="662" t="s">
        <v>1360</v>
      </c>
      <c r="F877" s="422"/>
    </row>
    <row r="878" spans="1:6">
      <c r="A878" s="420"/>
      <c r="B878" s="421"/>
      <c r="C878" s="420" t="s">
        <v>8</v>
      </c>
      <c r="D878" s="423"/>
      <c r="E878" s="662"/>
      <c r="F878" s="422"/>
    </row>
    <row r="879" spans="1:6">
      <c r="A879"/>
      <c r="B879"/>
      <c r="D879"/>
      <c r="E879"/>
      <c r="F879"/>
    </row>
    <row r="880" spans="1:6" ht="100">
      <c r="A880" s="420" t="s">
        <v>1117</v>
      </c>
      <c r="B880" s="421" t="s">
        <v>1118</v>
      </c>
      <c r="C880" s="420"/>
      <c r="D880" s="421" t="s">
        <v>1119</v>
      </c>
      <c r="E880" s="662"/>
      <c r="F880" s="429"/>
    </row>
    <row r="881" spans="1:6">
      <c r="A881" s="420"/>
      <c r="B881" s="421"/>
      <c r="C881" s="420" t="s">
        <v>834</v>
      </c>
      <c r="D881" s="423"/>
      <c r="E881" s="662"/>
      <c r="F881" s="429"/>
    </row>
    <row r="882" spans="1:6" ht="37.5">
      <c r="A882" s="420"/>
      <c r="B882" s="421"/>
      <c r="C882" s="420" t="s">
        <v>4</v>
      </c>
      <c r="D882" s="438" t="s">
        <v>1756</v>
      </c>
      <c r="E882" s="22" t="s">
        <v>1360</v>
      </c>
      <c r="F882" s="422"/>
    </row>
    <row r="883" spans="1:6" ht="37.5">
      <c r="A883" s="663"/>
      <c r="B883" s="664"/>
      <c r="C883" s="663" t="s">
        <v>5</v>
      </c>
      <c r="D883" s="665" t="s">
        <v>2239</v>
      </c>
      <c r="E883" s="666" t="s">
        <v>1351</v>
      </c>
      <c r="F883" s="667" t="s">
        <v>2240</v>
      </c>
    </row>
    <row r="884" spans="1:6" ht="25">
      <c r="A884" s="420"/>
      <c r="B884" s="421"/>
      <c r="C884" s="420" t="s">
        <v>6</v>
      </c>
      <c r="D884" s="423" t="s">
        <v>2397</v>
      </c>
      <c r="E884" s="662" t="s">
        <v>1360</v>
      </c>
      <c r="F884" s="422"/>
    </row>
    <row r="885" spans="1:6">
      <c r="A885" s="420"/>
      <c r="B885" s="421"/>
      <c r="C885" s="420" t="s">
        <v>7</v>
      </c>
      <c r="D885" s="423" t="s">
        <v>2514</v>
      </c>
      <c r="E885" s="662" t="s">
        <v>1360</v>
      </c>
      <c r="F885" s="422"/>
    </row>
    <row r="886" spans="1:6">
      <c r="A886" s="420"/>
      <c r="B886" s="421"/>
      <c r="C886" s="420" t="s">
        <v>8</v>
      </c>
      <c r="D886" s="423"/>
      <c r="E886" s="662"/>
      <c r="F886" s="422"/>
    </row>
    <row r="887" spans="1:6">
      <c r="A887"/>
      <c r="B887"/>
      <c r="D887"/>
      <c r="E887"/>
      <c r="F887"/>
    </row>
    <row r="888" spans="1:6" ht="87.5">
      <c r="A888" s="420" t="s">
        <v>1120</v>
      </c>
      <c r="B888" s="428" t="s">
        <v>1597</v>
      </c>
      <c r="C888" s="420"/>
      <c r="D888" s="421" t="s">
        <v>1121</v>
      </c>
      <c r="E888" s="660"/>
      <c r="F888" s="430"/>
    </row>
    <row r="889" spans="1:6">
      <c r="A889" s="420"/>
      <c r="B889" s="421"/>
      <c r="C889" s="420" t="s">
        <v>834</v>
      </c>
      <c r="D889" s="423"/>
      <c r="E889" s="660"/>
      <c r="F889" s="430"/>
    </row>
    <row r="890" spans="1:6" ht="37.5">
      <c r="A890" s="420"/>
      <c r="B890" s="421"/>
      <c r="C890" s="420" t="s">
        <v>4</v>
      </c>
      <c r="D890" s="438" t="s">
        <v>1756</v>
      </c>
      <c r="E890" s="22" t="s">
        <v>1360</v>
      </c>
      <c r="F890" s="430"/>
    </row>
    <row r="891" spans="1:6" ht="25">
      <c r="A891" s="420"/>
      <c r="B891" s="421"/>
      <c r="C891" s="420" t="s">
        <v>5</v>
      </c>
      <c r="D891" s="423" t="s">
        <v>2241</v>
      </c>
      <c r="E891" s="662" t="s">
        <v>1360</v>
      </c>
      <c r="F891" s="422"/>
    </row>
    <row r="892" spans="1:6">
      <c r="A892" s="420"/>
      <c r="B892" s="421"/>
      <c r="C892" s="420" t="s">
        <v>6</v>
      </c>
      <c r="D892" s="423"/>
      <c r="E892" s="660"/>
      <c r="F892" s="422"/>
    </row>
    <row r="893" spans="1:6">
      <c r="A893" s="420"/>
      <c r="B893" s="421"/>
      <c r="C893" s="420" t="s">
        <v>7</v>
      </c>
      <c r="D893" s="423" t="s">
        <v>2515</v>
      </c>
      <c r="E893" s="660" t="s">
        <v>1360</v>
      </c>
      <c r="F893" s="430"/>
    </row>
    <row r="894" spans="1:6">
      <c r="A894" s="420"/>
      <c r="B894" s="421"/>
      <c r="C894" s="420" t="s">
        <v>8</v>
      </c>
      <c r="D894" s="423"/>
      <c r="E894" s="660"/>
      <c r="F894" s="422"/>
    </row>
    <row r="895" spans="1:6">
      <c r="A895"/>
      <c r="B895"/>
      <c r="D895"/>
      <c r="E895"/>
      <c r="F895"/>
    </row>
    <row r="896" spans="1:6" ht="87.5">
      <c r="A896" s="420" t="s">
        <v>1122</v>
      </c>
      <c r="B896" s="421" t="s">
        <v>1598</v>
      </c>
      <c r="C896" s="420"/>
      <c r="D896" s="421" t="s">
        <v>1123</v>
      </c>
      <c r="E896" s="660"/>
      <c r="F896" s="422"/>
    </row>
    <row r="897" spans="1:6">
      <c r="A897" s="420"/>
      <c r="B897" s="421"/>
      <c r="C897" s="420" t="s">
        <v>834</v>
      </c>
      <c r="D897" s="423"/>
      <c r="E897" s="660"/>
      <c r="F897" s="422"/>
    </row>
    <row r="898" spans="1:6" ht="70.5" customHeight="1">
      <c r="A898" s="420"/>
      <c r="B898" s="421"/>
      <c r="C898" s="420" t="s">
        <v>4</v>
      </c>
      <c r="D898" s="438" t="s">
        <v>1756</v>
      </c>
      <c r="E898" s="22" t="s">
        <v>1360</v>
      </c>
      <c r="F898" s="422"/>
    </row>
    <row r="899" spans="1:6" ht="25">
      <c r="A899" s="420"/>
      <c r="B899" s="421"/>
      <c r="C899" s="420" t="s">
        <v>5</v>
      </c>
      <c r="D899" s="423" t="s">
        <v>2242</v>
      </c>
      <c r="E899" s="660" t="s">
        <v>1360</v>
      </c>
      <c r="F899" s="422"/>
    </row>
    <row r="900" spans="1:6">
      <c r="A900" s="420"/>
      <c r="B900" s="421"/>
      <c r="C900" s="420" t="s">
        <v>6</v>
      </c>
      <c r="D900" s="423"/>
      <c r="E900" s="660"/>
      <c r="F900" s="422"/>
    </row>
    <row r="901" spans="1:6" ht="25">
      <c r="A901" s="420"/>
      <c r="B901" s="421"/>
      <c r="C901" s="420" t="s">
        <v>7</v>
      </c>
      <c r="D901" s="423" t="s">
        <v>2242</v>
      </c>
      <c r="E901" s="660" t="s">
        <v>1360</v>
      </c>
      <c r="F901" s="422"/>
    </row>
    <row r="902" spans="1:6">
      <c r="A902" s="420"/>
      <c r="B902" s="421"/>
      <c r="C902" s="420" t="s">
        <v>8</v>
      </c>
      <c r="D902" s="423"/>
      <c r="E902" s="660"/>
      <c r="F902" s="422"/>
    </row>
    <row r="903" spans="1:6">
      <c r="A903"/>
      <c r="B903"/>
      <c r="D903"/>
      <c r="E903"/>
      <c r="F903"/>
    </row>
    <row r="904" spans="1:6" ht="250">
      <c r="A904" s="420" t="s">
        <v>1124</v>
      </c>
      <c r="B904" s="421" t="s">
        <v>1599</v>
      </c>
      <c r="C904" s="420"/>
      <c r="D904" s="421" t="s">
        <v>1125</v>
      </c>
      <c r="E904" s="660"/>
      <c r="F904" s="422"/>
    </row>
    <row r="905" spans="1:6">
      <c r="A905" s="420"/>
      <c r="B905" s="421"/>
      <c r="C905" s="420" t="s">
        <v>834</v>
      </c>
      <c r="D905" s="423"/>
      <c r="E905" s="660"/>
      <c r="F905" s="422"/>
    </row>
    <row r="906" spans="1:6" ht="25">
      <c r="A906" s="420"/>
      <c r="B906" s="421"/>
      <c r="C906" s="420" t="s">
        <v>4</v>
      </c>
      <c r="D906" s="424" t="s">
        <v>1683</v>
      </c>
      <c r="E906" s="22" t="s">
        <v>1360</v>
      </c>
      <c r="F906" s="422"/>
    </row>
    <row r="907" spans="1:6" ht="25">
      <c r="A907" s="420"/>
      <c r="B907" s="421"/>
      <c r="C907" s="420" t="s">
        <v>5</v>
      </c>
      <c r="D907" s="423" t="s">
        <v>2243</v>
      </c>
      <c r="E907" s="660" t="s">
        <v>1360</v>
      </c>
      <c r="F907" s="422"/>
    </row>
    <row r="908" spans="1:6">
      <c r="A908" s="420"/>
      <c r="B908" s="421"/>
      <c r="C908" s="420" t="s">
        <v>6</v>
      </c>
      <c r="D908" s="423"/>
      <c r="E908" s="660"/>
      <c r="F908" s="422"/>
    </row>
    <row r="909" spans="1:6" ht="25">
      <c r="A909" s="420"/>
      <c r="B909" s="421"/>
      <c r="C909" s="420" t="s">
        <v>7</v>
      </c>
      <c r="D909" s="423" t="s">
        <v>2516</v>
      </c>
      <c r="E909" s="660" t="s">
        <v>1360</v>
      </c>
      <c r="F909" s="422"/>
    </row>
    <row r="910" spans="1:6">
      <c r="A910" s="420"/>
      <c r="B910" s="421"/>
      <c r="C910" s="420" t="s">
        <v>8</v>
      </c>
      <c r="D910" s="423"/>
      <c r="E910" s="660"/>
      <c r="F910" s="422"/>
    </row>
    <row r="911" spans="1:6">
      <c r="A911"/>
      <c r="B911"/>
      <c r="D911"/>
      <c r="E911"/>
      <c r="F911"/>
    </row>
    <row r="912" spans="1:6" ht="137.5">
      <c r="A912" s="420" t="s">
        <v>1126</v>
      </c>
      <c r="B912" s="421" t="s">
        <v>1600</v>
      </c>
      <c r="C912" s="420"/>
      <c r="D912" s="421" t="s">
        <v>1127</v>
      </c>
      <c r="E912" s="660"/>
      <c r="F912" s="422"/>
    </row>
    <row r="913" spans="1:6">
      <c r="A913" s="420"/>
      <c r="B913" s="421"/>
      <c r="C913" s="420" t="s">
        <v>834</v>
      </c>
      <c r="D913" s="423"/>
      <c r="E913" s="660"/>
      <c r="F913" s="422"/>
    </row>
    <row r="914" spans="1:6">
      <c r="A914" s="420"/>
      <c r="B914" s="421"/>
      <c r="C914" s="420" t="s">
        <v>4</v>
      </c>
      <c r="D914" s="424" t="s">
        <v>1624</v>
      </c>
      <c r="E914" s="22" t="s">
        <v>1360</v>
      </c>
      <c r="F914" s="422"/>
    </row>
    <row r="915" spans="1:6">
      <c r="A915" s="420"/>
      <c r="B915" s="421"/>
      <c r="C915" s="420" t="s">
        <v>5</v>
      </c>
      <c r="D915" s="424" t="s">
        <v>2244</v>
      </c>
      <c r="E915" s="22" t="s">
        <v>1360</v>
      </c>
      <c r="F915" s="422"/>
    </row>
    <row r="916" spans="1:6">
      <c r="A916" s="420"/>
      <c r="B916" s="421"/>
      <c r="C916" s="420" t="s">
        <v>6</v>
      </c>
      <c r="D916" s="423"/>
      <c r="E916" s="660"/>
      <c r="F916" s="422"/>
    </row>
    <row r="917" spans="1:6">
      <c r="A917" s="420"/>
      <c r="B917" s="421"/>
      <c r="C917" s="420" t="s">
        <v>7</v>
      </c>
      <c r="D917" s="423" t="s">
        <v>1624</v>
      </c>
      <c r="E917" s="660" t="s">
        <v>1360</v>
      </c>
      <c r="F917" s="422"/>
    </row>
    <row r="918" spans="1:6">
      <c r="A918" s="420"/>
      <c r="B918" s="421"/>
      <c r="C918" s="420" t="s">
        <v>8</v>
      </c>
      <c r="D918" s="423"/>
      <c r="E918" s="660"/>
      <c r="F918" s="422"/>
    </row>
    <row r="919" spans="1:6">
      <c r="A919"/>
      <c r="B919"/>
      <c r="D919"/>
      <c r="E919"/>
      <c r="F919"/>
    </row>
    <row r="920" spans="1:6" ht="150">
      <c r="A920" s="420" t="s">
        <v>1128</v>
      </c>
      <c r="B920" s="421" t="s">
        <v>1129</v>
      </c>
      <c r="C920" s="420"/>
      <c r="D920" s="421" t="s">
        <v>1130</v>
      </c>
      <c r="E920" s="660"/>
      <c r="F920" s="422"/>
    </row>
    <row r="921" spans="1:6">
      <c r="A921" s="420"/>
      <c r="B921" s="421"/>
      <c r="C921" s="420" t="s">
        <v>834</v>
      </c>
      <c r="D921" s="423"/>
      <c r="E921" s="660"/>
      <c r="F921" s="422"/>
    </row>
    <row r="922" spans="1:6">
      <c r="A922" s="420"/>
      <c r="B922" s="421"/>
      <c r="C922" s="420" t="s">
        <v>4</v>
      </c>
      <c r="D922" s="424" t="s">
        <v>1623</v>
      </c>
      <c r="E922" s="22" t="s">
        <v>1360</v>
      </c>
      <c r="F922" s="422"/>
    </row>
    <row r="923" spans="1:6">
      <c r="A923" s="420"/>
      <c r="B923" s="421"/>
      <c r="C923" s="420" t="s">
        <v>5</v>
      </c>
      <c r="D923" s="432" t="s">
        <v>2245</v>
      </c>
      <c r="E923" s="660" t="s">
        <v>1360</v>
      </c>
      <c r="F923" s="422"/>
    </row>
    <row r="924" spans="1:6">
      <c r="A924" s="420"/>
      <c r="B924" s="421"/>
      <c r="C924" s="420" t="s">
        <v>6</v>
      </c>
      <c r="D924" s="423"/>
      <c r="E924" s="660"/>
      <c r="F924" s="422"/>
    </row>
    <row r="925" spans="1:6">
      <c r="A925" s="420"/>
      <c r="B925" s="421"/>
      <c r="C925" s="420" t="s">
        <v>7</v>
      </c>
      <c r="D925" s="423" t="s">
        <v>2517</v>
      </c>
      <c r="E925" s="660" t="s">
        <v>1360</v>
      </c>
      <c r="F925" s="422"/>
    </row>
    <row r="926" spans="1:6">
      <c r="A926" s="420"/>
      <c r="B926" s="421"/>
      <c r="C926" s="420" t="s">
        <v>8</v>
      </c>
      <c r="D926" s="423"/>
      <c r="E926" s="660"/>
      <c r="F926" s="422"/>
    </row>
    <row r="927" spans="1:6">
      <c r="A927"/>
      <c r="B927"/>
      <c r="D927"/>
      <c r="E927"/>
      <c r="F927"/>
    </row>
    <row r="928" spans="1:6" ht="87.5">
      <c r="A928" s="420" t="s">
        <v>1131</v>
      </c>
      <c r="B928" s="421" t="s">
        <v>1132</v>
      </c>
      <c r="C928" s="420"/>
      <c r="D928" s="421" t="s">
        <v>1133</v>
      </c>
      <c r="E928" s="660"/>
      <c r="F928" s="422"/>
    </row>
    <row r="929" spans="1:6">
      <c r="A929" s="420"/>
      <c r="B929" s="421"/>
      <c r="C929" s="420" t="s">
        <v>834</v>
      </c>
      <c r="D929" s="423"/>
      <c r="E929" s="660"/>
      <c r="F929" s="422"/>
    </row>
    <row r="930" spans="1:6">
      <c r="A930" s="420"/>
      <c r="B930" s="421"/>
      <c r="C930" s="420" t="s">
        <v>4</v>
      </c>
      <c r="D930" s="424" t="s">
        <v>1757</v>
      </c>
      <c r="E930" s="22" t="s">
        <v>1360</v>
      </c>
      <c r="F930" s="422"/>
    </row>
    <row r="931" spans="1:6">
      <c r="A931" s="420"/>
      <c r="B931" s="421"/>
      <c r="C931" s="420" t="s">
        <v>5</v>
      </c>
      <c r="D931" s="423" t="s">
        <v>2246</v>
      </c>
      <c r="E931" s="660" t="s">
        <v>1360</v>
      </c>
      <c r="F931" s="422"/>
    </row>
    <row r="932" spans="1:6">
      <c r="A932" s="420"/>
      <c r="B932" s="421"/>
      <c r="C932" s="420" t="s">
        <v>6</v>
      </c>
      <c r="D932" s="423"/>
      <c r="E932" s="660"/>
      <c r="F932" s="422"/>
    </row>
    <row r="933" spans="1:6">
      <c r="A933" s="420"/>
      <c r="B933" s="421"/>
      <c r="C933" s="420" t="s">
        <v>7</v>
      </c>
      <c r="D933" s="423" t="s">
        <v>2518</v>
      </c>
      <c r="E933" s="660" t="s">
        <v>1360</v>
      </c>
      <c r="F933" s="422"/>
    </row>
    <row r="934" spans="1:6">
      <c r="A934" s="420"/>
      <c r="B934" s="421"/>
      <c r="C934" s="420" t="s">
        <v>8</v>
      </c>
      <c r="D934" s="423"/>
      <c r="E934" s="660"/>
      <c r="F934" s="422"/>
    </row>
    <row r="935" spans="1:6">
      <c r="A935"/>
      <c r="B935"/>
      <c r="D935"/>
      <c r="E935"/>
      <c r="F935"/>
    </row>
    <row r="936" spans="1:6" ht="87.5">
      <c r="A936" s="420" t="s">
        <v>1134</v>
      </c>
      <c r="B936" s="421" t="s">
        <v>1135</v>
      </c>
      <c r="C936" s="420"/>
      <c r="D936" s="421" t="s">
        <v>1136</v>
      </c>
      <c r="E936" s="660"/>
      <c r="F936" s="422"/>
    </row>
    <row r="937" spans="1:6">
      <c r="A937" s="420"/>
      <c r="B937" s="421"/>
      <c r="C937" s="420" t="s">
        <v>834</v>
      </c>
      <c r="D937" s="423"/>
      <c r="E937" s="660"/>
      <c r="F937" s="422"/>
    </row>
    <row r="938" spans="1:6" ht="25">
      <c r="A938" s="420"/>
      <c r="B938" s="421"/>
      <c r="C938" s="420" t="s">
        <v>4</v>
      </c>
      <c r="D938" s="424" t="s">
        <v>1758</v>
      </c>
      <c r="E938" s="22" t="s">
        <v>1360</v>
      </c>
      <c r="F938" s="422"/>
    </row>
    <row r="939" spans="1:6" ht="25">
      <c r="A939" s="420"/>
      <c r="B939" s="421"/>
      <c r="C939" s="420" t="s">
        <v>5</v>
      </c>
      <c r="D939" s="423" t="s">
        <v>2247</v>
      </c>
      <c r="E939" s="660" t="s">
        <v>1360</v>
      </c>
      <c r="F939" s="422"/>
    </row>
    <row r="940" spans="1:6">
      <c r="A940" s="420"/>
      <c r="B940" s="421"/>
      <c r="C940" s="420" t="s">
        <v>6</v>
      </c>
      <c r="D940" s="423"/>
      <c r="E940" s="660"/>
      <c r="F940" s="422"/>
    </row>
    <row r="941" spans="1:6" ht="25">
      <c r="A941" s="420"/>
      <c r="B941" s="421"/>
      <c r="C941" s="420" t="s">
        <v>7</v>
      </c>
      <c r="D941" s="423" t="s">
        <v>2519</v>
      </c>
      <c r="E941" s="660" t="s">
        <v>1360</v>
      </c>
      <c r="F941" s="422"/>
    </row>
    <row r="942" spans="1:6">
      <c r="A942" s="420"/>
      <c r="B942" s="421"/>
      <c r="C942" s="420" t="s">
        <v>8</v>
      </c>
      <c r="D942" s="423"/>
      <c r="E942" s="660"/>
      <c r="F942" s="422"/>
    </row>
    <row r="943" spans="1:6">
      <c r="A943"/>
      <c r="B943"/>
      <c r="D943"/>
      <c r="E943"/>
      <c r="F943"/>
    </row>
    <row r="944" spans="1:6" ht="125">
      <c r="A944" s="420" t="s">
        <v>1137</v>
      </c>
      <c r="B944" s="421" t="s">
        <v>1138</v>
      </c>
      <c r="C944" s="420"/>
      <c r="D944" s="421" t="s">
        <v>1139</v>
      </c>
      <c r="E944" s="660"/>
      <c r="F944" s="422"/>
    </row>
    <row r="945" spans="1:6">
      <c r="A945" s="420"/>
      <c r="B945" s="421"/>
      <c r="C945" s="420" t="s">
        <v>834</v>
      </c>
      <c r="D945" s="423"/>
      <c r="E945" s="660"/>
      <c r="F945" s="422"/>
    </row>
    <row r="946" spans="1:6">
      <c r="A946" s="420"/>
      <c r="B946" s="421"/>
      <c r="C946" s="420" t="s">
        <v>4</v>
      </c>
      <c r="D946" s="424" t="s">
        <v>1684</v>
      </c>
      <c r="E946" s="22" t="s">
        <v>1360</v>
      </c>
      <c r="F946" s="422"/>
    </row>
    <row r="947" spans="1:6">
      <c r="A947" s="420"/>
      <c r="B947" s="421"/>
      <c r="C947" s="420" t="s">
        <v>5</v>
      </c>
      <c r="D947" s="424" t="s">
        <v>2248</v>
      </c>
      <c r="E947" s="22" t="s">
        <v>1360</v>
      </c>
      <c r="F947" s="422"/>
    </row>
    <row r="948" spans="1:6">
      <c r="A948" s="420"/>
      <c r="B948" s="421"/>
      <c r="C948" s="420" t="s">
        <v>6</v>
      </c>
      <c r="D948" s="423"/>
      <c r="E948" s="660"/>
      <c r="F948" s="422"/>
    </row>
    <row r="949" spans="1:6">
      <c r="A949" s="420"/>
      <c r="B949" s="421"/>
      <c r="C949" s="420" t="s">
        <v>7</v>
      </c>
      <c r="D949" s="423" t="s">
        <v>1684</v>
      </c>
      <c r="E949" s="660" t="s">
        <v>1360</v>
      </c>
      <c r="F949" s="422"/>
    </row>
    <row r="950" spans="1:6">
      <c r="A950" s="420"/>
      <c r="B950" s="421"/>
      <c r="C950" s="420" t="s">
        <v>8</v>
      </c>
      <c r="D950" s="423"/>
      <c r="E950" s="660"/>
      <c r="F950" s="422"/>
    </row>
    <row r="951" spans="1:6">
      <c r="A951"/>
      <c r="B951"/>
      <c r="D951"/>
      <c r="E951"/>
      <c r="F951"/>
    </row>
    <row r="952" spans="1:6" ht="87.5">
      <c r="A952" s="420" t="s">
        <v>1140</v>
      </c>
      <c r="B952" s="421" t="s">
        <v>1141</v>
      </c>
      <c r="C952" s="420"/>
      <c r="D952" s="421" t="s">
        <v>1142</v>
      </c>
      <c r="E952" s="660"/>
      <c r="F952" s="422"/>
    </row>
    <row r="953" spans="1:6">
      <c r="A953" s="420"/>
      <c r="B953" s="421"/>
      <c r="C953" s="420" t="s">
        <v>834</v>
      </c>
      <c r="D953" s="423"/>
      <c r="E953" s="660"/>
      <c r="F953" s="422"/>
    </row>
    <row r="954" spans="1:6">
      <c r="A954" s="420"/>
      <c r="B954" s="421"/>
      <c r="C954" s="420" t="s">
        <v>4</v>
      </c>
      <c r="D954" s="424" t="s">
        <v>1658</v>
      </c>
      <c r="E954" s="22" t="s">
        <v>1360</v>
      </c>
      <c r="F954" s="422"/>
    </row>
    <row r="955" spans="1:6">
      <c r="A955" s="420"/>
      <c r="B955" s="421"/>
      <c r="C955" s="420" t="s">
        <v>5</v>
      </c>
      <c r="D955" s="424" t="s">
        <v>2249</v>
      </c>
      <c r="E955" s="22" t="s">
        <v>1360</v>
      </c>
      <c r="F955" s="422"/>
    </row>
    <row r="956" spans="1:6">
      <c r="A956" s="420"/>
      <c r="B956" s="421"/>
      <c r="C956" s="420" t="s">
        <v>6</v>
      </c>
      <c r="D956" s="423"/>
      <c r="E956" s="660"/>
      <c r="F956" s="422"/>
    </row>
    <row r="957" spans="1:6">
      <c r="A957" s="420"/>
      <c r="B957" s="421"/>
      <c r="C957" s="420" t="s">
        <v>7</v>
      </c>
      <c r="D957" s="423" t="s">
        <v>1658</v>
      </c>
      <c r="E957" s="660" t="s">
        <v>1360</v>
      </c>
      <c r="F957" s="422"/>
    </row>
    <row r="958" spans="1:6">
      <c r="A958" s="420"/>
      <c r="B958" s="421"/>
      <c r="C958" s="420" t="s">
        <v>8</v>
      </c>
      <c r="D958" s="423"/>
      <c r="E958" s="660"/>
      <c r="F958" s="422"/>
    </row>
    <row r="959" spans="1:6">
      <c r="A959"/>
      <c r="B959"/>
      <c r="D959"/>
      <c r="E959"/>
      <c r="F959"/>
    </row>
    <row r="960" spans="1:6" ht="87.5">
      <c r="A960" s="420" t="s">
        <v>1143</v>
      </c>
      <c r="B960" s="421" t="s">
        <v>1144</v>
      </c>
      <c r="C960" s="420"/>
      <c r="D960" s="421" t="s">
        <v>1145</v>
      </c>
      <c r="E960" s="660"/>
      <c r="F960" s="422"/>
    </row>
    <row r="961" spans="1:6">
      <c r="A961" s="420"/>
      <c r="B961" s="421"/>
      <c r="C961" s="420" t="s">
        <v>834</v>
      </c>
      <c r="D961" s="423"/>
      <c r="E961" s="660"/>
      <c r="F961" s="422"/>
    </row>
    <row r="962" spans="1:6">
      <c r="A962" s="420"/>
      <c r="B962" s="421"/>
      <c r="C962" s="420" t="s">
        <v>4</v>
      </c>
      <c r="D962" s="424" t="s">
        <v>1685</v>
      </c>
      <c r="E962" s="22" t="s">
        <v>1360</v>
      </c>
      <c r="F962" s="422"/>
    </row>
    <row r="963" spans="1:6">
      <c r="A963" s="420"/>
      <c r="B963" s="421"/>
      <c r="C963" s="420" t="s">
        <v>5</v>
      </c>
      <c r="D963" s="423" t="s">
        <v>2250</v>
      </c>
      <c r="E963" s="660" t="s">
        <v>1360</v>
      </c>
      <c r="F963" s="422"/>
    </row>
    <row r="964" spans="1:6">
      <c r="A964" s="420"/>
      <c r="B964" s="421"/>
      <c r="C964" s="420" t="s">
        <v>6</v>
      </c>
      <c r="D964" s="423"/>
      <c r="E964" s="660"/>
      <c r="F964" s="422"/>
    </row>
    <row r="965" spans="1:6">
      <c r="A965" s="420"/>
      <c r="B965" s="421"/>
      <c r="C965" s="420" t="s">
        <v>7</v>
      </c>
      <c r="D965" s="423" t="s">
        <v>2250</v>
      </c>
      <c r="E965" s="660" t="s">
        <v>1360</v>
      </c>
      <c r="F965" s="422"/>
    </row>
    <row r="966" spans="1:6">
      <c r="A966" s="420"/>
      <c r="B966" s="421"/>
      <c r="C966" s="420" t="s">
        <v>8</v>
      </c>
      <c r="D966" s="423"/>
      <c r="E966" s="660"/>
      <c r="F966" s="422"/>
    </row>
    <row r="967" spans="1:6">
      <c r="A967"/>
      <c r="B967"/>
      <c r="D967"/>
      <c r="E967"/>
      <c r="F967"/>
    </row>
    <row r="968" spans="1:6">
      <c r="A968" s="417">
        <v>3.5</v>
      </c>
      <c r="B968" s="659"/>
      <c r="C968" s="417"/>
      <c r="D968" s="659" t="s">
        <v>1146</v>
      </c>
      <c r="E968" s="458"/>
      <c r="F968" s="418"/>
    </row>
    <row r="969" spans="1:6" ht="62.5">
      <c r="A969" s="420" t="s">
        <v>1147</v>
      </c>
      <c r="B969" s="421" t="s">
        <v>1148</v>
      </c>
      <c r="C969" s="420"/>
      <c r="D969" s="421" t="s">
        <v>1149</v>
      </c>
      <c r="E969" s="660"/>
      <c r="F969" s="422"/>
    </row>
    <row r="970" spans="1:6">
      <c r="A970" s="420"/>
      <c r="B970" s="421"/>
      <c r="C970" s="420" t="s">
        <v>834</v>
      </c>
      <c r="D970" s="423"/>
      <c r="E970" s="660"/>
      <c r="F970" s="422"/>
    </row>
    <row r="971" spans="1:6">
      <c r="A971" s="420"/>
      <c r="B971" s="421"/>
      <c r="C971" s="420" t="s">
        <v>4</v>
      </c>
      <c r="D971" s="424" t="s">
        <v>1686</v>
      </c>
      <c r="E971" s="22" t="s">
        <v>1360</v>
      </c>
      <c r="F971" s="422"/>
    </row>
    <row r="972" spans="1:6">
      <c r="A972" s="420"/>
      <c r="B972" s="421"/>
      <c r="C972" s="420" t="s">
        <v>5</v>
      </c>
      <c r="D972" s="424" t="s">
        <v>2251</v>
      </c>
      <c r="E972" s="22" t="s">
        <v>1360</v>
      </c>
      <c r="F972" s="422"/>
    </row>
    <row r="973" spans="1:6">
      <c r="A973" s="420"/>
      <c r="B973" s="421"/>
      <c r="C973" s="420" t="s">
        <v>6</v>
      </c>
      <c r="D973" s="423"/>
      <c r="E973" s="660"/>
      <c r="F973" s="422"/>
    </row>
    <row r="974" spans="1:6">
      <c r="A974" s="420"/>
      <c r="B974" s="421"/>
      <c r="C974" s="420" t="s">
        <v>7</v>
      </c>
      <c r="D974" s="423" t="s">
        <v>2520</v>
      </c>
      <c r="E974" s="660" t="s">
        <v>1360</v>
      </c>
      <c r="F974" s="422"/>
    </row>
    <row r="975" spans="1:6">
      <c r="A975" s="420"/>
      <c r="B975" s="421"/>
      <c r="C975" s="420" t="s">
        <v>8</v>
      </c>
      <c r="D975" s="423"/>
      <c r="E975" s="660"/>
      <c r="F975" s="422"/>
    </row>
    <row r="976" spans="1:6">
      <c r="A976"/>
      <c r="B976"/>
      <c r="D976"/>
      <c r="E976"/>
      <c r="F976"/>
    </row>
    <row r="977" spans="1:6" ht="112.5">
      <c r="A977" s="420" t="s">
        <v>1150</v>
      </c>
      <c r="B977" s="421" t="s">
        <v>1151</v>
      </c>
      <c r="C977" s="420"/>
      <c r="D977" s="421" t="s">
        <v>1152</v>
      </c>
      <c r="E977" s="660"/>
      <c r="F977" s="422"/>
    </row>
    <row r="978" spans="1:6">
      <c r="A978" s="420"/>
      <c r="B978" s="421"/>
      <c r="C978" s="420" t="s">
        <v>834</v>
      </c>
      <c r="D978" s="423"/>
      <c r="E978" s="660"/>
      <c r="F978" s="422"/>
    </row>
    <row r="979" spans="1:6" ht="25">
      <c r="A979" s="420"/>
      <c r="B979" s="421"/>
      <c r="C979" s="420" t="s">
        <v>4</v>
      </c>
      <c r="D979" s="424" t="s">
        <v>1687</v>
      </c>
      <c r="E979" s="22" t="s">
        <v>1360</v>
      </c>
      <c r="F979" s="422"/>
    </row>
    <row r="980" spans="1:6">
      <c r="A980" s="420"/>
      <c r="B980" s="421"/>
      <c r="C980" s="420" t="s">
        <v>5</v>
      </c>
      <c r="D980" s="423" t="s">
        <v>2252</v>
      </c>
      <c r="E980" s="660" t="s">
        <v>1360</v>
      </c>
      <c r="F980" s="422"/>
    </row>
    <row r="981" spans="1:6">
      <c r="A981" s="420"/>
      <c r="B981" s="421"/>
      <c r="C981" s="420" t="s">
        <v>6</v>
      </c>
      <c r="D981" s="423"/>
      <c r="E981" s="660"/>
      <c r="F981" s="422"/>
    </row>
    <row r="982" spans="1:6">
      <c r="A982" s="420"/>
      <c r="B982" s="421"/>
      <c r="C982" s="420" t="s">
        <v>7</v>
      </c>
      <c r="D982" s="423" t="s">
        <v>2521</v>
      </c>
      <c r="E982" s="660" t="s">
        <v>1360</v>
      </c>
      <c r="F982" s="422"/>
    </row>
    <row r="983" spans="1:6">
      <c r="A983" s="420"/>
      <c r="B983" s="421"/>
      <c r="C983" s="420" t="s">
        <v>8</v>
      </c>
      <c r="D983" s="423"/>
      <c r="E983" s="660"/>
      <c r="F983" s="422"/>
    </row>
    <row r="984" spans="1:6">
      <c r="A984"/>
      <c r="B984"/>
      <c r="D984"/>
      <c r="E984"/>
      <c r="F984"/>
    </row>
    <row r="985" spans="1:6">
      <c r="A985" s="417">
        <v>3.6</v>
      </c>
      <c r="B985" s="659"/>
      <c r="C985" s="417"/>
      <c r="D985" s="659" t="s">
        <v>1153</v>
      </c>
      <c r="E985" s="458"/>
      <c r="F985" s="418"/>
    </row>
    <row r="986" spans="1:6" ht="100">
      <c r="A986" s="420" t="s">
        <v>826</v>
      </c>
      <c r="B986" s="421" t="s">
        <v>1154</v>
      </c>
      <c r="C986" s="420"/>
      <c r="D986" s="421" t="s">
        <v>1155</v>
      </c>
      <c r="E986" s="660"/>
      <c r="F986" s="422"/>
    </row>
    <row r="987" spans="1:6">
      <c r="A987" s="420"/>
      <c r="B987" s="421"/>
      <c r="C987" s="420" t="s">
        <v>834</v>
      </c>
      <c r="D987" s="423"/>
      <c r="E987" s="660"/>
      <c r="F987" s="422"/>
    </row>
    <row r="988" spans="1:6">
      <c r="A988" s="420"/>
      <c r="B988" s="421"/>
      <c r="C988" s="420" t="s">
        <v>4</v>
      </c>
      <c r="D988" s="424" t="s">
        <v>1688</v>
      </c>
      <c r="E988" s="22" t="s">
        <v>1360</v>
      </c>
      <c r="F988" s="422"/>
    </row>
    <row r="989" spans="1:6">
      <c r="A989" s="420"/>
      <c r="B989" s="421"/>
      <c r="C989" s="420" t="s">
        <v>5</v>
      </c>
      <c r="D989" s="423" t="s">
        <v>2253</v>
      </c>
      <c r="E989" s="660" t="s">
        <v>1360</v>
      </c>
      <c r="F989" s="422"/>
    </row>
    <row r="990" spans="1:6">
      <c r="A990" s="420"/>
      <c r="B990" s="421"/>
      <c r="C990" s="420" t="s">
        <v>6</v>
      </c>
      <c r="D990" s="423"/>
      <c r="E990" s="660"/>
      <c r="F990" s="422"/>
    </row>
    <row r="991" spans="1:6" ht="25">
      <c r="A991" s="420"/>
      <c r="B991" s="421"/>
      <c r="C991" s="420" t="s">
        <v>7</v>
      </c>
      <c r="D991" s="423" t="s">
        <v>2522</v>
      </c>
      <c r="E991" s="660" t="s">
        <v>1360</v>
      </c>
      <c r="F991" s="422"/>
    </row>
    <row r="992" spans="1:6">
      <c r="A992" s="420"/>
      <c r="B992" s="421"/>
      <c r="C992" s="420" t="s">
        <v>8</v>
      </c>
      <c r="D992" s="423"/>
      <c r="E992" s="660"/>
      <c r="F992" s="422"/>
    </row>
    <row r="993" spans="1:6">
      <c r="A993"/>
      <c r="B993"/>
      <c r="D993"/>
      <c r="E993"/>
      <c r="F993"/>
    </row>
    <row r="994" spans="1:6" ht="87.5">
      <c r="A994" s="420" t="s">
        <v>1156</v>
      </c>
      <c r="B994" s="421" t="s">
        <v>200</v>
      </c>
      <c r="C994" s="420"/>
      <c r="D994" s="421" t="s">
        <v>2398</v>
      </c>
      <c r="E994" s="660"/>
      <c r="F994" s="422"/>
    </row>
    <row r="995" spans="1:6">
      <c r="A995" s="420"/>
      <c r="B995" s="421"/>
      <c r="C995" s="420" t="s">
        <v>834</v>
      </c>
      <c r="D995" s="423"/>
      <c r="E995" s="660"/>
      <c r="F995" s="422"/>
    </row>
    <row r="996" spans="1:6" ht="25">
      <c r="A996" s="420"/>
      <c r="B996" s="421"/>
      <c r="C996" s="420" t="s">
        <v>4</v>
      </c>
      <c r="D996" s="424" t="s">
        <v>1722</v>
      </c>
      <c r="E996" s="22" t="s">
        <v>1360</v>
      </c>
      <c r="F996" s="422"/>
    </row>
    <row r="997" spans="1:6" ht="50">
      <c r="A997" s="420"/>
      <c r="B997" s="421"/>
      <c r="C997" s="420" t="s">
        <v>5</v>
      </c>
      <c r="D997" s="423" t="s">
        <v>2254</v>
      </c>
      <c r="E997" s="660" t="s">
        <v>1360</v>
      </c>
      <c r="F997" s="422" t="s">
        <v>2255</v>
      </c>
    </row>
    <row r="998" spans="1:6" ht="25">
      <c r="A998" s="420"/>
      <c r="B998" s="421"/>
      <c r="C998" s="420" t="s">
        <v>6</v>
      </c>
      <c r="D998" s="423" t="s">
        <v>2399</v>
      </c>
      <c r="E998" s="660" t="s">
        <v>1360</v>
      </c>
      <c r="F998" s="422"/>
    </row>
    <row r="999" spans="1:6" ht="25">
      <c r="A999" s="420"/>
      <c r="B999" s="421"/>
      <c r="C999" s="420" t="s">
        <v>7</v>
      </c>
      <c r="D999" s="423" t="s">
        <v>2523</v>
      </c>
      <c r="E999" s="660" t="s">
        <v>1360</v>
      </c>
      <c r="F999" s="422"/>
    </row>
    <row r="1000" spans="1:6">
      <c r="A1000" s="420"/>
      <c r="B1000" s="421"/>
      <c r="C1000" s="420" t="s">
        <v>8</v>
      </c>
      <c r="D1000" s="423"/>
      <c r="E1000" s="660"/>
      <c r="F1000" s="422"/>
    </row>
    <row r="1001" spans="1:6">
      <c r="A1001"/>
      <c r="B1001"/>
      <c r="D1001"/>
      <c r="E1001"/>
      <c r="F1001"/>
    </row>
    <row r="1002" spans="1:6">
      <c r="A1002" s="417">
        <v>3.7</v>
      </c>
      <c r="B1002" s="659"/>
      <c r="C1002" s="417"/>
      <c r="D1002" s="659" t="s">
        <v>1157</v>
      </c>
      <c r="E1002" s="458"/>
      <c r="F1002" s="418"/>
    </row>
    <row r="1003" spans="1:6" ht="125">
      <c r="A1003" s="420" t="s">
        <v>251</v>
      </c>
      <c r="B1003" s="421" t="s">
        <v>777</v>
      </c>
      <c r="C1003" s="420"/>
      <c r="D1003" s="421" t="s">
        <v>1158</v>
      </c>
      <c r="E1003" s="660"/>
      <c r="F1003" s="422"/>
    </row>
    <row r="1004" spans="1:6">
      <c r="A1004" s="420"/>
      <c r="B1004" s="421"/>
      <c r="C1004" s="420" t="s">
        <v>834</v>
      </c>
      <c r="D1004" s="423"/>
      <c r="E1004" s="660"/>
      <c r="F1004" s="422"/>
    </row>
    <row r="1005" spans="1:6" ht="25">
      <c r="A1005" s="420"/>
      <c r="B1005" s="421"/>
      <c r="C1005" s="420" t="s">
        <v>4</v>
      </c>
      <c r="D1005" s="424" t="s">
        <v>1759</v>
      </c>
      <c r="E1005" s="22" t="s">
        <v>1360</v>
      </c>
      <c r="F1005" s="422"/>
    </row>
    <row r="1006" spans="1:6" ht="25">
      <c r="A1006" s="420"/>
      <c r="B1006" s="421"/>
      <c r="C1006" s="420" t="s">
        <v>5</v>
      </c>
      <c r="D1006" s="423" t="s">
        <v>2256</v>
      </c>
      <c r="E1006" s="660" t="s">
        <v>1360</v>
      </c>
      <c r="F1006" s="422"/>
    </row>
    <row r="1007" spans="1:6">
      <c r="A1007" s="420"/>
      <c r="B1007" s="421"/>
      <c r="C1007" s="420" t="s">
        <v>6</v>
      </c>
      <c r="D1007" s="423"/>
      <c r="E1007" s="660"/>
      <c r="F1007" s="422"/>
    </row>
    <row r="1008" spans="1:6" ht="25">
      <c r="A1008" s="420"/>
      <c r="B1008" s="421"/>
      <c r="C1008" s="420" t="s">
        <v>7</v>
      </c>
      <c r="D1008" s="423" t="s">
        <v>2524</v>
      </c>
      <c r="E1008" s="660" t="s">
        <v>1360</v>
      </c>
      <c r="F1008" s="422"/>
    </row>
    <row r="1009" spans="1:6">
      <c r="A1009" s="420"/>
      <c r="B1009" s="421"/>
      <c r="C1009" s="420" t="s">
        <v>8</v>
      </c>
      <c r="D1009" s="423"/>
      <c r="E1009" s="660"/>
      <c r="F1009" s="422"/>
    </row>
    <row r="1010" spans="1:6">
      <c r="A1010"/>
      <c r="B1010"/>
      <c r="D1010"/>
      <c r="E1010"/>
      <c r="F1010"/>
    </row>
    <row r="1011" spans="1:6" ht="87.5">
      <c r="A1011" s="420" t="s">
        <v>776</v>
      </c>
      <c r="B1011" s="421" t="s">
        <v>778</v>
      </c>
      <c r="C1011" s="420"/>
      <c r="D1011" s="421" t="s">
        <v>1159</v>
      </c>
      <c r="E1011" s="660"/>
      <c r="F1011" s="422"/>
    </row>
    <row r="1012" spans="1:6">
      <c r="A1012" s="420"/>
      <c r="B1012" s="421"/>
      <c r="C1012" s="420" t="s">
        <v>834</v>
      </c>
      <c r="D1012" s="423"/>
      <c r="E1012" s="660"/>
      <c r="F1012" s="422"/>
    </row>
    <row r="1013" spans="1:6" ht="37.5">
      <c r="A1013" s="420"/>
      <c r="B1013" s="421"/>
      <c r="C1013" s="420" t="s">
        <v>4</v>
      </c>
      <c r="D1013" s="424" t="s">
        <v>1760</v>
      </c>
      <c r="E1013" s="22" t="s">
        <v>1360</v>
      </c>
      <c r="F1013" s="422"/>
    </row>
    <row r="1014" spans="1:6" ht="25">
      <c r="A1014" s="420"/>
      <c r="B1014" s="421"/>
      <c r="C1014" s="420" t="s">
        <v>5</v>
      </c>
      <c r="D1014" s="423" t="s">
        <v>2257</v>
      </c>
      <c r="E1014" s="660" t="s">
        <v>1360</v>
      </c>
      <c r="F1014" s="422"/>
    </row>
    <row r="1015" spans="1:6">
      <c r="A1015" s="420"/>
      <c r="B1015" s="421"/>
      <c r="C1015" s="420" t="s">
        <v>6</v>
      </c>
      <c r="D1015" s="423"/>
      <c r="E1015" s="660"/>
      <c r="F1015" s="422"/>
    </row>
    <row r="1016" spans="1:6" ht="25">
      <c r="A1016" s="420"/>
      <c r="B1016" s="421"/>
      <c r="C1016" s="420" t="s">
        <v>7</v>
      </c>
      <c r="D1016" s="423" t="s">
        <v>2525</v>
      </c>
      <c r="E1016" s="660" t="s">
        <v>1360</v>
      </c>
      <c r="F1016" s="422"/>
    </row>
    <row r="1017" spans="1:6">
      <c r="A1017" s="420"/>
      <c r="B1017" s="421"/>
      <c r="C1017" s="420" t="s">
        <v>8</v>
      </c>
      <c r="D1017" s="423"/>
      <c r="E1017" s="660"/>
      <c r="F1017" s="422"/>
    </row>
    <row r="1018" spans="1:6">
      <c r="A1018"/>
      <c r="B1018"/>
      <c r="D1018"/>
      <c r="E1018"/>
      <c r="F1018"/>
    </row>
    <row r="1019" spans="1:6">
      <c r="A1019" s="417">
        <v>4</v>
      </c>
      <c r="B1019" s="659"/>
      <c r="C1019" s="417"/>
      <c r="D1019" s="659" t="s">
        <v>1160</v>
      </c>
      <c r="E1019" s="458"/>
      <c r="F1019" s="419"/>
    </row>
    <row r="1020" spans="1:6">
      <c r="A1020" s="417">
        <v>4.0999999999999996</v>
      </c>
      <c r="B1020" s="659"/>
      <c r="C1020" s="417"/>
      <c r="D1020" s="659" t="s">
        <v>1161</v>
      </c>
      <c r="E1020" s="458"/>
      <c r="F1020" s="419"/>
    </row>
    <row r="1021" spans="1:6" ht="187.5">
      <c r="A1021" s="420" t="s">
        <v>1162</v>
      </c>
      <c r="B1021" s="421" t="s">
        <v>1163</v>
      </c>
      <c r="C1021" s="420"/>
      <c r="D1021" s="421" t="s">
        <v>1164</v>
      </c>
      <c r="E1021" s="660"/>
      <c r="F1021" s="422"/>
    </row>
    <row r="1022" spans="1:6">
      <c r="A1022" s="420"/>
      <c r="B1022" s="421"/>
      <c r="C1022" s="420" t="s">
        <v>834</v>
      </c>
      <c r="D1022" s="423"/>
      <c r="E1022" s="660"/>
      <c r="F1022" s="422"/>
    </row>
    <row r="1023" spans="1:6">
      <c r="A1023" s="420"/>
      <c r="B1023" s="421"/>
      <c r="C1023" s="420" t="s">
        <v>4</v>
      </c>
      <c r="D1023" s="438" t="s">
        <v>1761</v>
      </c>
      <c r="E1023" s="22" t="s">
        <v>1360</v>
      </c>
      <c r="F1023" s="422"/>
    </row>
    <row r="1024" spans="1:6">
      <c r="A1024" s="420"/>
      <c r="B1024" s="421"/>
      <c r="C1024" s="420" t="s">
        <v>5</v>
      </c>
      <c r="D1024" s="423"/>
      <c r="E1024" s="660"/>
      <c r="F1024" s="422"/>
    </row>
    <row r="1025" spans="1:6" ht="25">
      <c r="A1025" s="420"/>
      <c r="B1025" s="421"/>
      <c r="C1025" s="420" t="s">
        <v>6</v>
      </c>
      <c r="D1025" s="438" t="s">
        <v>2400</v>
      </c>
      <c r="E1025" s="22" t="s">
        <v>1360</v>
      </c>
      <c r="F1025" s="422"/>
    </row>
    <row r="1026" spans="1:6">
      <c r="A1026" s="420"/>
      <c r="B1026" s="421"/>
      <c r="C1026" s="420" t="s">
        <v>7</v>
      </c>
      <c r="D1026" s="423"/>
      <c r="E1026" s="660"/>
      <c r="F1026" s="422"/>
    </row>
    <row r="1027" spans="1:6">
      <c r="A1027" s="420"/>
      <c r="B1027" s="421"/>
      <c r="C1027" s="420" t="s">
        <v>8</v>
      </c>
      <c r="D1027" s="423"/>
      <c r="E1027" s="660"/>
      <c r="F1027" s="422"/>
    </row>
    <row r="1028" spans="1:6">
      <c r="A1028"/>
      <c r="B1028"/>
      <c r="D1028"/>
      <c r="E1028"/>
      <c r="F1028"/>
    </row>
    <row r="1029" spans="1:6" ht="187.5">
      <c r="A1029" s="420" t="s">
        <v>1165</v>
      </c>
      <c r="B1029" s="421" t="s">
        <v>355</v>
      </c>
      <c r="C1029" s="420"/>
      <c r="D1029" s="421" t="s">
        <v>1166</v>
      </c>
      <c r="E1029" s="660"/>
      <c r="F1029" s="422"/>
    </row>
    <row r="1030" spans="1:6">
      <c r="A1030" s="420"/>
      <c r="B1030" s="421"/>
      <c r="C1030" s="420" t="s">
        <v>834</v>
      </c>
      <c r="D1030" s="423"/>
      <c r="E1030" s="660"/>
      <c r="F1030" s="422"/>
    </row>
    <row r="1031" spans="1:6" ht="37.5">
      <c r="A1031" s="420"/>
      <c r="B1031" s="421"/>
      <c r="C1031" s="420" t="s">
        <v>4</v>
      </c>
      <c r="D1031" s="424" t="s">
        <v>2401</v>
      </c>
      <c r="E1031" s="22" t="s">
        <v>1360</v>
      </c>
      <c r="F1031" s="422"/>
    </row>
    <row r="1032" spans="1:6">
      <c r="A1032" s="420"/>
      <c r="B1032" s="421"/>
      <c r="C1032" s="420" t="s">
        <v>5</v>
      </c>
      <c r="D1032" s="423"/>
      <c r="E1032" s="660"/>
      <c r="F1032" s="422"/>
    </row>
    <row r="1033" spans="1:6" ht="25">
      <c r="A1033" s="420"/>
      <c r="B1033" s="421"/>
      <c r="C1033" s="420" t="s">
        <v>6</v>
      </c>
      <c r="D1033" s="438" t="s">
        <v>2400</v>
      </c>
      <c r="E1033" s="22" t="s">
        <v>1360</v>
      </c>
      <c r="F1033" s="422"/>
    </row>
    <row r="1034" spans="1:6">
      <c r="A1034" s="420"/>
      <c r="B1034" s="421"/>
      <c r="C1034" s="420" t="s">
        <v>7</v>
      </c>
      <c r="D1034" s="423"/>
      <c r="E1034" s="660"/>
      <c r="F1034" s="422"/>
    </row>
    <row r="1035" spans="1:6">
      <c r="A1035" s="420"/>
      <c r="B1035" s="421"/>
      <c r="C1035" s="420" t="s">
        <v>8</v>
      </c>
      <c r="D1035" s="423"/>
      <c r="E1035" s="660"/>
      <c r="F1035" s="422"/>
    </row>
    <row r="1036" spans="1:6">
      <c r="A1036"/>
      <c r="B1036"/>
      <c r="D1036"/>
      <c r="E1036"/>
      <c r="F1036"/>
    </row>
    <row r="1037" spans="1:6" ht="187.5">
      <c r="A1037" s="420" t="s">
        <v>1167</v>
      </c>
      <c r="B1037" s="421" t="s">
        <v>1168</v>
      </c>
      <c r="C1037" s="431"/>
      <c r="D1037" s="421" t="s">
        <v>1169</v>
      </c>
      <c r="E1037" s="660"/>
      <c r="F1037" s="422"/>
    </row>
    <row r="1038" spans="1:6">
      <c r="A1038" s="420"/>
      <c r="B1038" s="421"/>
      <c r="C1038" s="420" t="s">
        <v>834</v>
      </c>
      <c r="D1038" s="423"/>
      <c r="E1038" s="660"/>
      <c r="F1038" s="422"/>
    </row>
    <row r="1039" spans="1:6" ht="25">
      <c r="A1039" s="420"/>
      <c r="B1039" s="421"/>
      <c r="C1039" s="420" t="s">
        <v>4</v>
      </c>
      <c r="D1039" s="424" t="s">
        <v>1762</v>
      </c>
      <c r="E1039" s="22" t="s">
        <v>1360</v>
      </c>
      <c r="F1039" s="422"/>
    </row>
    <row r="1040" spans="1:6">
      <c r="A1040" s="420"/>
      <c r="B1040" s="421"/>
      <c r="C1040" s="420" t="s">
        <v>5</v>
      </c>
      <c r="D1040" s="423"/>
      <c r="E1040" s="660"/>
      <c r="F1040" s="422"/>
    </row>
    <row r="1041" spans="1:6" ht="25">
      <c r="A1041" s="420"/>
      <c r="B1041" s="421"/>
      <c r="C1041" s="420" t="s">
        <v>6</v>
      </c>
      <c r="D1041" s="424" t="s">
        <v>1762</v>
      </c>
      <c r="E1041" s="22" t="s">
        <v>1360</v>
      </c>
      <c r="F1041" s="422"/>
    </row>
    <row r="1042" spans="1:6">
      <c r="A1042" s="420"/>
      <c r="B1042" s="421"/>
      <c r="C1042" s="420" t="s">
        <v>7</v>
      </c>
      <c r="D1042" s="423"/>
      <c r="E1042" s="660"/>
      <c r="F1042" s="422"/>
    </row>
    <row r="1043" spans="1:6">
      <c r="A1043" s="420"/>
      <c r="B1043" s="421"/>
      <c r="C1043" s="420" t="s">
        <v>8</v>
      </c>
      <c r="D1043" s="423"/>
      <c r="E1043" s="660"/>
      <c r="F1043" s="422"/>
    </row>
    <row r="1044" spans="1:6">
      <c r="A1044"/>
      <c r="B1044"/>
      <c r="D1044"/>
      <c r="E1044"/>
      <c r="F1044"/>
    </row>
    <row r="1045" spans="1:6" ht="187.5">
      <c r="A1045" s="420" t="s">
        <v>1170</v>
      </c>
      <c r="B1045" s="421" t="s">
        <v>1171</v>
      </c>
      <c r="C1045" s="420"/>
      <c r="D1045" s="421" t="s">
        <v>1172</v>
      </c>
      <c r="E1045" s="660"/>
      <c r="F1045" s="422"/>
    </row>
    <row r="1046" spans="1:6">
      <c r="A1046" s="420"/>
      <c r="B1046" s="421"/>
      <c r="C1046" s="420" t="s">
        <v>834</v>
      </c>
      <c r="D1046" s="432"/>
      <c r="E1046" s="660"/>
      <c r="F1046" s="422"/>
    </row>
    <row r="1047" spans="1:6">
      <c r="A1047" s="420"/>
      <c r="B1047" s="421"/>
      <c r="C1047" s="420" t="s">
        <v>4</v>
      </c>
      <c r="D1047" s="424" t="s">
        <v>1723</v>
      </c>
      <c r="E1047" s="22" t="s">
        <v>1360</v>
      </c>
      <c r="F1047" s="422"/>
    </row>
    <row r="1048" spans="1:6">
      <c r="A1048" s="420"/>
      <c r="B1048" s="421"/>
      <c r="C1048" s="420" t="s">
        <v>5</v>
      </c>
      <c r="D1048" s="432"/>
      <c r="E1048" s="660"/>
      <c r="F1048" s="422"/>
    </row>
    <row r="1049" spans="1:6" ht="25">
      <c r="A1049" s="420"/>
      <c r="B1049" s="421"/>
      <c r="C1049" s="420" t="s">
        <v>6</v>
      </c>
      <c r="D1049" s="438" t="s">
        <v>2400</v>
      </c>
      <c r="E1049" s="22" t="s">
        <v>1360</v>
      </c>
      <c r="F1049" s="422"/>
    </row>
    <row r="1050" spans="1:6">
      <c r="A1050" s="420"/>
      <c r="B1050" s="421"/>
      <c r="C1050" s="420" t="s">
        <v>7</v>
      </c>
      <c r="D1050" s="432"/>
      <c r="E1050" s="660"/>
      <c r="F1050" s="422"/>
    </row>
    <row r="1051" spans="1:6">
      <c r="A1051" s="420"/>
      <c r="B1051" s="421"/>
      <c r="C1051" s="420" t="s">
        <v>8</v>
      </c>
      <c r="D1051" s="423"/>
      <c r="E1051" s="660"/>
      <c r="F1051" s="422"/>
    </row>
    <row r="1052" spans="1:6">
      <c r="A1052"/>
      <c r="B1052"/>
      <c r="D1052"/>
      <c r="E1052" s="668"/>
      <c r="F1052"/>
    </row>
    <row r="1053" spans="1:6" ht="112.5">
      <c r="A1053" s="420" t="s">
        <v>937</v>
      </c>
      <c r="B1053" s="421" t="s">
        <v>297</v>
      </c>
      <c r="C1053" s="420"/>
      <c r="D1053" s="421" t="s">
        <v>1173</v>
      </c>
      <c r="E1053" s="660"/>
      <c r="F1053" s="422"/>
    </row>
    <row r="1054" spans="1:6">
      <c r="A1054" s="420"/>
      <c r="B1054" s="421"/>
      <c r="C1054" s="420" t="s">
        <v>834</v>
      </c>
      <c r="D1054" s="432"/>
      <c r="E1054" s="660"/>
      <c r="F1054" s="422"/>
    </row>
    <row r="1055" spans="1:6" ht="25">
      <c r="A1055" s="420"/>
      <c r="B1055" s="421"/>
      <c r="C1055" s="420" t="s">
        <v>4</v>
      </c>
      <c r="D1055" s="424" t="s">
        <v>1763</v>
      </c>
      <c r="E1055" s="22" t="s">
        <v>1360</v>
      </c>
      <c r="F1055" s="422"/>
    </row>
    <row r="1056" spans="1:6">
      <c r="A1056" s="420"/>
      <c r="B1056" s="421"/>
      <c r="C1056" s="420" t="s">
        <v>5</v>
      </c>
      <c r="D1056" s="423" t="s">
        <v>2221</v>
      </c>
      <c r="E1056" s="660"/>
      <c r="F1056" s="422"/>
    </row>
    <row r="1057" spans="1:6" ht="37.5">
      <c r="A1057" s="420"/>
      <c r="B1057" s="421"/>
      <c r="C1057" s="420" t="s">
        <v>6</v>
      </c>
      <c r="D1057" s="423" t="s">
        <v>2402</v>
      </c>
      <c r="E1057" s="660" t="s">
        <v>1360</v>
      </c>
      <c r="F1057" s="422"/>
    </row>
    <row r="1058" spans="1:6" ht="37.5">
      <c r="A1058" s="420"/>
      <c r="B1058" s="421"/>
      <c r="C1058" s="420" t="s">
        <v>7</v>
      </c>
      <c r="D1058" s="423" t="s">
        <v>2526</v>
      </c>
      <c r="E1058" s="660" t="s">
        <v>1360</v>
      </c>
      <c r="F1058" s="422"/>
    </row>
    <row r="1059" spans="1:6">
      <c r="A1059" s="420"/>
      <c r="B1059" s="421"/>
      <c r="C1059" s="420" t="s">
        <v>8</v>
      </c>
      <c r="D1059" s="423"/>
      <c r="E1059" s="660"/>
      <c r="F1059" s="422"/>
    </row>
    <row r="1060" spans="1:6">
      <c r="A1060"/>
      <c r="B1060"/>
      <c r="D1060"/>
      <c r="E1060" s="668"/>
      <c r="F1060"/>
    </row>
    <row r="1061" spans="1:6">
      <c r="A1061" s="417">
        <v>4.2</v>
      </c>
      <c r="B1061" s="659"/>
      <c r="C1061" s="417"/>
      <c r="D1061" s="659" t="s">
        <v>1174</v>
      </c>
      <c r="E1061" s="458"/>
      <c r="F1061" s="418"/>
    </row>
    <row r="1062" spans="1:6" ht="125">
      <c r="A1062" s="420" t="s">
        <v>1175</v>
      </c>
      <c r="B1062" s="421" t="s">
        <v>1176</v>
      </c>
      <c r="C1062" s="420"/>
      <c r="D1062" s="421" t="s">
        <v>1177</v>
      </c>
      <c r="E1062" s="660"/>
      <c r="F1062" s="422"/>
    </row>
    <row r="1063" spans="1:6">
      <c r="A1063" s="420"/>
      <c r="B1063" s="421"/>
      <c r="C1063" s="420" t="s">
        <v>834</v>
      </c>
      <c r="D1063" s="432"/>
      <c r="E1063" s="660"/>
      <c r="F1063" s="422"/>
    </row>
    <row r="1064" spans="1:6">
      <c r="A1064" s="420"/>
      <c r="B1064" s="421"/>
      <c r="C1064" s="420" t="s">
        <v>4</v>
      </c>
      <c r="D1064" s="424" t="s">
        <v>1724</v>
      </c>
      <c r="E1064" s="22" t="s">
        <v>1360</v>
      </c>
      <c r="F1064" s="422"/>
    </row>
    <row r="1065" spans="1:6">
      <c r="A1065" s="420"/>
      <c r="B1065" s="421"/>
      <c r="C1065" s="420" t="s">
        <v>5</v>
      </c>
      <c r="D1065" s="432"/>
      <c r="E1065" s="660"/>
      <c r="F1065" s="422"/>
    </row>
    <row r="1066" spans="1:6">
      <c r="A1066" s="420"/>
      <c r="B1066" s="421"/>
      <c r="C1066" s="420" t="s">
        <v>6</v>
      </c>
      <c r="D1066" s="424" t="s">
        <v>1724</v>
      </c>
      <c r="E1066" s="22" t="s">
        <v>1360</v>
      </c>
      <c r="F1066" s="422"/>
    </row>
    <row r="1067" spans="1:6">
      <c r="A1067" s="420"/>
      <c r="B1067" s="421"/>
      <c r="C1067" s="420" t="s">
        <v>7</v>
      </c>
      <c r="D1067" s="432"/>
      <c r="E1067" s="660"/>
      <c r="F1067" s="422"/>
    </row>
    <row r="1068" spans="1:6">
      <c r="A1068" s="420"/>
      <c r="B1068" s="421"/>
      <c r="C1068" s="420" t="s">
        <v>8</v>
      </c>
      <c r="D1068" s="423"/>
      <c r="E1068" s="660"/>
      <c r="F1068" s="422"/>
    </row>
    <row r="1069" spans="1:6">
      <c r="A1069"/>
      <c r="B1069"/>
      <c r="D1069"/>
      <c r="E1069"/>
      <c r="F1069"/>
    </row>
    <row r="1070" spans="1:6" ht="125">
      <c r="A1070" s="420" t="s">
        <v>1178</v>
      </c>
      <c r="B1070" s="421" t="s">
        <v>1179</v>
      </c>
      <c r="C1070" s="420"/>
      <c r="D1070" s="421" t="s">
        <v>1180</v>
      </c>
      <c r="E1070" s="660"/>
      <c r="F1070" s="422"/>
    </row>
    <row r="1071" spans="1:6">
      <c r="A1071" s="420"/>
      <c r="B1071" s="421"/>
      <c r="C1071" s="420" t="s">
        <v>834</v>
      </c>
      <c r="D1071" s="423"/>
      <c r="E1071" s="660"/>
      <c r="F1071" s="422"/>
    </row>
    <row r="1072" spans="1:6" ht="39" customHeight="1">
      <c r="A1072" s="420"/>
      <c r="B1072" s="421"/>
      <c r="C1072" s="420" t="s">
        <v>4</v>
      </c>
      <c r="D1072" s="424" t="s">
        <v>1725</v>
      </c>
      <c r="E1072" s="22" t="s">
        <v>1360</v>
      </c>
      <c r="F1072" s="422"/>
    </row>
    <row r="1073" spans="1:6">
      <c r="A1073" s="420"/>
      <c r="B1073" s="421"/>
      <c r="C1073" s="420" t="s">
        <v>5</v>
      </c>
      <c r="D1073" s="423"/>
      <c r="E1073" s="660"/>
      <c r="F1073" s="422"/>
    </row>
    <row r="1074" spans="1:6">
      <c r="A1074" s="420"/>
      <c r="B1074" s="421"/>
      <c r="C1074" s="420" t="s">
        <v>6</v>
      </c>
      <c r="D1074" s="424" t="s">
        <v>1725</v>
      </c>
      <c r="E1074" s="22" t="s">
        <v>1360</v>
      </c>
      <c r="F1074" s="422"/>
    </row>
    <row r="1075" spans="1:6">
      <c r="A1075" s="420"/>
      <c r="B1075" s="421"/>
      <c r="C1075" s="420" t="s">
        <v>7</v>
      </c>
      <c r="D1075" s="423"/>
      <c r="E1075" s="660"/>
      <c r="F1075" s="422"/>
    </row>
    <row r="1076" spans="1:6">
      <c r="A1076" s="420"/>
      <c r="B1076" s="421"/>
      <c r="C1076" s="420" t="s">
        <v>8</v>
      </c>
      <c r="D1076" s="423"/>
      <c r="E1076" s="660"/>
      <c r="F1076" s="422"/>
    </row>
    <row r="1077" spans="1:6">
      <c r="A1077"/>
      <c r="B1077"/>
      <c r="D1077"/>
      <c r="F1077"/>
    </row>
    <row r="1078" spans="1:6" ht="125">
      <c r="A1078" s="420" t="s">
        <v>1181</v>
      </c>
      <c r="B1078" s="421" t="s">
        <v>1182</v>
      </c>
      <c r="C1078" s="420"/>
      <c r="D1078" s="421" t="s">
        <v>1183</v>
      </c>
      <c r="E1078" s="660"/>
      <c r="F1078" s="422"/>
    </row>
    <row r="1079" spans="1:6">
      <c r="A1079" s="420"/>
      <c r="B1079" s="421"/>
      <c r="C1079" s="420" t="s">
        <v>834</v>
      </c>
      <c r="D1079" s="423"/>
      <c r="E1079" s="660"/>
      <c r="F1079" s="422"/>
    </row>
    <row r="1080" spans="1:6" ht="36.75" customHeight="1">
      <c r="A1080" s="420"/>
      <c r="B1080" s="421"/>
      <c r="C1080" s="420" t="s">
        <v>4</v>
      </c>
      <c r="D1080" s="424" t="s">
        <v>1726</v>
      </c>
      <c r="E1080" s="22" t="s">
        <v>1360</v>
      </c>
      <c r="F1080" s="422"/>
    </row>
    <row r="1081" spans="1:6">
      <c r="A1081" s="420"/>
      <c r="B1081" s="421"/>
      <c r="C1081" s="420" t="s">
        <v>5</v>
      </c>
      <c r="D1081" s="423"/>
      <c r="E1081" s="660"/>
      <c r="F1081" s="422"/>
    </row>
    <row r="1082" spans="1:6">
      <c r="A1082" s="420"/>
      <c r="B1082" s="421"/>
      <c r="C1082" s="420" t="s">
        <v>6</v>
      </c>
      <c r="D1082" s="424" t="s">
        <v>1726</v>
      </c>
      <c r="E1082" s="22" t="s">
        <v>1360</v>
      </c>
      <c r="F1082" s="422"/>
    </row>
    <row r="1083" spans="1:6">
      <c r="A1083" s="420"/>
      <c r="B1083" s="421"/>
      <c r="C1083" s="420" t="s">
        <v>7</v>
      </c>
      <c r="D1083" s="423"/>
      <c r="E1083" s="660"/>
      <c r="F1083" s="422"/>
    </row>
    <row r="1084" spans="1:6">
      <c r="A1084" s="420"/>
      <c r="B1084" s="421"/>
      <c r="C1084" s="420" t="s">
        <v>8</v>
      </c>
      <c r="D1084" s="423"/>
      <c r="E1084" s="660"/>
      <c r="F1084" s="422"/>
    </row>
    <row r="1085" spans="1:6">
      <c r="A1085"/>
      <c r="B1085"/>
      <c r="D1085"/>
      <c r="E1085"/>
      <c r="F1085"/>
    </row>
    <row r="1086" spans="1:6">
      <c r="A1086" s="417">
        <v>4.3</v>
      </c>
      <c r="B1086" s="659"/>
      <c r="C1086" s="417"/>
      <c r="D1086" s="659" t="s">
        <v>1184</v>
      </c>
      <c r="E1086" s="458"/>
      <c r="F1086" s="418"/>
    </row>
    <row r="1087" spans="1:6" ht="150">
      <c r="A1087" s="420" t="s">
        <v>1185</v>
      </c>
      <c r="B1087" s="421" t="s">
        <v>1601</v>
      </c>
      <c r="C1087" s="420"/>
      <c r="D1087" s="421" t="s">
        <v>1186</v>
      </c>
      <c r="E1087" s="660"/>
      <c r="F1087" s="422"/>
    </row>
    <row r="1088" spans="1:6">
      <c r="A1088" s="420"/>
      <c r="B1088" s="421"/>
      <c r="C1088" s="420" t="s">
        <v>834</v>
      </c>
      <c r="D1088" s="423"/>
      <c r="E1088" s="660"/>
      <c r="F1088" s="422"/>
    </row>
    <row r="1089" spans="1:6" ht="83.25" customHeight="1">
      <c r="A1089" s="420"/>
      <c r="B1089" s="421"/>
      <c r="C1089" s="420" t="s">
        <v>4</v>
      </c>
      <c r="D1089" s="436" t="s">
        <v>1764</v>
      </c>
      <c r="E1089" s="22" t="s">
        <v>1351</v>
      </c>
      <c r="F1089" s="422">
        <v>2021.3</v>
      </c>
    </row>
    <row r="1090" spans="1:6">
      <c r="A1090" s="420"/>
      <c r="B1090" s="421"/>
      <c r="C1090" s="420" t="s">
        <v>5</v>
      </c>
      <c r="D1090" s="423" t="s">
        <v>2258</v>
      </c>
      <c r="E1090" s="660" t="s">
        <v>1360</v>
      </c>
      <c r="F1090" s="422"/>
    </row>
    <row r="1091" spans="1:6">
      <c r="A1091" s="420"/>
      <c r="B1091" s="421"/>
      <c r="C1091" s="420" t="s">
        <v>6</v>
      </c>
      <c r="D1091" s="423" t="s">
        <v>2403</v>
      </c>
      <c r="E1091" s="660" t="s">
        <v>1360</v>
      </c>
      <c r="F1091" s="422"/>
    </row>
    <row r="1092" spans="1:6">
      <c r="A1092" s="420"/>
      <c r="B1092" s="421"/>
      <c r="C1092" s="420" t="s">
        <v>7</v>
      </c>
      <c r="D1092" s="423"/>
      <c r="E1092" s="660"/>
      <c r="F1092" s="422"/>
    </row>
    <row r="1093" spans="1:6">
      <c r="A1093" s="420"/>
      <c r="B1093" s="421"/>
      <c r="C1093" s="420" t="s">
        <v>8</v>
      </c>
      <c r="D1093" s="423"/>
      <c r="E1093" s="660"/>
      <c r="F1093" s="422"/>
    </row>
    <row r="1094" spans="1:6">
      <c r="A1094"/>
      <c r="B1094"/>
      <c r="D1094"/>
      <c r="E1094"/>
      <c r="F1094"/>
    </row>
    <row r="1095" spans="1:6" ht="175">
      <c r="A1095" s="420" t="s">
        <v>1187</v>
      </c>
      <c r="B1095" s="421" t="s">
        <v>1602</v>
      </c>
      <c r="C1095" s="420"/>
      <c r="D1095" s="421" t="s">
        <v>1188</v>
      </c>
      <c r="E1095" s="660"/>
      <c r="F1095" s="422"/>
    </row>
    <row r="1096" spans="1:6">
      <c r="A1096" s="420"/>
      <c r="B1096" s="421"/>
      <c r="C1096" s="420" t="s">
        <v>834</v>
      </c>
      <c r="D1096" s="423"/>
      <c r="E1096" s="660"/>
      <c r="F1096" s="422"/>
    </row>
    <row r="1097" spans="1:6" ht="86.25" customHeight="1">
      <c r="A1097" s="420"/>
      <c r="B1097" s="421"/>
      <c r="C1097" s="420" t="s">
        <v>4</v>
      </c>
      <c r="D1097" s="436" t="s">
        <v>1765</v>
      </c>
      <c r="E1097" s="449" t="s">
        <v>1351</v>
      </c>
      <c r="F1097" s="450">
        <v>2021.3</v>
      </c>
    </row>
    <row r="1098" spans="1:6">
      <c r="A1098" s="420"/>
      <c r="B1098" s="421"/>
      <c r="C1098" s="420" t="s">
        <v>5</v>
      </c>
      <c r="D1098" s="423" t="s">
        <v>2258</v>
      </c>
      <c r="E1098" s="660" t="s">
        <v>1360</v>
      </c>
      <c r="F1098" s="422"/>
    </row>
    <row r="1099" spans="1:6">
      <c r="A1099" s="420"/>
      <c r="B1099" s="421"/>
      <c r="C1099" s="420" t="s">
        <v>6</v>
      </c>
      <c r="D1099" s="423" t="s">
        <v>2403</v>
      </c>
      <c r="E1099" s="660" t="s">
        <v>1360</v>
      </c>
      <c r="F1099" s="422"/>
    </row>
    <row r="1100" spans="1:6">
      <c r="A1100" s="420"/>
      <c r="B1100" s="421"/>
      <c r="C1100" s="420" t="s">
        <v>7</v>
      </c>
      <c r="D1100" s="423"/>
      <c r="E1100" s="660"/>
      <c r="F1100" s="422"/>
    </row>
    <row r="1101" spans="1:6">
      <c r="A1101" s="420"/>
      <c r="B1101" s="421"/>
      <c r="C1101" s="420" t="s">
        <v>8</v>
      </c>
      <c r="D1101" s="423"/>
      <c r="E1101" s="660"/>
      <c r="F1101" s="422"/>
    </row>
    <row r="1102" spans="1:6">
      <c r="A1102"/>
      <c r="B1102"/>
      <c r="D1102"/>
      <c r="E1102"/>
      <c r="F1102"/>
    </row>
    <row r="1103" spans="1:6">
      <c r="A1103" s="417">
        <v>4.4000000000000004</v>
      </c>
      <c r="B1103" s="659"/>
      <c r="C1103" s="417"/>
      <c r="D1103" s="659" t="s">
        <v>1189</v>
      </c>
      <c r="E1103" s="458"/>
      <c r="F1103" s="418"/>
    </row>
    <row r="1104" spans="1:6" ht="112.5">
      <c r="A1104" s="420" t="s">
        <v>1190</v>
      </c>
      <c r="B1104" s="421" t="s">
        <v>1191</v>
      </c>
      <c r="C1104" s="420"/>
      <c r="D1104" s="421" t="s">
        <v>1192</v>
      </c>
      <c r="E1104" s="660"/>
      <c r="F1104" s="422"/>
    </row>
    <row r="1105" spans="1:6">
      <c r="A1105" s="420"/>
      <c r="B1105" s="421"/>
      <c r="C1105" s="420" t="s">
        <v>834</v>
      </c>
      <c r="D1105" s="423"/>
      <c r="E1105" s="660"/>
      <c r="F1105" s="422"/>
    </row>
    <row r="1106" spans="1:6">
      <c r="A1106" s="420"/>
      <c r="B1106" s="421"/>
      <c r="C1106" s="420" t="s">
        <v>4</v>
      </c>
      <c r="D1106" s="424" t="s">
        <v>1766</v>
      </c>
      <c r="E1106" s="22" t="s">
        <v>1360</v>
      </c>
      <c r="F1106" s="422"/>
    </row>
    <row r="1107" spans="1:6">
      <c r="A1107" s="420"/>
      <c r="B1107" s="421"/>
      <c r="C1107" s="420" t="s">
        <v>5</v>
      </c>
      <c r="D1107" s="423"/>
      <c r="E1107" s="660"/>
      <c r="F1107" s="422"/>
    </row>
    <row r="1108" spans="1:6">
      <c r="A1108" s="420"/>
      <c r="B1108" s="421"/>
      <c r="C1108" s="420" t="s">
        <v>6</v>
      </c>
      <c r="D1108" s="424" t="s">
        <v>1766</v>
      </c>
      <c r="E1108" s="22" t="s">
        <v>1360</v>
      </c>
      <c r="F1108" s="422"/>
    </row>
    <row r="1109" spans="1:6">
      <c r="A1109" s="420"/>
      <c r="B1109" s="421"/>
      <c r="C1109" s="420" t="s">
        <v>7</v>
      </c>
      <c r="D1109" s="423"/>
      <c r="E1109" s="660"/>
      <c r="F1109" s="422"/>
    </row>
    <row r="1110" spans="1:6">
      <c r="A1110" s="420"/>
      <c r="B1110" s="421"/>
      <c r="C1110" s="420" t="s">
        <v>8</v>
      </c>
      <c r="D1110" s="423"/>
      <c r="E1110" s="660"/>
      <c r="F1110" s="422"/>
    </row>
    <row r="1111" spans="1:6">
      <c r="A1111"/>
      <c r="B1111"/>
      <c r="D1111"/>
      <c r="E1111"/>
      <c r="F1111"/>
    </row>
    <row r="1112" spans="1:6" ht="112.5">
      <c r="A1112" s="420" t="s">
        <v>1193</v>
      </c>
      <c r="B1112" s="421" t="s">
        <v>1194</v>
      </c>
      <c r="C1112" s="420"/>
      <c r="D1112" s="421" t="s">
        <v>1195</v>
      </c>
      <c r="E1112" s="660"/>
      <c r="F1112" s="422"/>
    </row>
    <row r="1113" spans="1:6">
      <c r="A1113" s="420"/>
      <c r="B1113" s="421"/>
      <c r="C1113" s="420" t="s">
        <v>834</v>
      </c>
      <c r="D1113" s="423"/>
      <c r="E1113" s="660"/>
      <c r="F1113" s="422"/>
    </row>
    <row r="1114" spans="1:6" ht="57" customHeight="1">
      <c r="A1114" s="420"/>
      <c r="B1114" s="421"/>
      <c r="C1114" s="420" t="s">
        <v>4</v>
      </c>
      <c r="D1114" s="424" t="s">
        <v>1767</v>
      </c>
      <c r="E1114" s="22" t="s">
        <v>1360</v>
      </c>
      <c r="F1114" s="422"/>
    </row>
    <row r="1115" spans="1:6">
      <c r="A1115" s="420"/>
      <c r="B1115" s="421"/>
      <c r="C1115" s="420" t="s">
        <v>5</v>
      </c>
      <c r="D1115" s="423"/>
      <c r="E1115" s="660"/>
      <c r="F1115" s="422"/>
    </row>
    <row r="1116" spans="1:6">
      <c r="A1116" s="420"/>
      <c r="B1116" s="421"/>
      <c r="C1116" s="420" t="s">
        <v>6</v>
      </c>
      <c r="D1116" s="424" t="s">
        <v>1766</v>
      </c>
      <c r="E1116" s="22" t="s">
        <v>1360</v>
      </c>
      <c r="F1116" s="422"/>
    </row>
    <row r="1117" spans="1:6">
      <c r="A1117" s="420"/>
      <c r="B1117" s="421"/>
      <c r="C1117" s="420" t="s">
        <v>7</v>
      </c>
      <c r="D1117" s="423"/>
      <c r="E1117" s="660"/>
      <c r="F1117" s="422"/>
    </row>
    <row r="1118" spans="1:6">
      <c r="A1118" s="420"/>
      <c r="B1118" s="421"/>
      <c r="C1118" s="420" t="s">
        <v>8</v>
      </c>
      <c r="D1118" s="423"/>
      <c r="E1118" s="660"/>
      <c r="F1118" s="422"/>
    </row>
    <row r="1119" spans="1:6">
      <c r="A1119"/>
      <c r="B1119"/>
      <c r="D1119"/>
      <c r="E1119"/>
      <c r="F1119"/>
    </row>
    <row r="1120" spans="1:6" ht="112.5">
      <c r="A1120" s="420" t="s">
        <v>1196</v>
      </c>
      <c r="B1120" s="421" t="s">
        <v>1197</v>
      </c>
      <c r="C1120" s="420"/>
      <c r="D1120" s="421" t="s">
        <v>1198</v>
      </c>
      <c r="E1120" s="660"/>
      <c r="F1120" s="422"/>
    </row>
    <row r="1121" spans="1:6">
      <c r="A1121" s="420"/>
      <c r="B1121" s="421"/>
      <c r="C1121" s="420" t="s">
        <v>834</v>
      </c>
      <c r="D1121" s="423"/>
      <c r="E1121" s="660"/>
      <c r="F1121" s="422"/>
    </row>
    <row r="1122" spans="1:6" ht="72.75" customHeight="1">
      <c r="A1122" s="420"/>
      <c r="B1122" s="421"/>
      <c r="C1122" s="420" t="s">
        <v>4</v>
      </c>
      <c r="D1122" s="424" t="s">
        <v>1767</v>
      </c>
      <c r="E1122" s="22" t="s">
        <v>1360</v>
      </c>
      <c r="F1122" s="422"/>
    </row>
    <row r="1123" spans="1:6">
      <c r="A1123" s="420"/>
      <c r="B1123" s="421"/>
      <c r="C1123" s="420" t="s">
        <v>5</v>
      </c>
      <c r="D1123" s="423"/>
      <c r="E1123" s="660"/>
      <c r="F1123" s="422"/>
    </row>
    <row r="1124" spans="1:6">
      <c r="A1124" s="420"/>
      <c r="B1124" s="421"/>
      <c r="C1124" s="420" t="s">
        <v>6</v>
      </c>
      <c r="D1124" s="424" t="s">
        <v>1766</v>
      </c>
      <c r="E1124" s="22" t="s">
        <v>1360</v>
      </c>
      <c r="F1124" s="422"/>
    </row>
    <row r="1125" spans="1:6">
      <c r="A1125" s="420"/>
      <c r="B1125" s="421"/>
      <c r="C1125" s="420" t="s">
        <v>7</v>
      </c>
      <c r="D1125" s="423"/>
      <c r="E1125" s="660"/>
      <c r="F1125" s="422"/>
    </row>
    <row r="1126" spans="1:6">
      <c r="A1126" s="420"/>
      <c r="B1126" s="421"/>
      <c r="C1126" s="420" t="s">
        <v>8</v>
      </c>
      <c r="D1126" s="423"/>
      <c r="E1126" s="660"/>
      <c r="F1126" s="422"/>
    </row>
    <row r="1127" spans="1:6">
      <c r="A1127"/>
      <c r="B1127"/>
      <c r="C1127" s="207"/>
      <c r="D1127"/>
      <c r="E1127"/>
      <c r="F1127"/>
    </row>
    <row r="1128" spans="1:6" ht="112.5">
      <c r="A1128" s="420" t="s">
        <v>1199</v>
      </c>
      <c r="B1128" s="421" t="s">
        <v>1200</v>
      </c>
      <c r="C1128" s="420"/>
      <c r="D1128" s="421" t="s">
        <v>1201</v>
      </c>
      <c r="E1128" s="660"/>
      <c r="F1128" s="422"/>
    </row>
    <row r="1129" spans="1:6">
      <c r="A1129" s="420"/>
      <c r="B1129" s="421"/>
      <c r="C1129" s="420" t="s">
        <v>834</v>
      </c>
      <c r="D1129" s="423"/>
      <c r="E1129" s="660"/>
      <c r="F1129" s="422"/>
    </row>
    <row r="1130" spans="1:6">
      <c r="A1130" s="420"/>
      <c r="B1130" s="421"/>
      <c r="C1130" s="420" t="s">
        <v>4</v>
      </c>
      <c r="D1130" s="424" t="s">
        <v>1659</v>
      </c>
      <c r="E1130" s="22" t="s">
        <v>1360</v>
      </c>
      <c r="F1130" s="422"/>
    </row>
    <row r="1131" spans="1:6">
      <c r="A1131" s="420"/>
      <c r="B1131" s="421"/>
      <c r="C1131" s="420" t="s">
        <v>5</v>
      </c>
      <c r="D1131" s="423"/>
      <c r="E1131" s="660"/>
      <c r="F1131" s="422"/>
    </row>
    <row r="1132" spans="1:6">
      <c r="A1132" s="420"/>
      <c r="B1132" s="421"/>
      <c r="C1132" s="420" t="s">
        <v>6</v>
      </c>
      <c r="D1132" s="424" t="s">
        <v>1659</v>
      </c>
      <c r="E1132" s="22" t="s">
        <v>1360</v>
      </c>
      <c r="F1132" s="422"/>
    </row>
    <row r="1133" spans="1:6">
      <c r="A1133" s="420"/>
      <c r="B1133" s="421"/>
      <c r="C1133" s="420" t="s">
        <v>7</v>
      </c>
      <c r="D1133" s="423"/>
      <c r="E1133" s="660"/>
      <c r="F1133" s="422"/>
    </row>
    <row r="1134" spans="1:6">
      <c r="A1134" s="420"/>
      <c r="B1134" s="421"/>
      <c r="C1134" s="420" t="s">
        <v>8</v>
      </c>
      <c r="D1134" s="423"/>
      <c r="E1134" s="660"/>
      <c r="F1134" s="422"/>
    </row>
    <row r="1135" spans="1:6">
      <c r="A1135" s="208"/>
      <c r="B1135" s="433"/>
      <c r="C1135" s="208"/>
      <c r="D1135" s="433"/>
      <c r="E1135" s="669"/>
      <c r="F1135" s="670"/>
    </row>
    <row r="1136" spans="1:6" ht="100">
      <c r="A1136" s="420" t="s">
        <v>1202</v>
      </c>
      <c r="B1136" s="421" t="s">
        <v>1203</v>
      </c>
      <c r="C1136" s="420"/>
      <c r="D1136" s="421" t="s">
        <v>1204</v>
      </c>
      <c r="E1136" s="660"/>
      <c r="F1136" s="422"/>
    </row>
    <row r="1137" spans="1:6">
      <c r="A1137" s="420"/>
      <c r="B1137" s="421"/>
      <c r="C1137" s="420" t="s">
        <v>834</v>
      </c>
      <c r="D1137" s="423"/>
      <c r="E1137" s="660"/>
      <c r="F1137" s="422"/>
    </row>
    <row r="1138" spans="1:6">
      <c r="A1138" s="420"/>
      <c r="B1138" s="421"/>
      <c r="C1138" s="420" t="s">
        <v>4</v>
      </c>
      <c r="D1138" s="424" t="s">
        <v>1659</v>
      </c>
      <c r="E1138" s="22" t="s">
        <v>1360</v>
      </c>
      <c r="F1138" s="422"/>
    </row>
    <row r="1139" spans="1:6">
      <c r="A1139" s="420"/>
      <c r="B1139" s="421"/>
      <c r="C1139" s="420" t="s">
        <v>5</v>
      </c>
      <c r="D1139" s="423"/>
      <c r="E1139" s="660"/>
      <c r="F1139" s="422"/>
    </row>
    <row r="1140" spans="1:6">
      <c r="A1140" s="420"/>
      <c r="B1140" s="421"/>
      <c r="C1140" s="420" t="s">
        <v>6</v>
      </c>
      <c r="D1140" s="424" t="s">
        <v>1659</v>
      </c>
      <c r="E1140" s="22" t="s">
        <v>1360</v>
      </c>
      <c r="F1140" s="422"/>
    </row>
    <row r="1141" spans="1:6">
      <c r="A1141" s="420"/>
      <c r="B1141" s="421"/>
      <c r="C1141" s="420" t="s">
        <v>7</v>
      </c>
      <c r="D1141" s="423"/>
      <c r="E1141" s="660"/>
      <c r="F1141" s="422"/>
    </row>
    <row r="1142" spans="1:6">
      <c r="A1142" s="420"/>
      <c r="B1142" s="421"/>
      <c r="C1142" s="420" t="s">
        <v>8</v>
      </c>
      <c r="D1142" s="423"/>
      <c r="E1142" s="660"/>
      <c r="F1142" s="422"/>
    </row>
    <row r="1143" spans="1:6">
      <c r="A1143"/>
      <c r="B1143"/>
      <c r="D1143"/>
      <c r="E1143"/>
      <c r="F1143"/>
    </row>
    <row r="1144" spans="1:6" ht="125">
      <c r="A1144" s="420" t="s">
        <v>1205</v>
      </c>
      <c r="B1144" s="421" t="s">
        <v>1206</v>
      </c>
      <c r="C1144" s="420"/>
      <c r="D1144" s="421" t="s">
        <v>1207</v>
      </c>
      <c r="E1144" s="660"/>
      <c r="F1144" s="422"/>
    </row>
    <row r="1145" spans="1:6">
      <c r="A1145" s="420"/>
      <c r="B1145" s="421"/>
      <c r="C1145" s="420" t="s">
        <v>834</v>
      </c>
      <c r="D1145" s="423"/>
      <c r="E1145" s="660"/>
      <c r="F1145" s="422"/>
    </row>
    <row r="1146" spans="1:6">
      <c r="A1146" s="420"/>
      <c r="B1146" s="421"/>
      <c r="C1146" s="420" t="s">
        <v>4</v>
      </c>
      <c r="D1146" s="424" t="s">
        <v>1768</v>
      </c>
      <c r="E1146" s="22" t="s">
        <v>1360</v>
      </c>
      <c r="F1146" s="422"/>
    </row>
    <row r="1147" spans="1:6">
      <c r="A1147" s="420"/>
      <c r="B1147" s="421"/>
      <c r="C1147" s="420" t="s">
        <v>5</v>
      </c>
      <c r="D1147" s="423"/>
      <c r="E1147" s="660"/>
      <c r="F1147" s="422"/>
    </row>
    <row r="1148" spans="1:6">
      <c r="A1148" s="420"/>
      <c r="B1148" s="421"/>
      <c r="C1148" s="420" t="s">
        <v>6</v>
      </c>
      <c r="D1148" s="424" t="s">
        <v>1768</v>
      </c>
      <c r="E1148" s="22" t="s">
        <v>1360</v>
      </c>
      <c r="F1148" s="422"/>
    </row>
    <row r="1149" spans="1:6">
      <c r="A1149" s="420"/>
      <c r="B1149" s="421"/>
      <c r="C1149" s="420" t="s">
        <v>7</v>
      </c>
      <c r="D1149" s="423"/>
      <c r="E1149" s="660"/>
      <c r="F1149" s="422"/>
    </row>
    <row r="1150" spans="1:6">
      <c r="A1150" s="420"/>
      <c r="B1150" s="421"/>
      <c r="C1150" s="420" t="s">
        <v>8</v>
      </c>
      <c r="D1150" s="423"/>
      <c r="E1150" s="660"/>
      <c r="F1150" s="422"/>
    </row>
    <row r="1151" spans="1:6">
      <c r="A1151"/>
      <c r="B1151"/>
      <c r="D1151"/>
      <c r="E1151"/>
      <c r="F1151"/>
    </row>
    <row r="1152" spans="1:6">
      <c r="A1152" s="417">
        <v>4.5</v>
      </c>
      <c r="B1152" s="659"/>
      <c r="C1152" s="417"/>
      <c r="D1152" s="659" t="s">
        <v>1208</v>
      </c>
      <c r="E1152" s="458"/>
      <c r="F1152" s="418"/>
    </row>
    <row r="1153" spans="1:6" ht="100">
      <c r="A1153" s="420" t="s">
        <v>1209</v>
      </c>
      <c r="B1153" s="421" t="s">
        <v>1210</v>
      </c>
      <c r="C1153" s="420"/>
      <c r="D1153" s="421" t="s">
        <v>1211</v>
      </c>
      <c r="E1153" s="660"/>
      <c r="F1153" s="422"/>
    </row>
    <row r="1154" spans="1:6">
      <c r="A1154" s="420"/>
      <c r="B1154" s="421"/>
      <c r="C1154" s="420" t="s">
        <v>834</v>
      </c>
      <c r="D1154" s="423"/>
      <c r="E1154" s="660"/>
      <c r="F1154" s="422"/>
    </row>
    <row r="1155" spans="1:6">
      <c r="A1155" s="420"/>
      <c r="B1155" s="421"/>
      <c r="C1155" s="420" t="s">
        <v>4</v>
      </c>
      <c r="D1155" s="424" t="s">
        <v>1660</v>
      </c>
      <c r="E1155" s="22" t="s">
        <v>1360</v>
      </c>
      <c r="F1155" s="422"/>
    </row>
    <row r="1156" spans="1:6">
      <c r="A1156" s="420"/>
      <c r="B1156" s="421"/>
      <c r="C1156" s="420" t="s">
        <v>5</v>
      </c>
      <c r="D1156" s="423"/>
      <c r="E1156" s="660"/>
      <c r="F1156" s="422"/>
    </row>
    <row r="1157" spans="1:6">
      <c r="A1157" s="420"/>
      <c r="B1157" s="421"/>
      <c r="C1157" s="420" t="s">
        <v>6</v>
      </c>
      <c r="D1157" s="424" t="s">
        <v>1660</v>
      </c>
      <c r="E1157" s="22" t="s">
        <v>1360</v>
      </c>
      <c r="F1157" s="422"/>
    </row>
    <row r="1158" spans="1:6">
      <c r="A1158" s="420"/>
      <c r="B1158" s="421"/>
      <c r="C1158" s="420" t="s">
        <v>7</v>
      </c>
      <c r="D1158" s="423"/>
      <c r="E1158" s="660"/>
      <c r="F1158" s="422"/>
    </row>
    <row r="1159" spans="1:6">
      <c r="A1159" s="420"/>
      <c r="B1159" s="421"/>
      <c r="C1159" s="420" t="s">
        <v>8</v>
      </c>
      <c r="D1159" s="423"/>
      <c r="E1159" s="660"/>
      <c r="F1159" s="422"/>
    </row>
    <row r="1160" spans="1:6">
      <c r="A1160"/>
      <c r="B1160"/>
      <c r="D1160"/>
      <c r="E1160"/>
      <c r="F1160"/>
    </row>
    <row r="1161" spans="1:6" ht="100">
      <c r="A1161" s="420" t="s">
        <v>1212</v>
      </c>
      <c r="B1161" s="421" t="s">
        <v>1213</v>
      </c>
      <c r="C1161" s="420"/>
      <c r="D1161" s="421" t="s">
        <v>1214</v>
      </c>
      <c r="E1161" s="660"/>
      <c r="F1161" s="422"/>
    </row>
    <row r="1162" spans="1:6">
      <c r="A1162" s="420"/>
      <c r="B1162" s="421"/>
      <c r="C1162" s="420" t="s">
        <v>834</v>
      </c>
      <c r="D1162" s="423"/>
      <c r="E1162" s="660"/>
      <c r="F1162" s="422"/>
    </row>
    <row r="1163" spans="1:6">
      <c r="A1163" s="420"/>
      <c r="B1163" s="421"/>
      <c r="C1163" s="420" t="s">
        <v>4</v>
      </c>
      <c r="D1163" s="424" t="s">
        <v>1660</v>
      </c>
      <c r="E1163" s="22" t="s">
        <v>1360</v>
      </c>
      <c r="F1163" s="422"/>
    </row>
    <row r="1164" spans="1:6">
      <c r="A1164" s="420"/>
      <c r="B1164" s="421"/>
      <c r="C1164" s="420" t="s">
        <v>5</v>
      </c>
      <c r="D1164" s="423"/>
      <c r="E1164" s="660"/>
      <c r="F1164" s="422"/>
    </row>
    <row r="1165" spans="1:6">
      <c r="A1165" s="420"/>
      <c r="B1165" s="421"/>
      <c r="C1165" s="420" t="s">
        <v>6</v>
      </c>
      <c r="D1165" s="424" t="s">
        <v>1660</v>
      </c>
      <c r="E1165" s="22" t="s">
        <v>1360</v>
      </c>
      <c r="F1165" s="422"/>
    </row>
    <row r="1166" spans="1:6">
      <c r="A1166" s="420"/>
      <c r="B1166" s="421"/>
      <c r="C1166" s="420" t="s">
        <v>7</v>
      </c>
      <c r="D1166" s="423"/>
      <c r="E1166" s="660"/>
      <c r="F1166" s="422"/>
    </row>
    <row r="1167" spans="1:6">
      <c r="A1167" s="420"/>
      <c r="B1167" s="421"/>
      <c r="C1167" s="420" t="s">
        <v>8</v>
      </c>
      <c r="D1167" s="423"/>
      <c r="E1167" s="660"/>
      <c r="F1167" s="422"/>
    </row>
    <row r="1168" spans="1:6">
      <c r="A1168"/>
      <c r="B1168"/>
      <c r="D1168"/>
      <c r="E1168"/>
      <c r="F1168"/>
    </row>
    <row r="1169" spans="1:6">
      <c r="A1169" s="417">
        <v>4.5999999999999996</v>
      </c>
      <c r="B1169" s="659"/>
      <c r="C1169" s="417"/>
      <c r="D1169" s="659" t="s">
        <v>1215</v>
      </c>
      <c r="E1169" s="458"/>
      <c r="F1169" s="418"/>
    </row>
    <row r="1170" spans="1:6" ht="125">
      <c r="A1170" s="420" t="s">
        <v>1216</v>
      </c>
      <c r="B1170" s="421" t="s">
        <v>1217</v>
      </c>
      <c r="C1170" s="420"/>
      <c r="D1170" s="421" t="s">
        <v>1218</v>
      </c>
      <c r="E1170" s="660"/>
      <c r="F1170" s="422"/>
    </row>
    <row r="1171" spans="1:6">
      <c r="A1171" s="420"/>
      <c r="B1171" s="421"/>
      <c r="C1171" s="420" t="s">
        <v>834</v>
      </c>
      <c r="D1171" s="423"/>
      <c r="E1171" s="660"/>
      <c r="F1171" s="422"/>
    </row>
    <row r="1172" spans="1:6" ht="100.5" customHeight="1">
      <c r="A1172" s="420"/>
      <c r="B1172" s="421"/>
      <c r="C1172" s="420" t="s">
        <v>4</v>
      </c>
      <c r="D1172" s="424" t="s">
        <v>1769</v>
      </c>
      <c r="E1172" s="22" t="s">
        <v>1360</v>
      </c>
      <c r="F1172" s="422"/>
    </row>
    <row r="1173" spans="1:6">
      <c r="A1173" s="420"/>
      <c r="B1173" s="421"/>
      <c r="C1173" s="420" t="s">
        <v>5</v>
      </c>
      <c r="D1173" s="423" t="s">
        <v>2221</v>
      </c>
      <c r="E1173" s="660"/>
      <c r="F1173" s="422"/>
    </row>
    <row r="1174" spans="1:6" ht="50">
      <c r="A1174" s="420"/>
      <c r="B1174" s="421"/>
      <c r="C1174" s="420" t="s">
        <v>6</v>
      </c>
      <c r="D1174" s="423" t="s">
        <v>2404</v>
      </c>
      <c r="E1174" s="660" t="s">
        <v>1360</v>
      </c>
      <c r="F1174" s="422"/>
    </row>
    <row r="1175" spans="1:6" ht="37.5">
      <c r="A1175" s="420"/>
      <c r="B1175" s="421"/>
      <c r="C1175" s="420" t="s">
        <v>7</v>
      </c>
      <c r="D1175" s="423" t="s">
        <v>2527</v>
      </c>
      <c r="E1175" s="660" t="s">
        <v>1360</v>
      </c>
      <c r="F1175" s="422"/>
    </row>
    <row r="1176" spans="1:6">
      <c r="A1176" s="420"/>
      <c r="B1176" s="421"/>
      <c r="C1176" s="420" t="s">
        <v>8</v>
      </c>
      <c r="D1176" s="423"/>
      <c r="E1176" s="660"/>
      <c r="F1176" s="422"/>
    </row>
    <row r="1177" spans="1:6">
      <c r="A1177"/>
      <c r="B1177"/>
      <c r="C1177"/>
      <c r="D1177"/>
      <c r="E1177"/>
      <c r="F1177"/>
    </row>
    <row r="1178" spans="1:6" ht="100">
      <c r="A1178" s="420" t="s">
        <v>1219</v>
      </c>
      <c r="B1178" s="421" t="s">
        <v>1220</v>
      </c>
      <c r="C1178" s="420"/>
      <c r="D1178" s="421" t="s">
        <v>1221</v>
      </c>
      <c r="E1178" s="660"/>
      <c r="F1178" s="422"/>
    </row>
    <row r="1179" spans="1:6">
      <c r="A1179" s="420"/>
      <c r="B1179" s="421"/>
      <c r="C1179" s="420" t="s">
        <v>834</v>
      </c>
      <c r="D1179" s="423"/>
      <c r="E1179" s="660"/>
      <c r="F1179" s="422"/>
    </row>
    <row r="1180" spans="1:6" ht="101.25" customHeight="1">
      <c r="A1180" s="420"/>
      <c r="B1180" s="421"/>
      <c r="C1180" s="420" t="s">
        <v>4</v>
      </c>
      <c r="D1180" s="424" t="s">
        <v>1770</v>
      </c>
      <c r="E1180" s="22" t="s">
        <v>1360</v>
      </c>
      <c r="F1180" s="422"/>
    </row>
    <row r="1181" spans="1:6">
      <c r="A1181" s="420"/>
      <c r="B1181" s="421"/>
      <c r="C1181" s="420" t="s">
        <v>5</v>
      </c>
      <c r="D1181" s="423" t="s">
        <v>2221</v>
      </c>
      <c r="E1181" s="660"/>
      <c r="F1181" s="422"/>
    </row>
    <row r="1182" spans="1:6" ht="50">
      <c r="A1182" s="420"/>
      <c r="B1182" s="421"/>
      <c r="C1182" s="420" t="s">
        <v>6</v>
      </c>
      <c r="D1182" s="423" t="s">
        <v>2405</v>
      </c>
      <c r="E1182" s="660" t="s">
        <v>1360</v>
      </c>
      <c r="F1182" s="422"/>
    </row>
    <row r="1183" spans="1:6" ht="25">
      <c r="A1183" s="420"/>
      <c r="B1183" s="421"/>
      <c r="C1183" s="420" t="s">
        <v>7</v>
      </c>
      <c r="D1183" s="423" t="s">
        <v>2528</v>
      </c>
      <c r="E1183" s="660" t="s">
        <v>1360</v>
      </c>
      <c r="F1183" s="422"/>
    </row>
    <row r="1184" spans="1:6">
      <c r="A1184" s="420"/>
      <c r="B1184" s="421"/>
      <c r="C1184" s="420" t="s">
        <v>8</v>
      </c>
      <c r="D1184" s="423"/>
      <c r="E1184" s="660"/>
      <c r="F1184" s="422"/>
    </row>
    <row r="1185" spans="1:6">
      <c r="A1185"/>
      <c r="B1185"/>
      <c r="D1185"/>
      <c r="E1185"/>
      <c r="F1185"/>
    </row>
    <row r="1186" spans="1:6" ht="137.5">
      <c r="A1186" s="420" t="s">
        <v>1222</v>
      </c>
      <c r="B1186" s="421" t="s">
        <v>1223</v>
      </c>
      <c r="C1186" s="420"/>
      <c r="D1186" s="421" t="s">
        <v>1224</v>
      </c>
      <c r="E1186" s="660"/>
      <c r="F1186" s="422"/>
    </row>
    <row r="1187" spans="1:6">
      <c r="A1187" s="420"/>
      <c r="B1187" s="421"/>
      <c r="C1187" s="420" t="s">
        <v>834</v>
      </c>
      <c r="D1187" s="423"/>
      <c r="E1187" s="660"/>
      <c r="F1187" s="422"/>
    </row>
    <row r="1188" spans="1:6" ht="60" customHeight="1">
      <c r="A1188" s="420"/>
      <c r="B1188" s="421"/>
      <c r="C1188" s="420" t="s">
        <v>4</v>
      </c>
      <c r="D1188" s="424" t="s">
        <v>1771</v>
      </c>
      <c r="E1188" s="22" t="s">
        <v>1360</v>
      </c>
      <c r="F1188" s="422"/>
    </row>
    <row r="1189" spans="1:6">
      <c r="A1189" s="420"/>
      <c r="B1189" s="421"/>
      <c r="C1189" s="420" t="s">
        <v>5</v>
      </c>
      <c r="D1189" s="423" t="s">
        <v>2221</v>
      </c>
      <c r="E1189" s="660"/>
      <c r="F1189" s="422"/>
    </row>
    <row r="1190" spans="1:6">
      <c r="A1190" s="420"/>
      <c r="B1190" s="421"/>
      <c r="C1190" s="420" t="s">
        <v>6</v>
      </c>
      <c r="D1190" s="424" t="s">
        <v>1771</v>
      </c>
      <c r="E1190" s="22" t="s">
        <v>1360</v>
      </c>
      <c r="F1190" s="422"/>
    </row>
    <row r="1191" spans="1:6">
      <c r="A1191" s="420"/>
      <c r="B1191" s="421"/>
      <c r="C1191" s="420" t="s">
        <v>7</v>
      </c>
      <c r="D1191" s="423" t="s">
        <v>1771</v>
      </c>
      <c r="E1191" s="660" t="s">
        <v>1360</v>
      </c>
      <c r="F1191" s="422"/>
    </row>
    <row r="1192" spans="1:6">
      <c r="A1192" s="420"/>
      <c r="B1192" s="421"/>
      <c r="C1192" s="420" t="s">
        <v>8</v>
      </c>
      <c r="D1192" s="423"/>
      <c r="E1192" s="660"/>
      <c r="F1192" s="422"/>
    </row>
    <row r="1193" spans="1:6">
      <c r="A1193"/>
      <c r="B1193"/>
      <c r="D1193"/>
      <c r="E1193"/>
      <c r="F1193"/>
    </row>
    <row r="1194" spans="1:6" ht="100">
      <c r="A1194" s="420" t="s">
        <v>1225</v>
      </c>
      <c r="B1194" s="421" t="s">
        <v>1226</v>
      </c>
      <c r="C1194" s="420"/>
      <c r="D1194" s="421" t="s">
        <v>1227</v>
      </c>
      <c r="E1194" s="660"/>
      <c r="F1194" s="422"/>
    </row>
    <row r="1195" spans="1:6">
      <c r="A1195" s="420"/>
      <c r="B1195" s="421"/>
      <c r="C1195" s="420" t="s">
        <v>834</v>
      </c>
      <c r="D1195" s="423"/>
      <c r="E1195" s="660"/>
      <c r="F1195" s="422"/>
    </row>
    <row r="1196" spans="1:6" ht="25">
      <c r="A1196" s="420"/>
      <c r="B1196" s="421"/>
      <c r="C1196" s="420" t="s">
        <v>4</v>
      </c>
      <c r="D1196" s="424" t="s">
        <v>1772</v>
      </c>
      <c r="E1196" s="22" t="s">
        <v>1360</v>
      </c>
      <c r="F1196" s="422"/>
    </row>
    <row r="1197" spans="1:6">
      <c r="A1197" s="420"/>
      <c r="B1197" s="421"/>
      <c r="C1197" s="420" t="s">
        <v>5</v>
      </c>
      <c r="D1197" s="423" t="s">
        <v>2221</v>
      </c>
      <c r="E1197" s="660"/>
      <c r="F1197" s="422"/>
    </row>
    <row r="1198" spans="1:6" ht="25">
      <c r="A1198" s="420"/>
      <c r="B1198" s="421"/>
      <c r="C1198" s="420" t="s">
        <v>6</v>
      </c>
      <c r="D1198" s="424" t="s">
        <v>1772</v>
      </c>
      <c r="E1198" s="22" t="s">
        <v>1360</v>
      </c>
      <c r="F1198" s="422"/>
    </row>
    <row r="1199" spans="1:6" ht="25">
      <c r="A1199" s="420"/>
      <c r="B1199" s="421"/>
      <c r="C1199" s="420" t="s">
        <v>7</v>
      </c>
      <c r="D1199" s="423" t="s">
        <v>2529</v>
      </c>
      <c r="E1199" s="660" t="s">
        <v>1360</v>
      </c>
      <c r="F1199" s="422"/>
    </row>
    <row r="1200" spans="1:6">
      <c r="A1200" s="420"/>
      <c r="B1200" s="421"/>
      <c r="C1200" s="420" t="s">
        <v>8</v>
      </c>
      <c r="D1200" s="423"/>
      <c r="E1200" s="660"/>
      <c r="F1200" s="422"/>
    </row>
    <row r="1201" spans="1:6">
      <c r="A1201"/>
      <c r="B1201"/>
      <c r="D1201"/>
      <c r="E1201"/>
      <c r="F1201"/>
    </row>
    <row r="1202" spans="1:6" ht="112.5">
      <c r="A1202" s="420" t="s">
        <v>1228</v>
      </c>
      <c r="B1202" s="421" t="s">
        <v>1229</v>
      </c>
      <c r="C1202" s="420"/>
      <c r="D1202" s="421" t="s">
        <v>1230</v>
      </c>
      <c r="E1202" s="660"/>
      <c r="F1202" s="422"/>
    </row>
    <row r="1203" spans="1:6">
      <c r="A1203" s="420"/>
      <c r="B1203" s="421"/>
      <c r="C1203" s="420" t="s">
        <v>834</v>
      </c>
      <c r="D1203" s="423"/>
      <c r="E1203" s="660"/>
      <c r="F1203" s="422"/>
    </row>
    <row r="1204" spans="1:6" ht="25">
      <c r="A1204" s="420"/>
      <c r="B1204" s="421"/>
      <c r="C1204" s="420" t="s">
        <v>4</v>
      </c>
      <c r="D1204" s="424" t="s">
        <v>1772</v>
      </c>
      <c r="E1204" s="22" t="s">
        <v>1360</v>
      </c>
      <c r="F1204" s="422"/>
    </row>
    <row r="1205" spans="1:6">
      <c r="A1205" s="420"/>
      <c r="B1205" s="421"/>
      <c r="C1205" s="420" t="s">
        <v>5</v>
      </c>
      <c r="D1205" s="423" t="s">
        <v>2221</v>
      </c>
      <c r="E1205" s="660"/>
      <c r="F1205" s="422"/>
    </row>
    <row r="1206" spans="1:6" ht="25">
      <c r="A1206" s="420"/>
      <c r="B1206" s="421"/>
      <c r="C1206" s="420" t="s">
        <v>6</v>
      </c>
      <c r="D1206" s="424" t="s">
        <v>1772</v>
      </c>
      <c r="E1206" s="22" t="s">
        <v>1360</v>
      </c>
      <c r="F1206" s="422"/>
    </row>
    <row r="1207" spans="1:6" ht="25">
      <c r="A1207" s="420"/>
      <c r="B1207" s="421"/>
      <c r="C1207" s="420" t="s">
        <v>7</v>
      </c>
      <c r="D1207" s="423" t="s">
        <v>1772</v>
      </c>
      <c r="E1207" s="660" t="s">
        <v>1360</v>
      </c>
      <c r="F1207" s="422"/>
    </row>
    <row r="1208" spans="1:6">
      <c r="A1208" s="420"/>
      <c r="B1208" s="421"/>
      <c r="C1208" s="420" t="s">
        <v>8</v>
      </c>
      <c r="D1208" s="423"/>
      <c r="E1208" s="660"/>
      <c r="F1208" s="422"/>
    </row>
    <row r="1209" spans="1:6">
      <c r="A1209"/>
      <c r="B1209"/>
      <c r="D1209"/>
      <c r="E1209"/>
      <c r="F1209"/>
    </row>
    <row r="1210" spans="1:6">
      <c r="A1210" s="417">
        <v>4.7</v>
      </c>
      <c r="B1210" s="659"/>
      <c r="C1210" s="417"/>
      <c r="D1210" s="659" t="s">
        <v>1231</v>
      </c>
      <c r="E1210" s="458"/>
      <c r="F1210" s="418"/>
    </row>
    <row r="1211" spans="1:6" ht="75">
      <c r="A1211" s="420" t="s">
        <v>1232</v>
      </c>
      <c r="B1211" s="421" t="s">
        <v>1233</v>
      </c>
      <c r="C1211" s="420"/>
      <c r="D1211" s="421" t="s">
        <v>1234</v>
      </c>
      <c r="E1211" s="660"/>
      <c r="F1211" s="422"/>
    </row>
    <row r="1212" spans="1:6">
      <c r="A1212" s="420"/>
      <c r="B1212" s="421"/>
      <c r="C1212" s="420" t="s">
        <v>834</v>
      </c>
      <c r="D1212" s="423"/>
      <c r="E1212" s="660"/>
      <c r="F1212" s="422"/>
    </row>
    <row r="1213" spans="1:6">
      <c r="A1213" s="420"/>
      <c r="B1213" s="421"/>
      <c r="C1213" s="420" t="s">
        <v>4</v>
      </c>
      <c r="D1213" s="424" t="s">
        <v>1622</v>
      </c>
      <c r="E1213" s="22" t="s">
        <v>1360</v>
      </c>
      <c r="F1213" s="422"/>
    </row>
    <row r="1214" spans="1:6">
      <c r="A1214" s="420"/>
      <c r="B1214" s="421"/>
      <c r="C1214" s="420" t="s">
        <v>5</v>
      </c>
      <c r="D1214" s="423"/>
      <c r="E1214" s="660"/>
      <c r="F1214" s="422"/>
    </row>
    <row r="1215" spans="1:6">
      <c r="A1215" s="420"/>
      <c r="B1215" s="421"/>
      <c r="C1215" s="420" t="s">
        <v>6</v>
      </c>
      <c r="D1215" s="424" t="s">
        <v>1622</v>
      </c>
      <c r="E1215" s="22" t="s">
        <v>1360</v>
      </c>
      <c r="F1215" s="422"/>
    </row>
    <row r="1216" spans="1:6">
      <c r="A1216" s="420"/>
      <c r="B1216" s="421"/>
      <c r="C1216" s="420" t="s">
        <v>7</v>
      </c>
      <c r="D1216" s="423" t="s">
        <v>1622</v>
      </c>
      <c r="E1216" s="660" t="s">
        <v>1360</v>
      </c>
      <c r="F1216" s="422"/>
    </row>
    <row r="1217" spans="1:6">
      <c r="A1217" s="420"/>
      <c r="B1217" s="421"/>
      <c r="C1217" s="420" t="s">
        <v>8</v>
      </c>
      <c r="D1217" s="423"/>
      <c r="E1217" s="660"/>
      <c r="F1217" s="422"/>
    </row>
    <row r="1218" spans="1:6">
      <c r="A1218"/>
      <c r="B1218"/>
      <c r="D1218"/>
      <c r="E1218"/>
      <c r="F1218"/>
    </row>
    <row r="1219" spans="1:6" ht="87.5">
      <c r="A1219" s="420" t="s">
        <v>1235</v>
      </c>
      <c r="B1219" s="421" t="s">
        <v>1236</v>
      </c>
      <c r="C1219" s="420"/>
      <c r="D1219" s="421" t="s">
        <v>1237</v>
      </c>
      <c r="E1219" s="660"/>
      <c r="F1219" s="422"/>
    </row>
    <row r="1220" spans="1:6">
      <c r="A1220" s="420"/>
      <c r="B1220" s="421"/>
      <c r="C1220" s="420" t="s">
        <v>834</v>
      </c>
      <c r="D1220" s="423"/>
      <c r="E1220" s="660"/>
      <c r="F1220" s="422"/>
    </row>
    <row r="1221" spans="1:6">
      <c r="A1221" s="420"/>
      <c r="B1221" s="421"/>
      <c r="C1221" s="420" t="s">
        <v>4</v>
      </c>
      <c r="D1221" s="424" t="s">
        <v>1622</v>
      </c>
      <c r="E1221" s="22" t="s">
        <v>1360</v>
      </c>
      <c r="F1221" s="422"/>
    </row>
    <row r="1222" spans="1:6">
      <c r="A1222" s="420"/>
      <c r="B1222" s="421"/>
      <c r="C1222" s="420" t="s">
        <v>5</v>
      </c>
      <c r="D1222" s="423"/>
      <c r="E1222" s="660"/>
      <c r="F1222" s="422"/>
    </row>
    <row r="1223" spans="1:6">
      <c r="A1223" s="420"/>
      <c r="B1223" s="421"/>
      <c r="C1223" s="420" t="s">
        <v>6</v>
      </c>
      <c r="D1223" s="424" t="s">
        <v>1622</v>
      </c>
      <c r="E1223" s="22" t="s">
        <v>1360</v>
      </c>
      <c r="F1223" s="422"/>
    </row>
    <row r="1224" spans="1:6">
      <c r="A1224" s="420"/>
      <c r="B1224" s="421"/>
      <c r="C1224" s="420" t="s">
        <v>7</v>
      </c>
      <c r="D1224" s="423"/>
      <c r="E1224" s="660"/>
      <c r="F1224" s="422"/>
    </row>
    <row r="1225" spans="1:6">
      <c r="A1225" s="420"/>
      <c r="B1225" s="421"/>
      <c r="C1225" s="420" t="s">
        <v>8</v>
      </c>
      <c r="D1225" s="423"/>
      <c r="E1225" s="660"/>
      <c r="F1225" s="422"/>
    </row>
    <row r="1226" spans="1:6">
      <c r="A1226"/>
      <c r="B1226"/>
      <c r="C1226"/>
      <c r="D1226"/>
      <c r="E1226"/>
      <c r="F1226"/>
    </row>
    <row r="1227" spans="1:6">
      <c r="A1227" s="417">
        <v>4.8</v>
      </c>
      <c r="B1227" s="659"/>
      <c r="C1227" s="417"/>
      <c r="D1227" s="659" t="s">
        <v>1238</v>
      </c>
      <c r="E1227" s="458"/>
      <c r="F1227" s="418"/>
    </row>
    <row r="1228" spans="1:6" ht="300">
      <c r="A1228" s="420" t="s">
        <v>1239</v>
      </c>
      <c r="B1228" s="421" t="s">
        <v>1603</v>
      </c>
      <c r="C1228" s="420"/>
      <c r="D1228" s="421" t="s">
        <v>1240</v>
      </c>
      <c r="E1228" s="660"/>
      <c r="F1228" s="422"/>
    </row>
    <row r="1229" spans="1:6">
      <c r="A1229" s="420"/>
      <c r="B1229" s="421"/>
      <c r="C1229" s="420" t="s">
        <v>834</v>
      </c>
      <c r="D1229" s="423"/>
      <c r="E1229" s="660"/>
      <c r="F1229" s="422"/>
    </row>
    <row r="1230" spans="1:6">
      <c r="A1230" s="420"/>
      <c r="B1230" s="421"/>
      <c r="C1230" s="420" t="s">
        <v>4</v>
      </c>
      <c r="D1230" s="424" t="s">
        <v>1727</v>
      </c>
      <c r="E1230" s="22" t="s">
        <v>1360</v>
      </c>
      <c r="F1230" s="422"/>
    </row>
    <row r="1231" spans="1:6">
      <c r="A1231" s="420"/>
      <c r="B1231" s="421"/>
      <c r="C1231" s="420" t="s">
        <v>5</v>
      </c>
      <c r="D1231" s="423"/>
      <c r="E1231" s="660"/>
      <c r="F1231" s="422"/>
    </row>
    <row r="1232" spans="1:6">
      <c r="A1232" s="420"/>
      <c r="B1232" s="421"/>
      <c r="C1232" s="420" t="s">
        <v>6</v>
      </c>
      <c r="D1232" s="424" t="s">
        <v>1727</v>
      </c>
      <c r="E1232" s="22" t="s">
        <v>1360</v>
      </c>
      <c r="F1232" s="422"/>
    </row>
    <row r="1233" spans="1:6">
      <c r="A1233" s="420"/>
      <c r="B1233" s="421"/>
      <c r="C1233" s="420" t="s">
        <v>7</v>
      </c>
      <c r="D1233" s="423"/>
      <c r="E1233" s="660"/>
      <c r="F1233" s="422"/>
    </row>
    <row r="1234" spans="1:6">
      <c r="A1234" s="420"/>
      <c r="B1234" s="421"/>
      <c r="C1234" s="420" t="s">
        <v>8</v>
      </c>
      <c r="D1234" s="423"/>
      <c r="E1234" s="660"/>
      <c r="F1234" s="422"/>
    </row>
    <row r="1235" spans="1:6">
      <c r="A1235"/>
      <c r="B1235"/>
      <c r="D1235"/>
      <c r="E1235"/>
      <c r="F1235"/>
    </row>
    <row r="1236" spans="1:6">
      <c r="A1236" s="417">
        <v>4.9000000000000004</v>
      </c>
      <c r="B1236" s="659"/>
      <c r="C1236" s="417"/>
      <c r="D1236" s="659" t="s">
        <v>1241</v>
      </c>
      <c r="E1236" s="458"/>
      <c r="F1236" s="418"/>
    </row>
    <row r="1237" spans="1:6" ht="150">
      <c r="A1237" s="420" t="s">
        <v>1242</v>
      </c>
      <c r="B1237" s="421" t="s">
        <v>1243</v>
      </c>
      <c r="C1237" s="420"/>
      <c r="D1237" s="421" t="s">
        <v>1244</v>
      </c>
      <c r="E1237" s="660"/>
      <c r="F1237" s="422"/>
    </row>
    <row r="1238" spans="1:6">
      <c r="A1238" s="420"/>
      <c r="B1238" s="421"/>
      <c r="C1238" s="420" t="s">
        <v>834</v>
      </c>
      <c r="D1238" s="423"/>
      <c r="E1238" s="660"/>
      <c r="F1238" s="422"/>
    </row>
    <row r="1239" spans="1:6">
      <c r="A1239" s="420"/>
      <c r="B1239" s="421"/>
      <c r="C1239" s="420" t="s">
        <v>4</v>
      </c>
      <c r="D1239" s="424" t="s">
        <v>1621</v>
      </c>
      <c r="E1239" s="22" t="s">
        <v>1360</v>
      </c>
      <c r="F1239" s="422"/>
    </row>
    <row r="1240" spans="1:6">
      <c r="A1240" s="420"/>
      <c r="B1240" s="421"/>
      <c r="C1240" s="420" t="s">
        <v>5</v>
      </c>
      <c r="D1240" s="423" t="s">
        <v>2221</v>
      </c>
      <c r="E1240" s="660"/>
      <c r="F1240" s="422"/>
    </row>
    <row r="1241" spans="1:6">
      <c r="A1241" s="420"/>
      <c r="B1241" s="421"/>
      <c r="C1241" s="420" t="s">
        <v>6</v>
      </c>
      <c r="D1241" s="424" t="s">
        <v>1621</v>
      </c>
      <c r="E1241" s="22" t="s">
        <v>1360</v>
      </c>
      <c r="F1241" s="422"/>
    </row>
    <row r="1242" spans="1:6">
      <c r="A1242" s="420"/>
      <c r="B1242" s="421"/>
      <c r="C1242" s="420" t="s">
        <v>7</v>
      </c>
      <c r="D1242" s="424" t="s">
        <v>1621</v>
      </c>
      <c r="E1242" s="660" t="s">
        <v>1360</v>
      </c>
      <c r="F1242" s="422"/>
    </row>
    <row r="1243" spans="1:6">
      <c r="A1243" s="420"/>
      <c r="B1243" s="421"/>
      <c r="C1243" s="420" t="s">
        <v>8</v>
      </c>
      <c r="D1243" s="423"/>
      <c r="E1243" s="660"/>
      <c r="F1243" s="422"/>
    </row>
    <row r="1244" spans="1:6">
      <c r="A1244"/>
      <c r="B1244"/>
      <c r="D1244"/>
      <c r="E1244"/>
      <c r="F1244"/>
    </row>
    <row r="1245" spans="1:6">
      <c r="A1245" s="417">
        <v>5</v>
      </c>
      <c r="B1245" s="659"/>
      <c r="C1245" s="417"/>
      <c r="D1245" s="659" t="s">
        <v>1245</v>
      </c>
      <c r="E1245" s="458"/>
      <c r="F1245" s="418"/>
    </row>
    <row r="1246" spans="1:6">
      <c r="A1246" s="417">
        <v>5.0999999999999996</v>
      </c>
      <c r="B1246" s="659"/>
      <c r="C1246" s="417"/>
      <c r="D1246" s="659" t="s">
        <v>1246</v>
      </c>
      <c r="E1246" s="458"/>
      <c r="F1246" s="418"/>
    </row>
    <row r="1247" spans="1:6" ht="100">
      <c r="A1247" s="420" t="s">
        <v>1247</v>
      </c>
      <c r="B1247" s="421" t="s">
        <v>1248</v>
      </c>
      <c r="C1247" s="420"/>
      <c r="D1247" s="421" t="s">
        <v>1249</v>
      </c>
      <c r="E1247" s="660"/>
      <c r="F1247" s="422"/>
    </row>
    <row r="1248" spans="1:6">
      <c r="A1248" s="420"/>
      <c r="B1248" s="421"/>
      <c r="C1248" s="420" t="s">
        <v>834</v>
      </c>
      <c r="D1248" s="423"/>
      <c r="E1248" s="660"/>
      <c r="F1248" s="422"/>
    </row>
    <row r="1249" spans="1:6">
      <c r="A1249" s="420"/>
      <c r="B1249" s="421"/>
      <c r="C1249" s="420" t="s">
        <v>4</v>
      </c>
      <c r="D1249" s="424" t="s">
        <v>1604</v>
      </c>
      <c r="E1249" s="22" t="s">
        <v>1360</v>
      </c>
      <c r="F1249" s="422"/>
    </row>
    <row r="1250" spans="1:6">
      <c r="A1250" s="420"/>
      <c r="B1250" s="421"/>
      <c r="C1250" s="420" t="s">
        <v>5</v>
      </c>
      <c r="D1250" s="424" t="s">
        <v>2259</v>
      </c>
      <c r="E1250" s="660" t="s">
        <v>1360</v>
      </c>
      <c r="F1250" s="422"/>
    </row>
    <row r="1251" spans="1:6">
      <c r="A1251" s="420"/>
      <c r="B1251" s="421"/>
      <c r="C1251" s="420" t="s">
        <v>6</v>
      </c>
      <c r="D1251" s="423"/>
      <c r="E1251" s="660"/>
      <c r="F1251" s="422"/>
    </row>
    <row r="1252" spans="1:6">
      <c r="A1252" s="420"/>
      <c r="B1252" s="421"/>
      <c r="C1252" s="420" t="s">
        <v>7</v>
      </c>
      <c r="D1252" s="423"/>
      <c r="E1252" s="660"/>
      <c r="F1252" s="422"/>
    </row>
    <row r="1253" spans="1:6">
      <c r="A1253" s="420"/>
      <c r="B1253" s="421"/>
      <c r="C1253" s="420" t="s">
        <v>8</v>
      </c>
      <c r="D1253" s="423"/>
      <c r="E1253" s="660"/>
      <c r="F1253" s="422"/>
    </row>
    <row r="1254" spans="1:6">
      <c r="A1254"/>
      <c r="B1254"/>
      <c r="D1254"/>
      <c r="E1254"/>
      <c r="F1254"/>
    </row>
    <row r="1255" spans="1:6" ht="100">
      <c r="A1255" s="420" t="s">
        <v>1250</v>
      </c>
      <c r="B1255" s="421" t="s">
        <v>1251</v>
      </c>
      <c r="C1255" s="420"/>
      <c r="D1255" s="421" t="s">
        <v>1252</v>
      </c>
      <c r="E1255" s="660"/>
      <c r="F1255" s="422"/>
    </row>
    <row r="1256" spans="1:6">
      <c r="A1256" s="420"/>
      <c r="B1256" s="421"/>
      <c r="C1256" s="420" t="s">
        <v>834</v>
      </c>
      <c r="D1256" s="423"/>
      <c r="E1256" s="660"/>
      <c r="F1256" s="422"/>
    </row>
    <row r="1257" spans="1:6" ht="25">
      <c r="A1257" s="420"/>
      <c r="B1257" s="421"/>
      <c r="C1257" s="420" t="s">
        <v>4</v>
      </c>
      <c r="D1257" s="424" t="s">
        <v>1773</v>
      </c>
      <c r="E1257" s="22" t="s">
        <v>1360</v>
      </c>
      <c r="F1257" s="422"/>
    </row>
    <row r="1258" spans="1:6" ht="25">
      <c r="A1258" s="420"/>
      <c r="B1258" s="421"/>
      <c r="C1258" s="420" t="s">
        <v>5</v>
      </c>
      <c r="D1258" s="423" t="s">
        <v>2260</v>
      </c>
      <c r="E1258" s="660" t="s">
        <v>1360</v>
      </c>
      <c r="F1258" s="422"/>
    </row>
    <row r="1259" spans="1:6">
      <c r="A1259" s="420"/>
      <c r="B1259" s="421"/>
      <c r="C1259" s="420" t="s">
        <v>6</v>
      </c>
      <c r="D1259" s="423"/>
      <c r="E1259" s="660"/>
      <c r="F1259" s="422"/>
    </row>
    <row r="1260" spans="1:6">
      <c r="A1260" s="420"/>
      <c r="B1260" s="421"/>
      <c r="C1260" s="420" t="s">
        <v>7</v>
      </c>
      <c r="D1260" s="423"/>
      <c r="E1260" s="660"/>
      <c r="F1260" s="422"/>
    </row>
    <row r="1261" spans="1:6">
      <c r="A1261" s="420"/>
      <c r="B1261" s="421"/>
      <c r="C1261" s="420" t="s">
        <v>8</v>
      </c>
      <c r="D1261" s="423"/>
      <c r="E1261" s="660"/>
      <c r="F1261" s="422"/>
    </row>
    <row r="1262" spans="1:6">
      <c r="A1262"/>
      <c r="B1262"/>
      <c r="D1262"/>
      <c r="E1262"/>
      <c r="F1262"/>
    </row>
    <row r="1263" spans="1:6" ht="150">
      <c r="A1263" s="420" t="s">
        <v>1253</v>
      </c>
      <c r="B1263" s="421" t="s">
        <v>1254</v>
      </c>
      <c r="C1263" s="420"/>
      <c r="D1263" s="421" t="s">
        <v>1255</v>
      </c>
      <c r="E1263" s="660"/>
      <c r="F1263" s="422"/>
    </row>
    <row r="1264" spans="1:6">
      <c r="A1264" s="420"/>
      <c r="B1264" s="421"/>
      <c r="C1264" s="420" t="s">
        <v>834</v>
      </c>
      <c r="D1264" s="423"/>
      <c r="E1264" s="660"/>
      <c r="F1264" s="422"/>
    </row>
    <row r="1265" spans="1:6">
      <c r="A1265" s="420"/>
      <c r="B1265" s="421"/>
      <c r="C1265" s="420" t="s">
        <v>4</v>
      </c>
      <c r="D1265" s="424" t="s">
        <v>1620</v>
      </c>
      <c r="E1265" s="22" t="s">
        <v>1360</v>
      </c>
      <c r="F1265" s="422"/>
    </row>
    <row r="1266" spans="1:6">
      <c r="A1266" s="420"/>
      <c r="B1266" s="421"/>
      <c r="C1266" s="420" t="s">
        <v>5</v>
      </c>
      <c r="D1266" s="424" t="s">
        <v>2261</v>
      </c>
      <c r="E1266" s="660"/>
      <c r="F1266" s="422"/>
    </row>
    <row r="1267" spans="1:6">
      <c r="A1267" s="420"/>
      <c r="B1267" s="421"/>
      <c r="C1267" s="420" t="s">
        <v>6</v>
      </c>
      <c r="D1267" s="423"/>
      <c r="E1267" s="660"/>
      <c r="F1267" s="422"/>
    </row>
    <row r="1268" spans="1:6" ht="25">
      <c r="A1268" s="420"/>
      <c r="B1268" s="421"/>
      <c r="C1268" s="420" t="s">
        <v>7</v>
      </c>
      <c r="D1268" s="423" t="s">
        <v>2569</v>
      </c>
      <c r="E1268" s="660" t="s">
        <v>1360</v>
      </c>
      <c r="F1268" s="422"/>
    </row>
    <row r="1269" spans="1:6">
      <c r="A1269" s="420"/>
      <c r="B1269" s="421"/>
      <c r="C1269" s="420" t="s">
        <v>8</v>
      </c>
      <c r="D1269" s="423"/>
      <c r="E1269" s="660"/>
      <c r="F1269" s="422"/>
    </row>
    <row r="1270" spans="1:6">
      <c r="A1270"/>
      <c r="B1270"/>
      <c r="D1270"/>
      <c r="E1270"/>
      <c r="F1270"/>
    </row>
    <row r="1271" spans="1:6" ht="150">
      <c r="A1271" s="420" t="s">
        <v>1256</v>
      </c>
      <c r="B1271" s="421" t="s">
        <v>1257</v>
      </c>
      <c r="C1271" s="420"/>
      <c r="D1271" s="421" t="s">
        <v>1258</v>
      </c>
      <c r="E1271" s="660"/>
      <c r="F1271" s="422"/>
    </row>
    <row r="1272" spans="1:6">
      <c r="A1272" s="420"/>
      <c r="B1272" s="421"/>
      <c r="C1272" s="420" t="s">
        <v>834</v>
      </c>
      <c r="D1272" s="423"/>
      <c r="E1272" s="660"/>
      <c r="F1272" s="422"/>
    </row>
    <row r="1273" spans="1:6">
      <c r="A1273" s="420"/>
      <c r="B1273" s="421"/>
      <c r="C1273" s="420" t="s">
        <v>4</v>
      </c>
      <c r="D1273" s="424" t="s">
        <v>1661</v>
      </c>
      <c r="E1273" s="22" t="s">
        <v>1360</v>
      </c>
      <c r="F1273" s="422"/>
    </row>
    <row r="1274" spans="1:6" ht="25">
      <c r="A1274" s="420"/>
      <c r="B1274" s="421"/>
      <c r="C1274" s="420" t="s">
        <v>5</v>
      </c>
      <c r="D1274" s="423" t="s">
        <v>2262</v>
      </c>
      <c r="E1274" s="660" t="s">
        <v>1360</v>
      </c>
      <c r="F1274" s="422"/>
    </row>
    <row r="1275" spans="1:6">
      <c r="A1275" s="420"/>
      <c r="B1275" s="421"/>
      <c r="C1275" s="420" t="s">
        <v>6</v>
      </c>
      <c r="D1275" s="423"/>
      <c r="E1275" s="660"/>
      <c r="F1275" s="422"/>
    </row>
    <row r="1276" spans="1:6">
      <c r="A1276" s="420"/>
      <c r="B1276" s="421"/>
      <c r="C1276" s="420" t="s">
        <v>7</v>
      </c>
      <c r="D1276" s="423" t="s">
        <v>1661</v>
      </c>
      <c r="E1276" s="660" t="s">
        <v>1360</v>
      </c>
      <c r="F1276" s="422"/>
    </row>
    <row r="1277" spans="1:6">
      <c r="A1277" s="420"/>
      <c r="B1277" s="421"/>
      <c r="C1277" s="420" t="s">
        <v>8</v>
      </c>
      <c r="D1277" s="423"/>
      <c r="E1277" s="660"/>
      <c r="F1277" s="422"/>
    </row>
    <row r="1278" spans="1:6">
      <c r="A1278"/>
      <c r="B1278"/>
      <c r="D1278"/>
      <c r="E1278"/>
      <c r="F1278"/>
    </row>
    <row r="1279" spans="1:6">
      <c r="A1279" s="417">
        <v>5.2</v>
      </c>
      <c r="B1279" s="659"/>
      <c r="C1279" s="417"/>
      <c r="D1279" s="659" t="s">
        <v>1259</v>
      </c>
      <c r="E1279" s="458"/>
      <c r="F1279" s="419"/>
    </row>
    <row r="1280" spans="1:6" ht="112.5">
      <c r="A1280" s="420" t="s">
        <v>274</v>
      </c>
      <c r="B1280" s="421" t="s">
        <v>1260</v>
      </c>
      <c r="C1280" s="420"/>
      <c r="D1280" s="421" t="s">
        <v>1261</v>
      </c>
      <c r="E1280" s="660"/>
      <c r="F1280" s="422"/>
    </row>
    <row r="1281" spans="1:6">
      <c r="A1281" s="420"/>
      <c r="B1281" s="421"/>
      <c r="C1281" s="420" t="s">
        <v>834</v>
      </c>
      <c r="D1281" s="423"/>
      <c r="E1281" s="660"/>
      <c r="F1281" s="422"/>
    </row>
    <row r="1282" spans="1:6" ht="25">
      <c r="A1282" s="420"/>
      <c r="B1282" s="421"/>
      <c r="C1282" s="420" t="s">
        <v>4</v>
      </c>
      <c r="D1282" s="436" t="s">
        <v>1774</v>
      </c>
      <c r="E1282" s="449" t="s">
        <v>1351</v>
      </c>
      <c r="F1282" s="450">
        <v>2021.02</v>
      </c>
    </row>
    <row r="1283" spans="1:6" ht="199.5" customHeight="1">
      <c r="A1283" s="420"/>
      <c r="B1283" s="421"/>
      <c r="C1283" s="420" t="s">
        <v>5</v>
      </c>
      <c r="D1283" s="423" t="s">
        <v>2263</v>
      </c>
      <c r="E1283" s="660" t="s">
        <v>1360</v>
      </c>
      <c r="F1283" s="422" t="s">
        <v>2264</v>
      </c>
    </row>
    <row r="1284" spans="1:6" ht="25">
      <c r="A1284" s="420"/>
      <c r="B1284" s="421"/>
      <c r="C1284" s="420" t="s">
        <v>6</v>
      </c>
      <c r="D1284" s="423" t="s">
        <v>2406</v>
      </c>
      <c r="E1284" s="660" t="s">
        <v>1360</v>
      </c>
      <c r="F1284" s="422"/>
    </row>
    <row r="1285" spans="1:6" ht="25">
      <c r="A1285" s="420"/>
      <c r="B1285" s="421"/>
      <c r="C1285" s="420" t="s">
        <v>7</v>
      </c>
      <c r="D1285" s="423" t="s">
        <v>2571</v>
      </c>
      <c r="E1285" s="660" t="s">
        <v>1360</v>
      </c>
      <c r="F1285" s="422"/>
    </row>
    <row r="1286" spans="1:6">
      <c r="A1286" s="420"/>
      <c r="B1286" s="421"/>
      <c r="C1286" s="420" t="s">
        <v>8</v>
      </c>
      <c r="D1286" s="423"/>
      <c r="E1286" s="660"/>
      <c r="F1286" s="422"/>
    </row>
    <row r="1287" spans="1:6">
      <c r="A1287"/>
      <c r="B1287"/>
      <c r="D1287"/>
      <c r="E1287"/>
      <c r="F1287"/>
    </row>
    <row r="1288" spans="1:6" ht="87.5">
      <c r="A1288" s="420" t="s">
        <v>275</v>
      </c>
      <c r="B1288" s="421" t="s">
        <v>1216</v>
      </c>
      <c r="C1288" s="420"/>
      <c r="D1288" s="421" t="s">
        <v>1262</v>
      </c>
      <c r="E1288" s="660"/>
      <c r="F1288" s="422"/>
    </row>
    <row r="1289" spans="1:6">
      <c r="A1289" s="420"/>
      <c r="B1289" s="421"/>
      <c r="C1289" s="420" t="s">
        <v>834</v>
      </c>
      <c r="D1289" s="423"/>
      <c r="E1289" s="660"/>
      <c r="F1289" s="422"/>
    </row>
    <row r="1290" spans="1:6">
      <c r="A1290" s="420"/>
      <c r="B1290" s="421"/>
      <c r="C1290" s="420" t="s">
        <v>4</v>
      </c>
      <c r="D1290" s="424" t="s">
        <v>1662</v>
      </c>
      <c r="E1290" s="22" t="s">
        <v>1360</v>
      </c>
      <c r="F1290" s="422"/>
    </row>
    <row r="1291" spans="1:6">
      <c r="A1291" s="420"/>
      <c r="B1291" s="421"/>
      <c r="C1291" s="420" t="s">
        <v>5</v>
      </c>
      <c r="D1291" s="424" t="s">
        <v>2265</v>
      </c>
      <c r="E1291" s="22" t="s">
        <v>1360</v>
      </c>
      <c r="F1291" s="422"/>
    </row>
    <row r="1292" spans="1:6">
      <c r="A1292" s="420"/>
      <c r="B1292" s="421"/>
      <c r="C1292" s="420" t="s">
        <v>6</v>
      </c>
      <c r="D1292" s="423"/>
      <c r="E1292" s="660"/>
      <c r="F1292" s="422"/>
    </row>
    <row r="1293" spans="1:6">
      <c r="A1293" s="420"/>
      <c r="B1293" s="421"/>
      <c r="C1293" s="420" t="s">
        <v>7</v>
      </c>
      <c r="D1293" s="423"/>
      <c r="E1293" s="660"/>
      <c r="F1293" s="422"/>
    </row>
    <row r="1294" spans="1:6">
      <c r="A1294" s="420"/>
      <c r="B1294" s="421"/>
      <c r="C1294" s="420" t="s">
        <v>8</v>
      </c>
      <c r="D1294" s="423"/>
      <c r="E1294" s="660"/>
      <c r="F1294" s="422"/>
    </row>
    <row r="1295" spans="1:6">
      <c r="A1295"/>
      <c r="B1295"/>
      <c r="C1295"/>
      <c r="D1295"/>
      <c r="E1295"/>
      <c r="F1295"/>
    </row>
    <row r="1296" spans="1:6">
      <c r="A1296" s="417">
        <v>5.3</v>
      </c>
      <c r="B1296" s="659"/>
      <c r="C1296" s="417"/>
      <c r="D1296" s="659" t="s">
        <v>1263</v>
      </c>
      <c r="E1296" s="458"/>
      <c r="F1296" s="419"/>
    </row>
    <row r="1297" spans="1:6" ht="409.5">
      <c r="A1297" s="420" t="s">
        <v>277</v>
      </c>
      <c r="B1297" s="421" t="s">
        <v>1605</v>
      </c>
      <c r="C1297" s="420"/>
      <c r="D1297" s="421" t="s">
        <v>1264</v>
      </c>
      <c r="E1297" s="660"/>
      <c r="F1297" s="422"/>
    </row>
    <row r="1298" spans="1:6">
      <c r="A1298" s="420"/>
      <c r="B1298" s="421"/>
      <c r="C1298" s="420" t="s">
        <v>834</v>
      </c>
      <c r="D1298" s="423"/>
      <c r="E1298" s="660"/>
      <c r="F1298" s="422"/>
    </row>
    <row r="1299" spans="1:6">
      <c r="A1299" s="420"/>
      <c r="B1299" s="421"/>
      <c r="C1299" s="420" t="s">
        <v>4</v>
      </c>
      <c r="D1299" s="424" t="s">
        <v>1663</v>
      </c>
      <c r="E1299" s="22" t="s">
        <v>1360</v>
      </c>
      <c r="F1299" s="422"/>
    </row>
    <row r="1300" spans="1:6" ht="25">
      <c r="A1300" s="420"/>
      <c r="B1300" s="421"/>
      <c r="C1300" s="420" t="s">
        <v>5</v>
      </c>
      <c r="D1300" s="424" t="s">
        <v>2266</v>
      </c>
      <c r="E1300" s="22" t="s">
        <v>1360</v>
      </c>
      <c r="F1300" s="422"/>
    </row>
    <row r="1301" spans="1:6">
      <c r="A1301" s="420"/>
      <c r="B1301" s="421"/>
      <c r="C1301" s="420" t="s">
        <v>6</v>
      </c>
      <c r="D1301" s="423"/>
      <c r="E1301" s="660"/>
      <c r="F1301" s="422"/>
    </row>
    <row r="1302" spans="1:6">
      <c r="A1302" s="420"/>
      <c r="B1302" s="421"/>
      <c r="C1302" s="420" t="s">
        <v>7</v>
      </c>
      <c r="D1302" s="423"/>
      <c r="E1302" s="660"/>
      <c r="F1302" s="422"/>
    </row>
    <row r="1303" spans="1:6">
      <c r="A1303" s="420"/>
      <c r="B1303" s="421"/>
      <c r="C1303" s="420" t="s">
        <v>8</v>
      </c>
      <c r="D1303" s="423"/>
      <c r="E1303" s="660"/>
      <c r="F1303" s="422"/>
    </row>
    <row r="1304" spans="1:6">
      <c r="A1304"/>
      <c r="B1304"/>
      <c r="D1304"/>
      <c r="E1304"/>
      <c r="F1304"/>
    </row>
    <row r="1305" spans="1:6">
      <c r="A1305" s="417">
        <v>5.4</v>
      </c>
      <c r="B1305" s="659"/>
      <c r="C1305" s="417"/>
      <c r="D1305" s="659" t="s">
        <v>1265</v>
      </c>
      <c r="E1305" s="458"/>
      <c r="F1305" s="418"/>
    </row>
    <row r="1306" spans="1:6" ht="200">
      <c r="A1306" s="420" t="s">
        <v>1266</v>
      </c>
      <c r="B1306" s="421" t="s">
        <v>769</v>
      </c>
      <c r="C1306" s="420"/>
      <c r="D1306" s="421" t="s">
        <v>1267</v>
      </c>
      <c r="E1306" s="660"/>
      <c r="F1306" s="422"/>
    </row>
    <row r="1307" spans="1:6">
      <c r="A1307" s="420"/>
      <c r="B1307" s="421"/>
      <c r="C1307" s="420" t="s">
        <v>834</v>
      </c>
      <c r="D1307" s="423"/>
      <c r="E1307" s="660"/>
      <c r="F1307" s="422"/>
    </row>
    <row r="1308" spans="1:6" ht="25">
      <c r="A1308" s="420"/>
      <c r="B1308" s="421"/>
      <c r="C1308" s="420" t="s">
        <v>4</v>
      </c>
      <c r="D1308" s="424" t="s">
        <v>1676</v>
      </c>
      <c r="E1308" s="22" t="s">
        <v>1360</v>
      </c>
      <c r="F1308" s="422"/>
    </row>
    <row r="1309" spans="1:6" ht="95.9" customHeight="1">
      <c r="A1309" s="420"/>
      <c r="B1309" s="421"/>
      <c r="C1309" s="420" t="s">
        <v>5</v>
      </c>
      <c r="D1309" s="424" t="s">
        <v>2267</v>
      </c>
      <c r="E1309" s="22" t="s">
        <v>1360</v>
      </c>
      <c r="F1309" s="422"/>
    </row>
    <row r="1310" spans="1:6" ht="37.5">
      <c r="A1310" s="420"/>
      <c r="B1310" s="421"/>
      <c r="C1310" s="420" t="s">
        <v>6</v>
      </c>
      <c r="D1310" s="423" t="s">
        <v>2407</v>
      </c>
      <c r="E1310" s="660" t="s">
        <v>1360</v>
      </c>
      <c r="F1310" s="422"/>
    </row>
    <row r="1311" spans="1:6" ht="25">
      <c r="A1311" s="420"/>
      <c r="B1311" s="421"/>
      <c r="C1311" s="420" t="s">
        <v>7</v>
      </c>
      <c r="D1311" s="423" t="s">
        <v>1676</v>
      </c>
      <c r="E1311" s="660" t="s">
        <v>1360</v>
      </c>
      <c r="F1311" s="422"/>
    </row>
    <row r="1312" spans="1:6">
      <c r="A1312" s="420"/>
      <c r="B1312" s="421"/>
      <c r="C1312" s="420" t="s">
        <v>8</v>
      </c>
      <c r="D1312" s="423"/>
      <c r="E1312" s="660"/>
      <c r="F1312" s="422"/>
    </row>
    <row r="1313" spans="1:6">
      <c r="A1313"/>
      <c r="B1313"/>
      <c r="D1313"/>
      <c r="E1313"/>
      <c r="F1313"/>
    </row>
    <row r="1314" spans="1:6" ht="162.5">
      <c r="A1314" s="420" t="s">
        <v>1268</v>
      </c>
      <c r="B1314" s="421" t="s">
        <v>770</v>
      </c>
      <c r="C1314" s="420"/>
      <c r="D1314" s="421" t="s">
        <v>1269</v>
      </c>
      <c r="E1314" s="660"/>
      <c r="F1314" s="422"/>
    </row>
    <row r="1315" spans="1:6">
      <c r="A1315" s="420"/>
      <c r="B1315" s="421"/>
      <c r="C1315" s="420" t="s">
        <v>834</v>
      </c>
      <c r="D1315" s="423"/>
      <c r="E1315" s="660"/>
      <c r="F1315" s="422"/>
    </row>
    <row r="1316" spans="1:6" ht="36" customHeight="1">
      <c r="A1316" s="420"/>
      <c r="B1316" s="421"/>
      <c r="C1316" s="420" t="s">
        <v>4</v>
      </c>
      <c r="D1316" s="424" t="s">
        <v>1775</v>
      </c>
      <c r="E1316" s="22" t="s">
        <v>1360</v>
      </c>
      <c r="F1316" s="422"/>
    </row>
    <row r="1317" spans="1:6" ht="25">
      <c r="A1317" s="420"/>
      <c r="B1317" s="421"/>
      <c r="C1317" s="420" t="s">
        <v>5</v>
      </c>
      <c r="D1317" s="424" t="s">
        <v>2268</v>
      </c>
      <c r="E1317" s="22" t="s">
        <v>1360</v>
      </c>
      <c r="F1317" s="422"/>
    </row>
    <row r="1318" spans="1:6">
      <c r="A1318" s="420"/>
      <c r="B1318" s="421"/>
      <c r="C1318" s="420" t="s">
        <v>6</v>
      </c>
      <c r="D1318" s="424" t="s">
        <v>1775</v>
      </c>
      <c r="E1318" s="22" t="s">
        <v>1360</v>
      </c>
      <c r="F1318" s="422"/>
    </row>
    <row r="1319" spans="1:6">
      <c r="A1319" s="420"/>
      <c r="B1319" s="421"/>
      <c r="C1319" s="420" t="s">
        <v>7</v>
      </c>
      <c r="D1319" s="423" t="s">
        <v>2570</v>
      </c>
      <c r="E1319" s="660" t="s">
        <v>1360</v>
      </c>
      <c r="F1319" s="422"/>
    </row>
    <row r="1320" spans="1:6">
      <c r="A1320" s="420"/>
      <c r="B1320" s="421"/>
      <c r="C1320" s="420" t="s">
        <v>8</v>
      </c>
      <c r="D1320" s="423"/>
      <c r="E1320" s="660"/>
      <c r="F1320" s="422"/>
    </row>
    <row r="1321" spans="1:6">
      <c r="A1321"/>
      <c r="B1321"/>
      <c r="D1321"/>
      <c r="E1321"/>
      <c r="F1321"/>
    </row>
    <row r="1322" spans="1:6" ht="162.5">
      <c r="A1322" s="420" t="s">
        <v>1606</v>
      </c>
      <c r="B1322" s="421" t="s">
        <v>771</v>
      </c>
      <c r="C1322" s="420"/>
      <c r="D1322" s="421" t="s">
        <v>1270</v>
      </c>
      <c r="E1322" s="660"/>
      <c r="F1322" s="422"/>
    </row>
    <row r="1323" spans="1:6">
      <c r="A1323" s="420"/>
      <c r="B1323" s="421"/>
      <c r="C1323" s="420" t="s">
        <v>834</v>
      </c>
      <c r="D1323" s="423"/>
      <c r="E1323" s="660"/>
      <c r="F1323" s="422"/>
    </row>
    <row r="1324" spans="1:6" ht="25">
      <c r="A1324" s="420"/>
      <c r="B1324" s="421"/>
      <c r="C1324" s="420" t="s">
        <v>4</v>
      </c>
      <c r="D1324" s="424" t="s">
        <v>1776</v>
      </c>
      <c r="E1324" s="22" t="s">
        <v>1360</v>
      </c>
      <c r="F1324" s="422"/>
    </row>
    <row r="1325" spans="1:6" ht="25">
      <c r="A1325" s="420"/>
      <c r="B1325" s="421"/>
      <c r="C1325" s="420" t="s">
        <v>5</v>
      </c>
      <c r="D1325" s="424" t="s">
        <v>2269</v>
      </c>
      <c r="E1325" s="22" t="s">
        <v>1360</v>
      </c>
      <c r="F1325" s="422"/>
    </row>
    <row r="1326" spans="1:6" ht="25">
      <c r="A1326" s="420"/>
      <c r="B1326" s="421"/>
      <c r="C1326" s="420" t="s">
        <v>6</v>
      </c>
      <c r="D1326" s="424" t="s">
        <v>2408</v>
      </c>
      <c r="E1326" s="9" t="s">
        <v>1360</v>
      </c>
      <c r="F1326" s="422"/>
    </row>
    <row r="1327" spans="1:6" ht="25">
      <c r="A1327" s="420"/>
      <c r="B1327" s="421"/>
      <c r="C1327" s="420" t="s">
        <v>7</v>
      </c>
      <c r="D1327" s="423" t="s">
        <v>2408</v>
      </c>
      <c r="E1327" s="660" t="s">
        <v>1360</v>
      </c>
      <c r="F1327" s="422"/>
    </row>
    <row r="1328" spans="1:6">
      <c r="A1328" s="420"/>
      <c r="B1328" s="421"/>
      <c r="C1328" s="420" t="s">
        <v>8</v>
      </c>
      <c r="D1328" s="423"/>
      <c r="E1328" s="660"/>
      <c r="F1328" s="422"/>
    </row>
    <row r="1329" spans="1:6">
      <c r="A1329"/>
      <c r="B1329"/>
      <c r="D1329"/>
      <c r="E1329"/>
      <c r="F1329"/>
    </row>
    <row r="1330" spans="1:6">
      <c r="A1330" s="417">
        <v>5.5</v>
      </c>
      <c r="B1330" s="659"/>
      <c r="C1330" s="417"/>
      <c r="D1330" s="659" t="s">
        <v>1271</v>
      </c>
      <c r="E1330" s="458"/>
      <c r="F1330" s="418"/>
    </row>
    <row r="1331" spans="1:6" ht="137.5">
      <c r="A1331" s="420" t="s">
        <v>283</v>
      </c>
      <c r="B1331" s="421" t="s">
        <v>1272</v>
      </c>
      <c r="C1331" s="420"/>
      <c r="D1331" s="421" t="s">
        <v>1273</v>
      </c>
      <c r="E1331" s="660"/>
      <c r="F1331" s="422"/>
    </row>
    <row r="1332" spans="1:6">
      <c r="A1332" s="420"/>
      <c r="B1332" s="421"/>
      <c r="C1332" s="420" t="s">
        <v>834</v>
      </c>
      <c r="D1332" s="423"/>
      <c r="E1332" s="660"/>
      <c r="F1332" s="422"/>
    </row>
    <row r="1333" spans="1:6" ht="25">
      <c r="A1333" s="420"/>
      <c r="B1333" s="421"/>
      <c r="C1333" s="420" t="s">
        <v>4</v>
      </c>
      <c r="D1333" s="424" t="s">
        <v>1777</v>
      </c>
      <c r="E1333" s="22" t="s">
        <v>1360</v>
      </c>
      <c r="F1333" s="422"/>
    </row>
    <row r="1334" spans="1:6" ht="25">
      <c r="A1334" s="420"/>
      <c r="B1334" s="421"/>
      <c r="C1334" s="420" t="s">
        <v>5</v>
      </c>
      <c r="D1334" s="423" t="s">
        <v>2270</v>
      </c>
      <c r="E1334" s="660" t="s">
        <v>1360</v>
      </c>
      <c r="F1334" s="422"/>
    </row>
    <row r="1335" spans="1:6">
      <c r="A1335" s="420"/>
      <c r="B1335" s="421"/>
      <c r="C1335" s="420" t="s">
        <v>6</v>
      </c>
      <c r="D1335" s="423"/>
      <c r="E1335" s="660"/>
      <c r="F1335" s="422"/>
    </row>
    <row r="1336" spans="1:6">
      <c r="A1336" s="420"/>
      <c r="B1336" s="421"/>
      <c r="C1336" s="420" t="s">
        <v>7</v>
      </c>
      <c r="D1336" s="423"/>
      <c r="E1336" s="660"/>
      <c r="F1336" s="422"/>
    </row>
    <row r="1337" spans="1:6">
      <c r="A1337" s="420"/>
      <c r="B1337" s="421"/>
      <c r="C1337" s="420" t="s">
        <v>8</v>
      </c>
      <c r="D1337" s="423"/>
      <c r="E1337" s="660"/>
      <c r="F1337" s="422"/>
    </row>
    <row r="1338" spans="1:6">
      <c r="A1338"/>
      <c r="B1338"/>
      <c r="D1338"/>
      <c r="E1338"/>
      <c r="F1338"/>
    </row>
    <row r="1339" spans="1:6" ht="75">
      <c r="A1339" s="420" t="s">
        <v>284</v>
      </c>
      <c r="B1339" s="421" t="s">
        <v>282</v>
      </c>
      <c r="C1339" s="420"/>
      <c r="D1339" s="421" t="s">
        <v>1274</v>
      </c>
      <c r="E1339" s="660"/>
      <c r="F1339" s="422"/>
    </row>
    <row r="1340" spans="1:6">
      <c r="A1340" s="420"/>
      <c r="B1340" s="421"/>
      <c r="C1340" s="420" t="s">
        <v>834</v>
      </c>
      <c r="D1340" s="423"/>
      <c r="E1340" s="660"/>
      <c r="F1340" s="422"/>
    </row>
    <row r="1341" spans="1:6">
      <c r="A1341" s="420"/>
      <c r="B1341" s="421"/>
      <c r="C1341" s="420" t="s">
        <v>4</v>
      </c>
      <c r="D1341" s="424" t="s">
        <v>1664</v>
      </c>
      <c r="E1341" s="22" t="s">
        <v>1360</v>
      </c>
      <c r="F1341" s="422"/>
    </row>
    <row r="1342" spans="1:6" ht="25">
      <c r="A1342" s="420"/>
      <c r="B1342" s="421"/>
      <c r="C1342" s="420" t="s">
        <v>5</v>
      </c>
      <c r="D1342" s="424" t="s">
        <v>2271</v>
      </c>
      <c r="E1342" s="22" t="s">
        <v>1360</v>
      </c>
      <c r="F1342" s="422"/>
    </row>
    <row r="1343" spans="1:6">
      <c r="A1343" s="420"/>
      <c r="B1343" s="421"/>
      <c r="C1343" s="420" t="s">
        <v>6</v>
      </c>
      <c r="D1343" s="423"/>
      <c r="E1343" s="660"/>
      <c r="F1343" s="422"/>
    </row>
    <row r="1344" spans="1:6">
      <c r="A1344" s="420"/>
      <c r="B1344" s="421"/>
      <c r="C1344" s="420" t="s">
        <v>7</v>
      </c>
      <c r="D1344" s="423"/>
      <c r="E1344" s="660"/>
      <c r="F1344" s="422"/>
    </row>
    <row r="1345" spans="1:6">
      <c r="A1345" s="420"/>
      <c r="B1345" s="421"/>
      <c r="C1345" s="420" t="s">
        <v>8</v>
      </c>
      <c r="D1345" s="423"/>
      <c r="E1345" s="660"/>
      <c r="F1345" s="422"/>
    </row>
    <row r="1346" spans="1:6">
      <c r="A1346"/>
      <c r="B1346"/>
      <c r="D1346"/>
      <c r="E1346"/>
      <c r="F1346"/>
    </row>
    <row r="1347" spans="1:6">
      <c r="A1347" s="427">
        <v>5.6</v>
      </c>
      <c r="B1347" s="434"/>
      <c r="C1347" s="417"/>
      <c r="D1347" s="659" t="s">
        <v>1275</v>
      </c>
      <c r="E1347" s="458"/>
      <c r="F1347" s="418"/>
    </row>
    <row r="1348" spans="1:6" ht="100">
      <c r="A1348" s="420" t="s">
        <v>1276</v>
      </c>
      <c r="B1348" s="421" t="s">
        <v>1607</v>
      </c>
      <c r="C1348" s="420"/>
      <c r="D1348" s="421" t="s">
        <v>1277</v>
      </c>
      <c r="E1348" s="660"/>
      <c r="F1348" s="422"/>
    </row>
    <row r="1349" spans="1:6">
      <c r="A1349" s="420"/>
      <c r="B1349" s="421"/>
      <c r="C1349" s="420" t="s">
        <v>834</v>
      </c>
      <c r="D1349" s="423"/>
      <c r="E1349" s="660"/>
      <c r="F1349" s="422"/>
    </row>
    <row r="1350" spans="1:6">
      <c r="A1350" s="420"/>
      <c r="B1350" s="421"/>
      <c r="C1350" s="420" t="s">
        <v>4</v>
      </c>
      <c r="D1350" s="424" t="s">
        <v>1619</v>
      </c>
      <c r="E1350" s="22" t="s">
        <v>1360</v>
      </c>
      <c r="F1350" s="422"/>
    </row>
    <row r="1351" spans="1:6">
      <c r="A1351" s="420"/>
      <c r="B1351" s="421"/>
      <c r="C1351" s="420" t="s">
        <v>5</v>
      </c>
      <c r="D1351" s="424" t="s">
        <v>2272</v>
      </c>
      <c r="E1351" s="22" t="s">
        <v>1360</v>
      </c>
      <c r="F1351" s="422"/>
    </row>
    <row r="1352" spans="1:6">
      <c r="A1352" s="420"/>
      <c r="B1352" s="421"/>
      <c r="C1352" s="420" t="s">
        <v>6</v>
      </c>
      <c r="D1352" s="423"/>
      <c r="E1352" s="660"/>
      <c r="F1352" s="422"/>
    </row>
    <row r="1353" spans="1:6">
      <c r="A1353" s="420"/>
      <c r="B1353" s="421"/>
      <c r="C1353" s="420" t="s">
        <v>7</v>
      </c>
      <c r="D1353" s="423"/>
      <c r="E1353" s="660"/>
      <c r="F1353" s="422"/>
    </row>
    <row r="1354" spans="1:6">
      <c r="A1354" s="420"/>
      <c r="B1354" s="421"/>
      <c r="C1354" s="420" t="s">
        <v>8</v>
      </c>
      <c r="D1354" s="423"/>
      <c r="E1354" s="660"/>
      <c r="F1354" s="422"/>
    </row>
    <row r="1355" spans="1:6">
      <c r="A1355"/>
      <c r="B1355"/>
      <c r="D1355"/>
      <c r="E1355"/>
      <c r="F1355"/>
    </row>
    <row r="1356" spans="1:6" ht="62.5">
      <c r="A1356" s="420" t="s">
        <v>1278</v>
      </c>
      <c r="B1356" s="421" t="s">
        <v>879</v>
      </c>
      <c r="C1356" s="420"/>
      <c r="D1356" s="421" t="s">
        <v>1279</v>
      </c>
      <c r="E1356" s="660"/>
      <c r="F1356" s="422"/>
    </row>
    <row r="1357" spans="1:6">
      <c r="A1357" s="420"/>
      <c r="B1357" s="421"/>
      <c r="C1357" s="420" t="s">
        <v>834</v>
      </c>
      <c r="D1357" s="423"/>
      <c r="E1357" s="660"/>
      <c r="F1357" s="422"/>
    </row>
    <row r="1358" spans="1:6">
      <c r="A1358" s="420"/>
      <c r="B1358" s="421"/>
      <c r="C1358" s="420" t="s">
        <v>4</v>
      </c>
      <c r="D1358" s="424" t="s">
        <v>1619</v>
      </c>
      <c r="E1358" s="22" t="s">
        <v>1360</v>
      </c>
      <c r="F1358" s="422"/>
    </row>
    <row r="1359" spans="1:6">
      <c r="A1359" s="420"/>
      <c r="B1359" s="421"/>
      <c r="C1359" s="420" t="s">
        <v>5</v>
      </c>
      <c r="D1359" s="424" t="s">
        <v>2273</v>
      </c>
      <c r="E1359" s="22" t="s">
        <v>1360</v>
      </c>
      <c r="F1359" s="422"/>
    </row>
    <row r="1360" spans="1:6">
      <c r="A1360" s="420"/>
      <c r="B1360" s="421"/>
      <c r="C1360" s="420" t="s">
        <v>6</v>
      </c>
      <c r="D1360" s="423"/>
      <c r="E1360" s="660"/>
      <c r="F1360" s="422"/>
    </row>
    <row r="1361" spans="1:6">
      <c r="A1361" s="420"/>
      <c r="B1361" s="421"/>
      <c r="C1361" s="420" t="s">
        <v>7</v>
      </c>
      <c r="D1361" s="423"/>
      <c r="E1361" s="660"/>
      <c r="F1361" s="422"/>
    </row>
    <row r="1362" spans="1:6">
      <c r="A1362" s="420"/>
      <c r="B1362" s="421"/>
      <c r="C1362" s="420" t="s">
        <v>8</v>
      </c>
      <c r="D1362" s="423"/>
      <c r="E1362" s="660"/>
      <c r="F1362" s="422"/>
    </row>
    <row r="1363" spans="1:6">
      <c r="A1363"/>
      <c r="B1363"/>
      <c r="C1363"/>
      <c r="D1363"/>
      <c r="E1363"/>
      <c r="F1363"/>
    </row>
    <row r="1364" spans="1:6" ht="100">
      <c r="A1364" s="420" t="s">
        <v>1280</v>
      </c>
      <c r="B1364" s="421" t="s">
        <v>1608</v>
      </c>
      <c r="C1364" s="420"/>
      <c r="D1364" s="421" t="s">
        <v>1281</v>
      </c>
      <c r="E1364" s="660"/>
      <c r="F1364" s="422"/>
    </row>
    <row r="1365" spans="1:6">
      <c r="A1365" s="420"/>
      <c r="B1365" s="421"/>
      <c r="C1365" s="420" t="s">
        <v>834</v>
      </c>
      <c r="D1365" s="423"/>
      <c r="E1365" s="660"/>
      <c r="F1365" s="422"/>
    </row>
    <row r="1366" spans="1:6">
      <c r="A1366" s="420"/>
      <c r="B1366" s="421"/>
      <c r="C1366" s="420" t="s">
        <v>4</v>
      </c>
      <c r="D1366" s="424" t="s">
        <v>1619</v>
      </c>
      <c r="E1366" s="22" t="s">
        <v>1360</v>
      </c>
      <c r="F1366" s="422"/>
    </row>
    <row r="1367" spans="1:6" ht="25">
      <c r="A1367" s="420"/>
      <c r="B1367" s="421"/>
      <c r="C1367" s="420" t="s">
        <v>5</v>
      </c>
      <c r="D1367" s="424" t="s">
        <v>2274</v>
      </c>
      <c r="E1367" s="22" t="s">
        <v>1360</v>
      </c>
      <c r="F1367" s="422"/>
    </row>
    <row r="1368" spans="1:6">
      <c r="A1368" s="420"/>
      <c r="B1368" s="421"/>
      <c r="C1368" s="420" t="s">
        <v>6</v>
      </c>
      <c r="D1368" s="423"/>
      <c r="E1368" s="660"/>
      <c r="F1368" s="422"/>
    </row>
    <row r="1369" spans="1:6">
      <c r="A1369" s="420"/>
      <c r="B1369" s="421"/>
      <c r="C1369" s="420" t="s">
        <v>7</v>
      </c>
      <c r="D1369" s="423"/>
      <c r="E1369" s="660"/>
      <c r="F1369" s="422"/>
    </row>
    <row r="1370" spans="1:6">
      <c r="A1370" s="420"/>
      <c r="B1370" s="421"/>
      <c r="C1370" s="420" t="s">
        <v>8</v>
      </c>
      <c r="D1370" s="423"/>
      <c r="E1370" s="660"/>
      <c r="F1370" s="422"/>
    </row>
    <row r="1371" spans="1:6">
      <c r="A1371"/>
      <c r="B1371"/>
      <c r="C1371"/>
      <c r="D1371"/>
      <c r="E1371"/>
      <c r="F1371"/>
    </row>
    <row r="1372" spans="1:6" ht="62.5">
      <c r="A1372" s="420" t="s">
        <v>1282</v>
      </c>
      <c r="B1372" s="421" t="s">
        <v>1283</v>
      </c>
      <c r="C1372" s="420"/>
      <c r="D1372" s="421" t="s">
        <v>1284</v>
      </c>
      <c r="E1372" s="660"/>
      <c r="F1372" s="422"/>
    </row>
    <row r="1373" spans="1:6">
      <c r="A1373" s="420"/>
      <c r="B1373" s="421"/>
      <c r="C1373" s="420" t="s">
        <v>834</v>
      </c>
      <c r="D1373" s="424"/>
      <c r="E1373" s="660"/>
      <c r="F1373" s="422"/>
    </row>
    <row r="1374" spans="1:6">
      <c r="A1374" s="420"/>
      <c r="B1374" s="421"/>
      <c r="C1374" s="420" t="s">
        <v>4</v>
      </c>
      <c r="D1374" s="424" t="s">
        <v>1619</v>
      </c>
      <c r="E1374" s="22" t="s">
        <v>1360</v>
      </c>
      <c r="F1374" s="422"/>
    </row>
    <row r="1375" spans="1:6" ht="25">
      <c r="A1375" s="420"/>
      <c r="B1375" s="421"/>
      <c r="C1375" s="420" t="s">
        <v>5</v>
      </c>
      <c r="D1375" s="424" t="s">
        <v>2275</v>
      </c>
      <c r="E1375" s="22" t="s">
        <v>1360</v>
      </c>
      <c r="F1375" s="422"/>
    </row>
    <row r="1376" spans="1:6">
      <c r="A1376" s="420"/>
      <c r="B1376" s="421"/>
      <c r="C1376" s="420" t="s">
        <v>6</v>
      </c>
      <c r="D1376" s="423"/>
      <c r="E1376" s="660"/>
      <c r="F1376" s="422"/>
    </row>
    <row r="1377" spans="1:6">
      <c r="A1377" s="420"/>
      <c r="B1377" s="421"/>
      <c r="C1377" s="420" t="s">
        <v>7</v>
      </c>
      <c r="D1377" s="423"/>
      <c r="E1377" s="660"/>
      <c r="F1377" s="422"/>
    </row>
    <row r="1378" spans="1:6">
      <c r="A1378" s="420"/>
      <c r="B1378" s="421"/>
      <c r="C1378" s="420" t="s">
        <v>8</v>
      </c>
      <c r="D1378" s="423"/>
      <c r="E1378" s="660"/>
      <c r="F1378" s="422"/>
    </row>
    <row r="1379" spans="1:6">
      <c r="A1379"/>
      <c r="B1379"/>
      <c r="D1379"/>
      <c r="E1379"/>
      <c r="F1379"/>
    </row>
    <row r="1380" spans="1:6" ht="62.5">
      <c r="A1380" s="420" t="s">
        <v>1285</v>
      </c>
      <c r="B1380" s="421" t="s">
        <v>960</v>
      </c>
      <c r="C1380" s="420"/>
      <c r="D1380" s="421" t="s">
        <v>1286</v>
      </c>
      <c r="E1380" s="660"/>
      <c r="F1380" s="422"/>
    </row>
    <row r="1381" spans="1:6">
      <c r="A1381" s="420"/>
      <c r="B1381" s="421"/>
      <c r="C1381" s="420" t="s">
        <v>834</v>
      </c>
      <c r="D1381" s="423"/>
      <c r="E1381" s="660"/>
      <c r="F1381" s="422"/>
    </row>
    <row r="1382" spans="1:6">
      <c r="A1382" s="420"/>
      <c r="B1382" s="421"/>
      <c r="C1382" s="420" t="s">
        <v>4</v>
      </c>
      <c r="D1382" s="424" t="s">
        <v>1619</v>
      </c>
      <c r="E1382" s="22" t="s">
        <v>1360</v>
      </c>
      <c r="F1382" s="422"/>
    </row>
    <row r="1383" spans="1:6" ht="25">
      <c r="A1383" s="420"/>
      <c r="B1383" s="421"/>
      <c r="C1383" s="420" t="s">
        <v>5</v>
      </c>
      <c r="D1383" s="424" t="s">
        <v>2276</v>
      </c>
      <c r="E1383" s="22" t="s">
        <v>1360</v>
      </c>
      <c r="F1383" s="422"/>
    </row>
    <row r="1384" spans="1:6">
      <c r="A1384" s="420"/>
      <c r="B1384" s="421"/>
      <c r="C1384" s="420" t="s">
        <v>6</v>
      </c>
      <c r="D1384" s="423"/>
      <c r="E1384" s="660"/>
      <c r="F1384" s="422"/>
    </row>
    <row r="1385" spans="1:6">
      <c r="A1385" s="420"/>
      <c r="B1385" s="421"/>
      <c r="C1385" s="420" t="s">
        <v>7</v>
      </c>
      <c r="D1385" s="423"/>
      <c r="E1385" s="660"/>
      <c r="F1385" s="422"/>
    </row>
    <row r="1386" spans="1:6">
      <c r="A1386" s="420"/>
      <c r="B1386" s="421"/>
      <c r="C1386" s="420" t="s">
        <v>8</v>
      </c>
      <c r="D1386" s="423"/>
      <c r="E1386" s="660"/>
      <c r="F1386" s="422"/>
    </row>
    <row r="1387" spans="1:6">
      <c r="A1387"/>
      <c r="B1387"/>
      <c r="D1387"/>
      <c r="E1387"/>
      <c r="F1387"/>
    </row>
    <row r="1388" spans="1:6">
      <c r="A1388" s="417">
        <v>5.7</v>
      </c>
      <c r="B1388" s="659"/>
      <c r="C1388" s="417"/>
      <c r="D1388" s="659" t="s">
        <v>1287</v>
      </c>
      <c r="E1388" s="458"/>
      <c r="F1388" s="418"/>
    </row>
    <row r="1389" spans="1:6" ht="86.9" customHeight="1">
      <c r="A1389" s="420" t="s">
        <v>1288</v>
      </c>
      <c r="B1389" s="421" t="s">
        <v>1289</v>
      </c>
      <c r="C1389" s="420"/>
      <c r="D1389" s="421" t="s">
        <v>1290</v>
      </c>
      <c r="E1389" s="660"/>
      <c r="F1389" s="422"/>
    </row>
    <row r="1390" spans="1:6">
      <c r="A1390" s="420"/>
      <c r="B1390" s="421"/>
      <c r="C1390" s="420" t="s">
        <v>834</v>
      </c>
      <c r="D1390" s="423"/>
      <c r="E1390" s="660"/>
      <c r="F1390" s="422"/>
    </row>
    <row r="1391" spans="1:6" ht="25">
      <c r="A1391" s="420"/>
      <c r="B1391" s="421"/>
      <c r="C1391" s="420" t="s">
        <v>4</v>
      </c>
      <c r="D1391" s="424" t="s">
        <v>1778</v>
      </c>
      <c r="E1391" s="22" t="s">
        <v>1360</v>
      </c>
      <c r="F1391" s="422"/>
    </row>
    <row r="1392" spans="1:6">
      <c r="A1392" s="420"/>
      <c r="B1392" s="421"/>
      <c r="C1392" s="420" t="s">
        <v>5</v>
      </c>
      <c r="D1392" s="423" t="s">
        <v>2277</v>
      </c>
      <c r="E1392" s="660" t="s">
        <v>1360</v>
      </c>
      <c r="F1392" s="422"/>
    </row>
    <row r="1393" spans="1:6">
      <c r="A1393" s="420"/>
      <c r="B1393" s="421"/>
      <c r="C1393" s="420" t="s">
        <v>6</v>
      </c>
      <c r="D1393" s="423"/>
      <c r="E1393" s="660"/>
      <c r="F1393" s="422"/>
    </row>
    <row r="1394" spans="1:6">
      <c r="A1394" s="420"/>
      <c r="B1394" s="421"/>
      <c r="C1394" s="420" t="s">
        <v>7</v>
      </c>
      <c r="D1394" s="423"/>
      <c r="E1394" s="660"/>
      <c r="F1394" s="422"/>
    </row>
    <row r="1395" spans="1:6">
      <c r="A1395" s="420"/>
      <c r="B1395" s="421"/>
      <c r="C1395" s="420" t="s">
        <v>8</v>
      </c>
      <c r="D1395" s="423"/>
      <c r="E1395" s="660"/>
      <c r="F1395" s="422"/>
    </row>
  </sheetData>
  <autoFilter ref="B2:G1395" xr:uid="{E946A7DF-63EC-4F32-82AC-9FACEAFC3734}"/>
  <conditionalFormatting sqref="D1023 D1025 D1033 D1049">
    <cfRule type="expression" dxfId="5" priority="1" stopIfTrue="1">
      <formula>ISNUMBER(SEARCH("Closed",$G1023))</formula>
    </cfRule>
    <cfRule type="expression" dxfId="4" priority="2" stopIfTrue="1">
      <formula>IF($B1023="Minor", TRUE, FALSE)</formula>
    </cfRule>
    <cfRule type="expression" dxfId="3" priority="3" stopIfTrue="1">
      <formula>IF(OR($B1023="Major",$B1023="Pre-Condition"), TRUE, FALSE)</formula>
    </cfRule>
  </conditionalFormatting>
  <pageMargins left="0.74803149606299213" right="0.74803149606299213" top="0.51181102362204722" bottom="0.51181102362204722" header="0.51181102362204722" footer="0.51181102362204722"/>
  <pageSetup paperSize="9" scale="5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C0C7-AED5-43BC-AEBA-F84FB110DA87}">
  <dimension ref="A1:N8"/>
  <sheetViews>
    <sheetView workbookViewId="0"/>
  </sheetViews>
  <sheetFormatPr defaultColWidth="8.81640625" defaultRowHeight="14"/>
  <cols>
    <col min="3" max="3" width="26.453125" bestFit="1" customWidth="1"/>
    <col min="5" max="5" width="3.7265625" bestFit="1" customWidth="1"/>
    <col min="6" max="9" width="2.7265625" bestFit="1" customWidth="1"/>
    <col min="10" max="10" width="3.1796875" bestFit="1" customWidth="1"/>
    <col min="259" max="259" width="26.453125" bestFit="1" customWidth="1"/>
    <col min="261" max="261" width="3.7265625" bestFit="1" customWidth="1"/>
    <col min="262" max="265" width="2.7265625" bestFit="1" customWidth="1"/>
    <col min="266" max="266" width="3.1796875" bestFit="1" customWidth="1"/>
    <col min="515" max="515" width="26.453125" bestFit="1" customWidth="1"/>
    <col min="517" max="517" width="3.7265625" bestFit="1" customWidth="1"/>
    <col min="518" max="521" width="2.7265625" bestFit="1" customWidth="1"/>
    <col min="522" max="522" width="3.1796875" bestFit="1" customWidth="1"/>
    <col min="771" max="771" width="26.453125" bestFit="1" customWidth="1"/>
    <col min="773" max="773" width="3.7265625" bestFit="1" customWidth="1"/>
    <col min="774" max="777" width="2.7265625" bestFit="1" customWidth="1"/>
    <col min="778" max="778" width="3.1796875" bestFit="1" customWidth="1"/>
    <col min="1027" max="1027" width="26.453125" bestFit="1" customWidth="1"/>
    <col min="1029" max="1029" width="3.7265625" bestFit="1" customWidth="1"/>
    <col min="1030" max="1033" width="2.7265625" bestFit="1" customWidth="1"/>
    <col min="1034" max="1034" width="3.1796875" bestFit="1" customWidth="1"/>
    <col min="1283" max="1283" width="26.453125" bestFit="1" customWidth="1"/>
    <col min="1285" max="1285" width="3.7265625" bestFit="1" customWidth="1"/>
    <col min="1286" max="1289" width="2.7265625" bestFit="1" customWidth="1"/>
    <col min="1290" max="1290" width="3.1796875" bestFit="1" customWidth="1"/>
    <col min="1539" max="1539" width="26.453125" bestFit="1" customWidth="1"/>
    <col min="1541" max="1541" width="3.7265625" bestFit="1" customWidth="1"/>
    <col min="1542" max="1545" width="2.7265625" bestFit="1" customWidth="1"/>
    <col min="1546" max="1546" width="3.1796875" bestFit="1" customWidth="1"/>
    <col min="1795" max="1795" width="26.453125" bestFit="1" customWidth="1"/>
    <col min="1797" max="1797" width="3.7265625" bestFit="1" customWidth="1"/>
    <col min="1798" max="1801" width="2.7265625" bestFit="1" customWidth="1"/>
    <col min="1802" max="1802" width="3.1796875" bestFit="1" customWidth="1"/>
    <col min="2051" max="2051" width="26.453125" bestFit="1" customWidth="1"/>
    <col min="2053" max="2053" width="3.7265625" bestFit="1" customWidth="1"/>
    <col min="2054" max="2057" width="2.7265625" bestFit="1" customWidth="1"/>
    <col min="2058" max="2058" width="3.1796875" bestFit="1" customWidth="1"/>
    <col min="2307" max="2307" width="26.453125" bestFit="1" customWidth="1"/>
    <col min="2309" max="2309" width="3.7265625" bestFit="1" customWidth="1"/>
    <col min="2310" max="2313" width="2.7265625" bestFit="1" customWidth="1"/>
    <col min="2314" max="2314" width="3.1796875" bestFit="1" customWidth="1"/>
    <col min="2563" max="2563" width="26.453125" bestFit="1" customWidth="1"/>
    <col min="2565" max="2565" width="3.7265625" bestFit="1" customWidth="1"/>
    <col min="2566" max="2569" width="2.7265625" bestFit="1" customWidth="1"/>
    <col min="2570" max="2570" width="3.1796875" bestFit="1" customWidth="1"/>
    <col min="2819" max="2819" width="26.453125" bestFit="1" customWidth="1"/>
    <col min="2821" max="2821" width="3.7265625" bestFit="1" customWidth="1"/>
    <col min="2822" max="2825" width="2.7265625" bestFit="1" customWidth="1"/>
    <col min="2826" max="2826" width="3.1796875" bestFit="1" customWidth="1"/>
    <col min="3075" max="3075" width="26.453125" bestFit="1" customWidth="1"/>
    <col min="3077" max="3077" width="3.7265625" bestFit="1" customWidth="1"/>
    <col min="3078" max="3081" width="2.7265625" bestFit="1" customWidth="1"/>
    <col min="3082" max="3082" width="3.1796875" bestFit="1" customWidth="1"/>
    <col min="3331" max="3331" width="26.453125" bestFit="1" customWidth="1"/>
    <col min="3333" max="3333" width="3.7265625" bestFit="1" customWidth="1"/>
    <col min="3334" max="3337" width="2.7265625" bestFit="1" customWidth="1"/>
    <col min="3338" max="3338" width="3.1796875" bestFit="1" customWidth="1"/>
    <col min="3587" max="3587" width="26.453125" bestFit="1" customWidth="1"/>
    <col min="3589" max="3589" width="3.7265625" bestFit="1" customWidth="1"/>
    <col min="3590" max="3593" width="2.7265625" bestFit="1" customWidth="1"/>
    <col min="3594" max="3594" width="3.1796875" bestFit="1" customWidth="1"/>
    <col min="3843" max="3843" width="26.453125" bestFit="1" customWidth="1"/>
    <col min="3845" max="3845" width="3.7265625" bestFit="1" customWidth="1"/>
    <col min="3846" max="3849" width="2.7265625" bestFit="1" customWidth="1"/>
    <col min="3850" max="3850" width="3.1796875" bestFit="1" customWidth="1"/>
    <col min="4099" max="4099" width="26.453125" bestFit="1" customWidth="1"/>
    <col min="4101" max="4101" width="3.7265625" bestFit="1" customWidth="1"/>
    <col min="4102" max="4105" width="2.7265625" bestFit="1" customWidth="1"/>
    <col min="4106" max="4106" width="3.1796875" bestFit="1" customWidth="1"/>
    <col min="4355" max="4355" width="26.453125" bestFit="1" customWidth="1"/>
    <col min="4357" max="4357" width="3.7265625" bestFit="1" customWidth="1"/>
    <col min="4358" max="4361" width="2.7265625" bestFit="1" customWidth="1"/>
    <col min="4362" max="4362" width="3.1796875" bestFit="1" customWidth="1"/>
    <col min="4611" max="4611" width="26.453125" bestFit="1" customWidth="1"/>
    <col min="4613" max="4613" width="3.7265625" bestFit="1" customWidth="1"/>
    <col min="4614" max="4617" width="2.7265625" bestFit="1" customWidth="1"/>
    <col min="4618" max="4618" width="3.1796875" bestFit="1" customWidth="1"/>
    <col min="4867" max="4867" width="26.453125" bestFit="1" customWidth="1"/>
    <col min="4869" max="4869" width="3.7265625" bestFit="1" customWidth="1"/>
    <col min="4870" max="4873" width="2.7265625" bestFit="1" customWidth="1"/>
    <col min="4874" max="4874" width="3.1796875" bestFit="1" customWidth="1"/>
    <col min="5123" max="5123" width="26.453125" bestFit="1" customWidth="1"/>
    <col min="5125" max="5125" width="3.7265625" bestFit="1" customWidth="1"/>
    <col min="5126" max="5129" width="2.7265625" bestFit="1" customWidth="1"/>
    <col min="5130" max="5130" width="3.1796875" bestFit="1" customWidth="1"/>
    <col min="5379" max="5379" width="26.453125" bestFit="1" customWidth="1"/>
    <col min="5381" max="5381" width="3.7265625" bestFit="1" customWidth="1"/>
    <col min="5382" max="5385" width="2.7265625" bestFit="1" customWidth="1"/>
    <col min="5386" max="5386" width="3.1796875" bestFit="1" customWidth="1"/>
    <col min="5635" max="5635" width="26.453125" bestFit="1" customWidth="1"/>
    <col min="5637" max="5637" width="3.7265625" bestFit="1" customWidth="1"/>
    <col min="5638" max="5641" width="2.7265625" bestFit="1" customWidth="1"/>
    <col min="5642" max="5642" width="3.1796875" bestFit="1" customWidth="1"/>
    <col min="5891" max="5891" width="26.453125" bestFit="1" customWidth="1"/>
    <col min="5893" max="5893" width="3.7265625" bestFit="1" customWidth="1"/>
    <col min="5894" max="5897" width="2.7265625" bestFit="1" customWidth="1"/>
    <col min="5898" max="5898" width="3.1796875" bestFit="1" customWidth="1"/>
    <col min="6147" max="6147" width="26.453125" bestFit="1" customWidth="1"/>
    <col min="6149" max="6149" width="3.7265625" bestFit="1" customWidth="1"/>
    <col min="6150" max="6153" width="2.7265625" bestFit="1" customWidth="1"/>
    <col min="6154" max="6154" width="3.1796875" bestFit="1" customWidth="1"/>
    <col min="6403" max="6403" width="26.453125" bestFit="1" customWidth="1"/>
    <col min="6405" max="6405" width="3.7265625" bestFit="1" customWidth="1"/>
    <col min="6406" max="6409" width="2.7265625" bestFit="1" customWidth="1"/>
    <col min="6410" max="6410" width="3.1796875" bestFit="1" customWidth="1"/>
    <col min="6659" max="6659" width="26.453125" bestFit="1" customWidth="1"/>
    <col min="6661" max="6661" width="3.7265625" bestFit="1" customWidth="1"/>
    <col min="6662" max="6665" width="2.7265625" bestFit="1" customWidth="1"/>
    <col min="6666" max="6666" width="3.1796875" bestFit="1" customWidth="1"/>
    <col min="6915" max="6915" width="26.453125" bestFit="1" customWidth="1"/>
    <col min="6917" max="6917" width="3.7265625" bestFit="1" customWidth="1"/>
    <col min="6918" max="6921" width="2.7265625" bestFit="1" customWidth="1"/>
    <col min="6922" max="6922" width="3.1796875" bestFit="1" customWidth="1"/>
    <col min="7171" max="7171" width="26.453125" bestFit="1" customWidth="1"/>
    <col min="7173" max="7173" width="3.7265625" bestFit="1" customWidth="1"/>
    <col min="7174" max="7177" width="2.7265625" bestFit="1" customWidth="1"/>
    <col min="7178" max="7178" width="3.1796875" bestFit="1" customWidth="1"/>
    <col min="7427" max="7427" width="26.453125" bestFit="1" customWidth="1"/>
    <col min="7429" max="7429" width="3.7265625" bestFit="1" customWidth="1"/>
    <col min="7430" max="7433" width="2.7265625" bestFit="1" customWidth="1"/>
    <col min="7434" max="7434" width="3.1796875" bestFit="1" customWidth="1"/>
    <col min="7683" max="7683" width="26.453125" bestFit="1" customWidth="1"/>
    <col min="7685" max="7685" width="3.7265625" bestFit="1" customWidth="1"/>
    <col min="7686" max="7689" width="2.7265625" bestFit="1" customWidth="1"/>
    <col min="7690" max="7690" width="3.1796875" bestFit="1" customWidth="1"/>
    <col min="7939" max="7939" width="26.453125" bestFit="1" customWidth="1"/>
    <col min="7941" max="7941" width="3.7265625" bestFit="1" customWidth="1"/>
    <col min="7942" max="7945" width="2.7265625" bestFit="1" customWidth="1"/>
    <col min="7946" max="7946" width="3.1796875" bestFit="1" customWidth="1"/>
    <col min="8195" max="8195" width="26.453125" bestFit="1" customWidth="1"/>
    <col min="8197" max="8197" width="3.7265625" bestFit="1" customWidth="1"/>
    <col min="8198" max="8201" width="2.7265625" bestFit="1" customWidth="1"/>
    <col min="8202" max="8202" width="3.1796875" bestFit="1" customWidth="1"/>
    <col min="8451" max="8451" width="26.453125" bestFit="1" customWidth="1"/>
    <col min="8453" max="8453" width="3.7265625" bestFit="1" customWidth="1"/>
    <col min="8454" max="8457" width="2.7265625" bestFit="1" customWidth="1"/>
    <col min="8458" max="8458" width="3.1796875" bestFit="1" customWidth="1"/>
    <col min="8707" max="8707" width="26.453125" bestFit="1" customWidth="1"/>
    <col min="8709" max="8709" width="3.7265625" bestFit="1" customWidth="1"/>
    <col min="8710" max="8713" width="2.7265625" bestFit="1" customWidth="1"/>
    <col min="8714" max="8714" width="3.1796875" bestFit="1" customWidth="1"/>
    <col min="8963" max="8963" width="26.453125" bestFit="1" customWidth="1"/>
    <col min="8965" max="8965" width="3.7265625" bestFit="1" customWidth="1"/>
    <col min="8966" max="8969" width="2.7265625" bestFit="1" customWidth="1"/>
    <col min="8970" max="8970" width="3.1796875" bestFit="1" customWidth="1"/>
    <col min="9219" max="9219" width="26.453125" bestFit="1" customWidth="1"/>
    <col min="9221" max="9221" width="3.7265625" bestFit="1" customWidth="1"/>
    <col min="9222" max="9225" width="2.7265625" bestFit="1" customWidth="1"/>
    <col min="9226" max="9226" width="3.1796875" bestFit="1" customWidth="1"/>
    <col min="9475" max="9475" width="26.453125" bestFit="1" customWidth="1"/>
    <col min="9477" max="9477" width="3.7265625" bestFit="1" customWidth="1"/>
    <col min="9478" max="9481" width="2.7265625" bestFit="1" customWidth="1"/>
    <col min="9482" max="9482" width="3.1796875" bestFit="1" customWidth="1"/>
    <col min="9731" max="9731" width="26.453125" bestFit="1" customWidth="1"/>
    <col min="9733" max="9733" width="3.7265625" bestFit="1" customWidth="1"/>
    <col min="9734" max="9737" width="2.7265625" bestFit="1" customWidth="1"/>
    <col min="9738" max="9738" width="3.1796875" bestFit="1" customWidth="1"/>
    <col min="9987" max="9987" width="26.453125" bestFit="1" customWidth="1"/>
    <col min="9989" max="9989" width="3.7265625" bestFit="1" customWidth="1"/>
    <col min="9990" max="9993" width="2.7265625" bestFit="1" customWidth="1"/>
    <col min="9994" max="9994" width="3.1796875" bestFit="1" customWidth="1"/>
    <col min="10243" max="10243" width="26.453125" bestFit="1" customWidth="1"/>
    <col min="10245" max="10245" width="3.7265625" bestFit="1" customWidth="1"/>
    <col min="10246" max="10249" width="2.7265625" bestFit="1" customWidth="1"/>
    <col min="10250" max="10250" width="3.1796875" bestFit="1" customWidth="1"/>
    <col min="10499" max="10499" width="26.453125" bestFit="1" customWidth="1"/>
    <col min="10501" max="10501" width="3.7265625" bestFit="1" customWidth="1"/>
    <col min="10502" max="10505" width="2.7265625" bestFit="1" customWidth="1"/>
    <col min="10506" max="10506" width="3.1796875" bestFit="1" customWidth="1"/>
    <col min="10755" max="10755" width="26.453125" bestFit="1" customWidth="1"/>
    <col min="10757" max="10757" width="3.7265625" bestFit="1" customWidth="1"/>
    <col min="10758" max="10761" width="2.7265625" bestFit="1" customWidth="1"/>
    <col min="10762" max="10762" width="3.1796875" bestFit="1" customWidth="1"/>
    <col min="11011" max="11011" width="26.453125" bestFit="1" customWidth="1"/>
    <col min="11013" max="11013" width="3.7265625" bestFit="1" customWidth="1"/>
    <col min="11014" max="11017" width="2.7265625" bestFit="1" customWidth="1"/>
    <col min="11018" max="11018" width="3.1796875" bestFit="1" customWidth="1"/>
    <col min="11267" max="11267" width="26.453125" bestFit="1" customWidth="1"/>
    <col min="11269" max="11269" width="3.7265625" bestFit="1" customWidth="1"/>
    <col min="11270" max="11273" width="2.7265625" bestFit="1" customWidth="1"/>
    <col min="11274" max="11274" width="3.1796875" bestFit="1" customWidth="1"/>
    <col min="11523" max="11523" width="26.453125" bestFit="1" customWidth="1"/>
    <col min="11525" max="11525" width="3.7265625" bestFit="1" customWidth="1"/>
    <col min="11526" max="11529" width="2.7265625" bestFit="1" customWidth="1"/>
    <col min="11530" max="11530" width="3.1796875" bestFit="1" customWidth="1"/>
    <col min="11779" max="11779" width="26.453125" bestFit="1" customWidth="1"/>
    <col min="11781" max="11781" width="3.7265625" bestFit="1" customWidth="1"/>
    <col min="11782" max="11785" width="2.7265625" bestFit="1" customWidth="1"/>
    <col min="11786" max="11786" width="3.1796875" bestFit="1" customWidth="1"/>
    <col min="12035" max="12035" width="26.453125" bestFit="1" customWidth="1"/>
    <col min="12037" max="12037" width="3.7265625" bestFit="1" customWidth="1"/>
    <col min="12038" max="12041" width="2.7265625" bestFit="1" customWidth="1"/>
    <col min="12042" max="12042" width="3.1796875" bestFit="1" customWidth="1"/>
    <col min="12291" max="12291" width="26.453125" bestFit="1" customWidth="1"/>
    <col min="12293" max="12293" width="3.7265625" bestFit="1" customWidth="1"/>
    <col min="12294" max="12297" width="2.7265625" bestFit="1" customWidth="1"/>
    <col min="12298" max="12298" width="3.1796875" bestFit="1" customWidth="1"/>
    <col min="12547" max="12547" width="26.453125" bestFit="1" customWidth="1"/>
    <col min="12549" max="12549" width="3.7265625" bestFit="1" customWidth="1"/>
    <col min="12550" max="12553" width="2.7265625" bestFit="1" customWidth="1"/>
    <col min="12554" max="12554" width="3.1796875" bestFit="1" customWidth="1"/>
    <col min="12803" max="12803" width="26.453125" bestFit="1" customWidth="1"/>
    <col min="12805" max="12805" width="3.7265625" bestFit="1" customWidth="1"/>
    <col min="12806" max="12809" width="2.7265625" bestFit="1" customWidth="1"/>
    <col min="12810" max="12810" width="3.1796875" bestFit="1" customWidth="1"/>
    <col min="13059" max="13059" width="26.453125" bestFit="1" customWidth="1"/>
    <col min="13061" max="13061" width="3.7265625" bestFit="1" customWidth="1"/>
    <col min="13062" max="13065" width="2.7265625" bestFit="1" customWidth="1"/>
    <col min="13066" max="13066" width="3.1796875" bestFit="1" customWidth="1"/>
    <col min="13315" max="13315" width="26.453125" bestFit="1" customWidth="1"/>
    <col min="13317" max="13317" width="3.7265625" bestFit="1" customWidth="1"/>
    <col min="13318" max="13321" width="2.7265625" bestFit="1" customWidth="1"/>
    <col min="13322" max="13322" width="3.1796875" bestFit="1" customWidth="1"/>
    <col min="13571" max="13571" width="26.453125" bestFit="1" customWidth="1"/>
    <col min="13573" max="13573" width="3.7265625" bestFit="1" customWidth="1"/>
    <col min="13574" max="13577" width="2.7265625" bestFit="1" customWidth="1"/>
    <col min="13578" max="13578" width="3.1796875" bestFit="1" customWidth="1"/>
    <col min="13827" max="13827" width="26.453125" bestFit="1" customWidth="1"/>
    <col min="13829" max="13829" width="3.7265625" bestFit="1" customWidth="1"/>
    <col min="13830" max="13833" width="2.7265625" bestFit="1" customWidth="1"/>
    <col min="13834" max="13834" width="3.1796875" bestFit="1" customWidth="1"/>
    <col min="14083" max="14083" width="26.453125" bestFit="1" customWidth="1"/>
    <col min="14085" max="14085" width="3.7265625" bestFit="1" customWidth="1"/>
    <col min="14086" max="14089" width="2.7265625" bestFit="1" customWidth="1"/>
    <col min="14090" max="14090" width="3.1796875" bestFit="1" customWidth="1"/>
    <col min="14339" max="14339" width="26.453125" bestFit="1" customWidth="1"/>
    <col min="14341" max="14341" width="3.7265625" bestFit="1" customWidth="1"/>
    <col min="14342" max="14345" width="2.7265625" bestFit="1" customWidth="1"/>
    <col min="14346" max="14346" width="3.1796875" bestFit="1" customWidth="1"/>
    <col min="14595" max="14595" width="26.453125" bestFit="1" customWidth="1"/>
    <col min="14597" max="14597" width="3.7265625" bestFit="1" customWidth="1"/>
    <col min="14598" max="14601" width="2.7265625" bestFit="1" customWidth="1"/>
    <col min="14602" max="14602" width="3.1796875" bestFit="1" customWidth="1"/>
    <col min="14851" max="14851" width="26.453125" bestFit="1" customWidth="1"/>
    <col min="14853" max="14853" width="3.7265625" bestFit="1" customWidth="1"/>
    <col min="14854" max="14857" width="2.7265625" bestFit="1" customWidth="1"/>
    <col min="14858" max="14858" width="3.1796875" bestFit="1" customWidth="1"/>
    <col min="15107" max="15107" width="26.453125" bestFit="1" customWidth="1"/>
    <col min="15109" max="15109" width="3.7265625" bestFit="1" customWidth="1"/>
    <col min="15110" max="15113" width="2.7265625" bestFit="1" customWidth="1"/>
    <col min="15114" max="15114" width="3.1796875" bestFit="1" customWidth="1"/>
    <col min="15363" max="15363" width="26.453125" bestFit="1" customWidth="1"/>
    <col min="15365" max="15365" width="3.7265625" bestFit="1" customWidth="1"/>
    <col min="15366" max="15369" width="2.7265625" bestFit="1" customWidth="1"/>
    <col min="15370" max="15370" width="3.1796875" bestFit="1" customWidth="1"/>
    <col min="15619" max="15619" width="26.453125" bestFit="1" customWidth="1"/>
    <col min="15621" max="15621" width="3.7265625" bestFit="1" customWidth="1"/>
    <col min="15622" max="15625" width="2.7265625" bestFit="1" customWidth="1"/>
    <col min="15626" max="15626" width="3.1796875" bestFit="1" customWidth="1"/>
    <col min="15875" max="15875" width="26.453125" bestFit="1" customWidth="1"/>
    <col min="15877" max="15877" width="3.7265625" bestFit="1" customWidth="1"/>
    <col min="15878" max="15881" width="2.7265625" bestFit="1" customWidth="1"/>
    <col min="15882" max="15882" width="3.1796875" bestFit="1" customWidth="1"/>
    <col min="16131" max="16131" width="26.453125" bestFit="1" customWidth="1"/>
    <col min="16133" max="16133" width="3.7265625" bestFit="1" customWidth="1"/>
    <col min="16134" max="16137" width="2.7265625" bestFit="1" customWidth="1"/>
    <col min="16138" max="16138" width="3.1796875" bestFit="1" customWidth="1"/>
  </cols>
  <sheetData>
    <row r="1" spans="1:14" ht="14.5">
      <c r="A1" s="675" t="s">
        <v>2285</v>
      </c>
      <c r="B1" s="675"/>
      <c r="C1" s="675"/>
      <c r="D1" s="675"/>
      <c r="E1" s="675"/>
      <c r="F1" s="675"/>
      <c r="G1" s="675"/>
      <c r="H1" s="675"/>
      <c r="I1" s="675"/>
      <c r="J1" s="675"/>
      <c r="K1" s="675"/>
      <c r="L1" s="675"/>
      <c r="M1" s="675"/>
      <c r="N1" s="675"/>
    </row>
    <row r="3" spans="1:14" ht="15">
      <c r="B3" s="421"/>
      <c r="C3" s="660"/>
      <c r="D3" s="422"/>
      <c r="E3" s="676" t="s">
        <v>4</v>
      </c>
      <c r="F3" s="677" t="s">
        <v>5</v>
      </c>
      <c r="G3" s="677" t="s">
        <v>6</v>
      </c>
      <c r="H3" s="677" t="s">
        <v>7</v>
      </c>
      <c r="I3" s="677" t="s">
        <v>8</v>
      </c>
      <c r="J3" s="678" t="s">
        <v>585</v>
      </c>
    </row>
    <row r="4" spans="1:14" ht="25">
      <c r="B4" s="659"/>
      <c r="C4" s="659" t="s">
        <v>831</v>
      </c>
      <c r="D4" s="679"/>
      <c r="E4" s="676" t="s">
        <v>1839</v>
      </c>
      <c r="F4" s="677"/>
      <c r="G4" s="677"/>
      <c r="H4" s="677" t="s">
        <v>1839</v>
      </c>
      <c r="I4" s="677"/>
      <c r="J4" s="678" t="s">
        <v>1839</v>
      </c>
    </row>
    <row r="5" spans="1:14" ht="14.5">
      <c r="B5" s="659"/>
      <c r="C5" s="659" t="s">
        <v>871</v>
      </c>
      <c r="D5" s="679"/>
      <c r="E5" s="676" t="s">
        <v>1839</v>
      </c>
      <c r="F5" s="677" t="s">
        <v>1839</v>
      </c>
      <c r="G5" s="677"/>
      <c r="H5" s="677"/>
      <c r="I5" s="677"/>
      <c r="J5" s="678" t="s">
        <v>1839</v>
      </c>
    </row>
    <row r="6" spans="1:14" ht="14.5">
      <c r="B6" s="659"/>
      <c r="C6" s="659" t="s">
        <v>1081</v>
      </c>
      <c r="D6" s="679"/>
      <c r="E6" s="676" t="s">
        <v>1839</v>
      </c>
      <c r="F6" s="677"/>
      <c r="G6" s="677" t="s">
        <v>1839</v>
      </c>
      <c r="H6" s="677"/>
      <c r="I6" s="677" t="s">
        <v>1839</v>
      </c>
      <c r="J6" s="678" t="s">
        <v>1839</v>
      </c>
    </row>
    <row r="7" spans="1:14" ht="25">
      <c r="B7" s="659"/>
      <c r="C7" s="659" t="s">
        <v>1160</v>
      </c>
      <c r="D7" s="680"/>
      <c r="E7" s="676" t="s">
        <v>1839</v>
      </c>
      <c r="F7" s="677"/>
      <c r="G7" s="677"/>
      <c r="H7" s="677" t="s">
        <v>1839</v>
      </c>
      <c r="I7" s="677"/>
      <c r="J7" s="678" t="s">
        <v>1839</v>
      </c>
    </row>
    <row r="8" spans="1:14" ht="25">
      <c r="B8" s="659"/>
      <c r="C8" s="659" t="s">
        <v>1245</v>
      </c>
      <c r="D8" s="679"/>
      <c r="E8" s="681" t="s">
        <v>1839</v>
      </c>
      <c r="F8" s="677"/>
      <c r="G8" s="677" t="s">
        <v>1839</v>
      </c>
      <c r="H8" s="677"/>
      <c r="I8" s="677" t="s">
        <v>1839</v>
      </c>
      <c r="J8" s="678" t="s">
        <v>1839</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C3AE-E49C-4425-B7A2-D0C972BDDFF8}">
  <sheetPr>
    <tabColor rgb="FF92D050"/>
  </sheetPr>
  <dimension ref="A1:I37"/>
  <sheetViews>
    <sheetView view="pageBreakPreview" zoomScaleNormal="100" zoomScaleSheetLayoutView="100" workbookViewId="0"/>
  </sheetViews>
  <sheetFormatPr defaultColWidth="9.26953125" defaultRowHeight="14"/>
  <cols>
    <col min="1" max="1" width="8.26953125" style="2" customWidth="1"/>
    <col min="2" max="2" width="13.26953125" style="2" customWidth="1"/>
    <col min="3" max="3" width="5.26953125" style="2" customWidth="1"/>
    <col min="4" max="4" width="11" style="2" customWidth="1"/>
    <col min="5" max="5" width="11.7265625" style="2" customWidth="1"/>
    <col min="6" max="6" width="9.26953125" style="2" customWidth="1"/>
    <col min="7" max="7" width="10.26953125" style="2" customWidth="1"/>
    <col min="8" max="8" width="58" style="2" customWidth="1"/>
    <col min="9" max="9" width="35.26953125" style="2" customWidth="1"/>
    <col min="10" max="16384" width="9.26953125" style="1"/>
  </cols>
  <sheetData>
    <row r="1" spans="1:9" ht="15" customHeight="1">
      <c r="A1" s="712" t="s">
        <v>361</v>
      </c>
      <c r="B1" s="188"/>
      <c r="C1" s="713"/>
      <c r="D1" s="713"/>
      <c r="E1" s="713"/>
      <c r="F1" s="713"/>
      <c r="G1" s="713"/>
      <c r="H1" s="713"/>
      <c r="I1" s="714"/>
    </row>
    <row r="2" spans="1:9" ht="76.5" customHeight="1">
      <c r="A2" s="715" t="s">
        <v>362</v>
      </c>
      <c r="B2" s="189" t="s">
        <v>363</v>
      </c>
      <c r="C2" s="716" t="s">
        <v>364</v>
      </c>
      <c r="D2" s="717" t="s">
        <v>365</v>
      </c>
      <c r="E2" s="717" t="s">
        <v>366</v>
      </c>
      <c r="F2" s="717" t="s">
        <v>182</v>
      </c>
      <c r="G2" s="717" t="s">
        <v>367</v>
      </c>
      <c r="H2" s="717" t="s">
        <v>368</v>
      </c>
      <c r="I2" s="717" t="s">
        <v>369</v>
      </c>
    </row>
    <row r="3" spans="1:9">
      <c r="A3" s="190" t="s">
        <v>585</v>
      </c>
      <c r="B3" s="190" t="s">
        <v>1798</v>
      </c>
      <c r="C3" s="190">
        <v>1</v>
      </c>
      <c r="D3" s="190" t="s">
        <v>1523</v>
      </c>
      <c r="E3" s="190" t="s">
        <v>1587</v>
      </c>
      <c r="F3" s="190" t="s">
        <v>202</v>
      </c>
      <c r="G3" s="190" t="s">
        <v>1799</v>
      </c>
      <c r="H3" s="191" t="s">
        <v>202</v>
      </c>
      <c r="I3" s="191" t="s">
        <v>202</v>
      </c>
    </row>
    <row r="4" spans="1:9">
      <c r="A4" s="172" t="s">
        <v>585</v>
      </c>
      <c r="B4" s="172" t="s">
        <v>1800</v>
      </c>
      <c r="C4" s="172">
        <v>2</v>
      </c>
      <c r="D4" s="172" t="s">
        <v>1372</v>
      </c>
      <c r="E4" s="172" t="s">
        <v>1587</v>
      </c>
      <c r="F4" s="172" t="s">
        <v>202</v>
      </c>
      <c r="G4" s="172" t="s">
        <v>1799</v>
      </c>
      <c r="H4" s="192" t="s">
        <v>202</v>
      </c>
      <c r="I4" s="192" t="s">
        <v>202</v>
      </c>
    </row>
    <row r="5" spans="1:9">
      <c r="A5" s="172" t="s">
        <v>585</v>
      </c>
      <c r="B5" s="172" t="s">
        <v>1801</v>
      </c>
      <c r="C5" s="172">
        <v>3</v>
      </c>
      <c r="D5" s="172" t="s">
        <v>1802</v>
      </c>
      <c r="E5" s="172" t="s">
        <v>1587</v>
      </c>
      <c r="F5" s="172" t="s">
        <v>202</v>
      </c>
      <c r="G5" s="172" t="s">
        <v>1799</v>
      </c>
      <c r="H5" s="192" t="s">
        <v>202</v>
      </c>
      <c r="I5" s="192" t="s">
        <v>202</v>
      </c>
    </row>
    <row r="6" spans="1:9">
      <c r="A6" s="190" t="s">
        <v>585</v>
      </c>
      <c r="B6" s="190" t="s">
        <v>1798</v>
      </c>
      <c r="C6" s="190">
        <v>4</v>
      </c>
      <c r="D6" s="190" t="s">
        <v>1531</v>
      </c>
      <c r="E6" s="190" t="s">
        <v>1587</v>
      </c>
      <c r="F6" s="190" t="s">
        <v>202</v>
      </c>
      <c r="G6" s="190" t="s">
        <v>1799</v>
      </c>
      <c r="H6" s="191" t="s">
        <v>202</v>
      </c>
      <c r="I6" s="191" t="s">
        <v>202</v>
      </c>
    </row>
    <row r="7" spans="1:9">
      <c r="A7" s="595" t="s">
        <v>5</v>
      </c>
      <c r="B7" s="596"/>
      <c r="C7" s="596"/>
      <c r="D7" s="596"/>
      <c r="E7" s="596"/>
      <c r="F7" s="596"/>
      <c r="G7" s="596"/>
      <c r="H7" s="597"/>
      <c r="I7" s="597"/>
    </row>
    <row r="8" spans="1:9" ht="25.5">
      <c r="A8" s="190" t="s">
        <v>5</v>
      </c>
      <c r="B8" s="190" t="s">
        <v>2103</v>
      </c>
      <c r="C8" s="190">
        <v>1</v>
      </c>
      <c r="D8" s="190" t="s">
        <v>2104</v>
      </c>
      <c r="E8" s="190" t="s">
        <v>2104</v>
      </c>
      <c r="F8" s="190" t="s">
        <v>2104</v>
      </c>
      <c r="G8" s="190" t="s">
        <v>1894</v>
      </c>
      <c r="H8" s="191" t="s">
        <v>2105</v>
      </c>
      <c r="I8" s="190" t="s">
        <v>2106</v>
      </c>
    </row>
    <row r="9" spans="1:9">
      <c r="A9" s="190" t="s">
        <v>5</v>
      </c>
      <c r="B9" s="190" t="s">
        <v>1798</v>
      </c>
      <c r="C9" s="190"/>
      <c r="D9" s="190" t="s">
        <v>1463</v>
      </c>
      <c r="E9" s="190" t="s">
        <v>2104</v>
      </c>
      <c r="F9" s="190" t="s">
        <v>2104</v>
      </c>
      <c r="G9" s="190" t="s">
        <v>1799</v>
      </c>
      <c r="H9" s="191" t="s">
        <v>2104</v>
      </c>
      <c r="I9" s="191" t="s">
        <v>2104</v>
      </c>
    </row>
    <row r="10" spans="1:9">
      <c r="A10" s="190" t="s">
        <v>5</v>
      </c>
      <c r="B10" s="190" t="s">
        <v>1798</v>
      </c>
      <c r="C10" s="190"/>
      <c r="D10" s="190" t="s">
        <v>2083</v>
      </c>
      <c r="E10" s="190" t="s">
        <v>2104</v>
      </c>
      <c r="F10" s="190" t="s">
        <v>2104</v>
      </c>
      <c r="G10" s="190" t="s">
        <v>1799</v>
      </c>
      <c r="H10" s="191" t="s">
        <v>2104</v>
      </c>
      <c r="I10" s="191" t="s">
        <v>2104</v>
      </c>
    </row>
    <row r="11" spans="1:9">
      <c r="A11" s="190" t="s">
        <v>5</v>
      </c>
      <c r="B11" s="190" t="s">
        <v>1798</v>
      </c>
      <c r="C11" s="190"/>
      <c r="D11" s="190" t="s">
        <v>2087</v>
      </c>
      <c r="E11" s="190" t="s">
        <v>2104</v>
      </c>
      <c r="F11" s="190" t="s">
        <v>2104</v>
      </c>
      <c r="G11" s="190" t="s">
        <v>1799</v>
      </c>
      <c r="H11" s="191" t="s">
        <v>2104</v>
      </c>
      <c r="I11" s="191" t="s">
        <v>2104</v>
      </c>
    </row>
    <row r="12" spans="1:9">
      <c r="A12" s="190" t="s">
        <v>5</v>
      </c>
      <c r="B12" s="190" t="s">
        <v>1798</v>
      </c>
      <c r="C12" s="190"/>
      <c r="D12" s="190" t="s">
        <v>2087</v>
      </c>
      <c r="E12" s="190" t="s">
        <v>2104</v>
      </c>
      <c r="F12" s="190" t="s">
        <v>2104</v>
      </c>
      <c r="G12" s="190" t="s">
        <v>1799</v>
      </c>
      <c r="H12" s="191" t="s">
        <v>2104</v>
      </c>
      <c r="I12" s="191" t="s">
        <v>2104</v>
      </c>
    </row>
    <row r="13" spans="1:9" ht="38">
      <c r="A13" s="190" t="s">
        <v>5</v>
      </c>
      <c r="B13" s="191" t="s">
        <v>2153</v>
      </c>
      <c r="C13" s="190"/>
      <c r="D13" s="190" t="s">
        <v>2154</v>
      </c>
      <c r="E13" s="190" t="s">
        <v>2104</v>
      </c>
      <c r="F13" s="190" t="s">
        <v>2104</v>
      </c>
      <c r="G13" s="190" t="s">
        <v>1799</v>
      </c>
      <c r="H13" s="191" t="s">
        <v>2104</v>
      </c>
      <c r="I13" s="191" t="s">
        <v>2104</v>
      </c>
    </row>
    <row r="14" spans="1:9">
      <c r="A14" s="595" t="s">
        <v>6</v>
      </c>
      <c r="B14" s="596"/>
      <c r="C14" s="596"/>
      <c r="D14" s="596"/>
      <c r="E14" s="596"/>
      <c r="F14" s="596"/>
      <c r="G14" s="596"/>
      <c r="H14" s="597"/>
      <c r="I14" s="597"/>
    </row>
    <row r="15" spans="1:9" ht="25.5">
      <c r="A15" s="190" t="s">
        <v>6</v>
      </c>
      <c r="B15" s="191" t="s">
        <v>2409</v>
      </c>
      <c r="C15" s="190">
        <v>1</v>
      </c>
      <c r="D15" s="190" t="s">
        <v>2410</v>
      </c>
      <c r="E15" s="190" t="s">
        <v>2104</v>
      </c>
      <c r="F15" s="190" t="s">
        <v>2104</v>
      </c>
      <c r="G15" s="190" t="s">
        <v>1799</v>
      </c>
      <c r="H15" s="191" t="s">
        <v>2411</v>
      </c>
      <c r="I15" s="191" t="s">
        <v>2106</v>
      </c>
    </row>
    <row r="16" spans="1:9" ht="113">
      <c r="A16" s="190" t="s">
        <v>6</v>
      </c>
      <c r="B16" s="190" t="s">
        <v>2412</v>
      </c>
      <c r="C16" s="190">
        <v>2</v>
      </c>
      <c r="D16" s="190" t="s">
        <v>2413</v>
      </c>
      <c r="E16" s="191" t="s">
        <v>2414</v>
      </c>
      <c r="F16" s="190" t="s">
        <v>2104</v>
      </c>
      <c r="G16" s="190" t="s">
        <v>1799</v>
      </c>
      <c r="H16" s="191" t="s">
        <v>2415</v>
      </c>
      <c r="I16" s="191" t="s">
        <v>2106</v>
      </c>
    </row>
    <row r="17" spans="1:9" ht="25.5">
      <c r="A17" s="190" t="s">
        <v>6</v>
      </c>
      <c r="B17" s="190" t="s">
        <v>2416</v>
      </c>
      <c r="C17" s="190">
        <v>3</v>
      </c>
      <c r="D17" s="190" t="s">
        <v>2413</v>
      </c>
      <c r="E17" s="190" t="s">
        <v>2104</v>
      </c>
      <c r="F17" s="190" t="s">
        <v>2104</v>
      </c>
      <c r="G17" s="190" t="s">
        <v>2104</v>
      </c>
      <c r="H17" s="191" t="s">
        <v>2417</v>
      </c>
      <c r="I17" s="191" t="s">
        <v>2106</v>
      </c>
    </row>
    <row r="18" spans="1:9">
      <c r="A18" s="595" t="s">
        <v>7</v>
      </c>
      <c r="B18" s="596" t="s">
        <v>2530</v>
      </c>
      <c r="C18" s="596">
        <v>1</v>
      </c>
      <c r="D18" s="596" t="s">
        <v>1463</v>
      </c>
      <c r="E18" s="596" t="s">
        <v>2531</v>
      </c>
      <c r="F18" s="596" t="s">
        <v>2104</v>
      </c>
      <c r="G18" s="596" t="s">
        <v>1799</v>
      </c>
      <c r="H18" s="597" t="s">
        <v>2532</v>
      </c>
      <c r="I18" s="597" t="s">
        <v>2106</v>
      </c>
    </row>
    <row r="19" spans="1:9">
      <c r="A19" s="190" t="s">
        <v>7</v>
      </c>
      <c r="B19" s="191" t="s">
        <v>2533</v>
      </c>
      <c r="C19" s="190">
        <v>2</v>
      </c>
      <c r="D19" s="190" t="s">
        <v>2413</v>
      </c>
      <c r="E19" s="190" t="s">
        <v>2534</v>
      </c>
      <c r="F19" s="190" t="s">
        <v>2104</v>
      </c>
      <c r="G19" s="190" t="s">
        <v>1587</v>
      </c>
      <c r="H19" s="191" t="s">
        <v>2535</v>
      </c>
      <c r="I19" s="191" t="s">
        <v>2106</v>
      </c>
    </row>
    <row r="20" spans="1:9">
      <c r="A20" s="190" t="s">
        <v>7</v>
      </c>
      <c r="B20" s="190" t="s">
        <v>2536</v>
      </c>
      <c r="C20" s="190">
        <v>3</v>
      </c>
      <c r="D20" s="190" t="s">
        <v>2413</v>
      </c>
      <c r="E20" s="191" t="s">
        <v>2534</v>
      </c>
      <c r="F20" s="190" t="s">
        <v>2104</v>
      </c>
      <c r="G20" s="190" t="s">
        <v>1393</v>
      </c>
      <c r="H20" s="191" t="s">
        <v>2537</v>
      </c>
      <c r="I20" s="191" t="s">
        <v>2106</v>
      </c>
    </row>
    <row r="21" spans="1:9">
      <c r="A21" s="190" t="s">
        <v>7</v>
      </c>
      <c r="B21" s="190" t="s">
        <v>2538</v>
      </c>
      <c r="C21" s="190">
        <v>4</v>
      </c>
      <c r="D21" s="190" t="s">
        <v>2413</v>
      </c>
      <c r="E21" s="190" t="s">
        <v>2534</v>
      </c>
      <c r="F21" s="190" t="s">
        <v>2104</v>
      </c>
      <c r="G21" s="190" t="s">
        <v>1587</v>
      </c>
      <c r="H21" s="191" t="s">
        <v>2535</v>
      </c>
      <c r="I21" s="191" t="s">
        <v>2106</v>
      </c>
    </row>
    <row r="22" spans="1:9">
      <c r="A22" s="190"/>
      <c r="B22" s="190"/>
      <c r="C22" s="190"/>
      <c r="D22" s="190"/>
      <c r="E22" s="190"/>
      <c r="F22" s="190"/>
      <c r="G22" s="190"/>
      <c r="H22" s="191"/>
      <c r="I22" s="191"/>
    </row>
    <row r="23" spans="1:9">
      <c r="A23" s="190"/>
      <c r="B23" s="190"/>
      <c r="C23" s="190"/>
      <c r="D23" s="190"/>
      <c r="E23" s="190"/>
      <c r="F23" s="190"/>
      <c r="G23" s="190"/>
      <c r="H23" s="191"/>
      <c r="I23" s="191"/>
    </row>
    <row r="24" spans="1:9">
      <c r="A24" s="190"/>
      <c r="B24" s="190"/>
      <c r="C24" s="190"/>
      <c r="D24" s="190"/>
      <c r="E24" s="190"/>
      <c r="F24" s="190"/>
      <c r="G24" s="190"/>
      <c r="H24" s="191"/>
      <c r="I24" s="191"/>
    </row>
    <row r="25" spans="1:9">
      <c r="A25" s="190"/>
      <c r="B25" s="190"/>
      <c r="C25" s="190"/>
      <c r="D25" s="190"/>
      <c r="E25" s="190"/>
      <c r="F25" s="190"/>
      <c r="G25" s="190"/>
      <c r="H25" s="191"/>
      <c r="I25" s="191"/>
    </row>
    <row r="26" spans="1:9">
      <c r="A26" s="190"/>
      <c r="B26" s="190"/>
      <c r="C26" s="190"/>
      <c r="D26" s="190"/>
      <c r="E26" s="190"/>
      <c r="F26" s="190"/>
      <c r="G26" s="190"/>
      <c r="H26" s="191"/>
      <c r="I26" s="191"/>
    </row>
    <row r="27" spans="1:9">
      <c r="A27" s="190"/>
      <c r="B27" s="190"/>
      <c r="C27" s="190"/>
      <c r="D27" s="190"/>
      <c r="E27" s="190"/>
      <c r="F27" s="190"/>
      <c r="G27" s="190"/>
      <c r="H27" s="191"/>
      <c r="I27" s="191"/>
    </row>
    <row r="28" spans="1:9">
      <c r="A28" s="190"/>
      <c r="B28" s="190"/>
      <c r="C28" s="190"/>
      <c r="D28" s="190"/>
      <c r="E28" s="190"/>
      <c r="F28" s="190"/>
      <c r="G28" s="190"/>
      <c r="H28" s="191"/>
      <c r="I28" s="191"/>
    </row>
    <row r="29" spans="1:9">
      <c r="A29" s="190"/>
      <c r="B29" s="190"/>
      <c r="C29" s="190"/>
      <c r="D29" s="190"/>
      <c r="E29" s="190"/>
      <c r="F29" s="190"/>
      <c r="G29" s="190"/>
      <c r="H29" s="191"/>
      <c r="I29" s="191"/>
    </row>
    <row r="30" spans="1:9">
      <c r="A30" s="190"/>
      <c r="B30" s="190"/>
      <c r="C30" s="190"/>
      <c r="D30" s="190"/>
      <c r="E30" s="190"/>
      <c r="F30" s="190"/>
      <c r="G30" s="190"/>
      <c r="H30" s="191"/>
      <c r="I30" s="191"/>
    </row>
    <row r="31" spans="1:9">
      <c r="A31" s="190"/>
      <c r="B31" s="190"/>
      <c r="C31" s="190"/>
      <c r="D31" s="190"/>
      <c r="E31" s="190"/>
      <c r="F31" s="190"/>
      <c r="G31" s="190"/>
      <c r="H31" s="191"/>
      <c r="I31" s="191"/>
    </row>
    <row r="32" spans="1:9">
      <c r="A32" s="190"/>
      <c r="B32" s="190"/>
      <c r="C32" s="190"/>
      <c r="D32" s="190"/>
      <c r="E32" s="190"/>
      <c r="F32" s="190"/>
      <c r="G32" s="190"/>
      <c r="H32" s="191"/>
      <c r="I32" s="191"/>
    </row>
    <row r="33" spans="1:9">
      <c r="A33" s="190"/>
      <c r="B33" s="190"/>
      <c r="C33" s="190"/>
      <c r="D33" s="190"/>
      <c r="E33" s="190"/>
      <c r="F33" s="190"/>
      <c r="G33" s="190"/>
      <c r="H33" s="191"/>
      <c r="I33" s="191"/>
    </row>
    <row r="34" spans="1:9">
      <c r="H34" s="162"/>
    </row>
    <row r="35" spans="1:9">
      <c r="H35" s="162"/>
    </row>
    <row r="36" spans="1:9">
      <c r="H36" s="162"/>
    </row>
    <row r="37" spans="1:9">
      <c r="H37" s="162"/>
    </row>
  </sheetData>
  <pageMargins left="0.75" right="0.75" top="1" bottom="1" header="0.5" footer="0.5"/>
  <pageSetup paperSize="9"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D44"/>
  <sheetViews>
    <sheetView view="pageBreakPreview" zoomScaleNormal="100" zoomScaleSheetLayoutView="100" workbookViewId="0"/>
  </sheetViews>
  <sheetFormatPr defaultColWidth="9.1796875" defaultRowHeight="14"/>
  <cols>
    <col min="1" max="1" width="24.453125" style="1" customWidth="1"/>
    <col min="2" max="2" width="27.453125" style="1" customWidth="1"/>
    <col min="3" max="3" width="20.1796875" style="1" customWidth="1"/>
    <col min="4" max="16384" width="9.1796875" style="1"/>
  </cols>
  <sheetData>
    <row r="1" spans="1:4" ht="21" customHeight="1">
      <c r="A1" s="23" t="s">
        <v>370</v>
      </c>
      <c r="B1" s="15" t="s">
        <v>371</v>
      </c>
    </row>
    <row r="2" spans="1:4" ht="28.5" customHeight="1">
      <c r="A2" s="809" t="s">
        <v>372</v>
      </c>
      <c r="B2" s="809"/>
      <c r="C2" s="809"/>
      <c r="D2" s="25"/>
    </row>
    <row r="3" spans="1:4" ht="12.75" customHeight="1">
      <c r="A3" s="262"/>
      <c r="B3" s="262"/>
      <c r="C3" s="262"/>
      <c r="D3" s="25"/>
    </row>
    <row r="4" spans="1:4">
      <c r="A4" s="23" t="s">
        <v>373</v>
      </c>
      <c r="B4" s="23" t="s">
        <v>374</v>
      </c>
      <c r="C4" s="23" t="s">
        <v>375</v>
      </c>
    </row>
    <row r="6" spans="1:4">
      <c r="A6" s="23" t="s">
        <v>376</v>
      </c>
    </row>
    <row r="7" spans="1:4">
      <c r="A7" s="1" t="s">
        <v>377</v>
      </c>
      <c r="B7" s="89" t="s">
        <v>378</v>
      </c>
      <c r="C7" s="1" t="s">
        <v>1291</v>
      </c>
    </row>
    <row r="8" spans="1:4">
      <c r="A8" s="1" t="s">
        <v>379</v>
      </c>
      <c r="B8" s="89" t="s">
        <v>380</v>
      </c>
      <c r="C8" s="1" t="s">
        <v>1291</v>
      </c>
    </row>
    <row r="9" spans="1:4">
      <c r="A9" s="1" t="s">
        <v>381</v>
      </c>
      <c r="B9" s="89" t="s">
        <v>382</v>
      </c>
      <c r="C9" s="1" t="s">
        <v>1291</v>
      </c>
    </row>
    <row r="10" spans="1:4">
      <c r="A10" s="1" t="s">
        <v>383</v>
      </c>
      <c r="B10" s="89" t="s">
        <v>384</v>
      </c>
      <c r="C10" s="1" t="s">
        <v>1291</v>
      </c>
    </row>
    <row r="11" spans="1:4">
      <c r="A11" s="1" t="s">
        <v>385</v>
      </c>
      <c r="B11" s="89" t="s">
        <v>386</v>
      </c>
      <c r="C11" s="1" t="s">
        <v>1291</v>
      </c>
    </row>
    <row r="12" spans="1:4">
      <c r="A12" s="1" t="s">
        <v>1292</v>
      </c>
      <c r="B12" s="89" t="s">
        <v>1293</v>
      </c>
      <c r="C12" s="1" t="s">
        <v>1291</v>
      </c>
    </row>
    <row r="13" spans="1:4">
      <c r="A13" s="1" t="s">
        <v>387</v>
      </c>
      <c r="B13" s="89" t="s">
        <v>388</v>
      </c>
      <c r="C13" s="1" t="s">
        <v>1291</v>
      </c>
    </row>
    <row r="14" spans="1:4">
      <c r="A14" s="1" t="s">
        <v>389</v>
      </c>
      <c r="B14" s="89" t="s">
        <v>390</v>
      </c>
      <c r="C14" s="1" t="s">
        <v>1291</v>
      </c>
    </row>
    <row r="15" spans="1:4">
      <c r="A15" s="1" t="s">
        <v>1294</v>
      </c>
      <c r="B15" s="89" t="s">
        <v>1295</v>
      </c>
      <c r="C15" s="1" t="s">
        <v>1291</v>
      </c>
    </row>
    <row r="16" spans="1:4">
      <c r="A16" s="1" t="s">
        <v>391</v>
      </c>
      <c r="B16" s="89" t="s">
        <v>392</v>
      </c>
      <c r="C16" s="1" t="s">
        <v>1291</v>
      </c>
    </row>
    <row r="17" spans="1:3">
      <c r="A17" s="1" t="s">
        <v>393</v>
      </c>
      <c r="B17" s="89" t="s">
        <v>394</v>
      </c>
      <c r="C17" s="1" t="s">
        <v>1291</v>
      </c>
    </row>
    <row r="18" spans="1:3">
      <c r="A18" s="1" t="s">
        <v>395</v>
      </c>
      <c r="B18" s="89" t="s">
        <v>396</v>
      </c>
      <c r="C18" s="1" t="s">
        <v>1291</v>
      </c>
    </row>
    <row r="19" spans="1:3">
      <c r="A19" s="1" t="s">
        <v>397</v>
      </c>
      <c r="B19" s="89" t="s">
        <v>398</v>
      </c>
      <c r="C19" s="1" t="s">
        <v>1291</v>
      </c>
    </row>
    <row r="20" spans="1:3">
      <c r="A20" s="1" t="s">
        <v>399</v>
      </c>
      <c r="B20" s="89" t="s">
        <v>400</v>
      </c>
      <c r="C20" s="1" t="s">
        <v>1291</v>
      </c>
    </row>
    <row r="21" spans="1:3">
      <c r="A21" s="1" t="s">
        <v>401</v>
      </c>
      <c r="B21" s="89" t="s">
        <v>402</v>
      </c>
      <c r="C21" s="1" t="s">
        <v>1291</v>
      </c>
    </row>
    <row r="22" spans="1:3">
      <c r="A22" s="1" t="s">
        <v>403</v>
      </c>
      <c r="B22" s="89" t="s">
        <v>404</v>
      </c>
      <c r="C22" s="1" t="s">
        <v>1291</v>
      </c>
    </row>
    <row r="23" spans="1:3">
      <c r="A23" s="23" t="s">
        <v>405</v>
      </c>
      <c r="B23" s="89"/>
    </row>
    <row r="24" spans="1:3">
      <c r="B24" s="89"/>
    </row>
    <row r="25" spans="1:3">
      <c r="A25" s="1" t="s">
        <v>406</v>
      </c>
      <c r="B25" s="89"/>
    </row>
    <row r="26" spans="1:3">
      <c r="A26" s="1" t="s">
        <v>407</v>
      </c>
      <c r="B26" s="89" t="s">
        <v>408</v>
      </c>
      <c r="C26" s="1" t="s">
        <v>1291</v>
      </c>
    </row>
    <row r="27" spans="1:3">
      <c r="A27" s="1" t="s">
        <v>409</v>
      </c>
      <c r="B27" s="89" t="s">
        <v>410</v>
      </c>
      <c r="C27" s="1" t="s">
        <v>1291</v>
      </c>
    </row>
    <row r="28" spans="1:3">
      <c r="A28" s="1" t="s">
        <v>411</v>
      </c>
      <c r="B28" s="89" t="s">
        <v>412</v>
      </c>
      <c r="C28" s="1" t="s">
        <v>1291</v>
      </c>
    </row>
    <row r="29" spans="1:3">
      <c r="A29" s="1" t="s">
        <v>413</v>
      </c>
      <c r="B29" s="89" t="s">
        <v>414</v>
      </c>
      <c r="C29" s="1" t="s">
        <v>1291</v>
      </c>
    </row>
    <row r="30" spans="1:3">
      <c r="A30" s="1" t="s">
        <v>1296</v>
      </c>
      <c r="B30" s="89" t="s">
        <v>1297</v>
      </c>
      <c r="C30" s="1" t="s">
        <v>1291</v>
      </c>
    </row>
    <row r="31" spans="1:3">
      <c r="A31" s="1" t="s">
        <v>415</v>
      </c>
      <c r="B31" s="89" t="s">
        <v>416</v>
      </c>
      <c r="C31" s="1" t="s">
        <v>1291</v>
      </c>
    </row>
    <row r="32" spans="1:3">
      <c r="A32" s="1" t="s">
        <v>417</v>
      </c>
      <c r="B32" s="89" t="s">
        <v>418</v>
      </c>
      <c r="C32" s="1" t="s">
        <v>1291</v>
      </c>
    </row>
    <row r="33" spans="1:3">
      <c r="A33" s="1" t="s">
        <v>419</v>
      </c>
      <c r="B33" s="89" t="s">
        <v>420</v>
      </c>
      <c r="C33" s="1" t="s">
        <v>1291</v>
      </c>
    </row>
    <row r="34" spans="1:3">
      <c r="A34" s="1" t="s">
        <v>421</v>
      </c>
      <c r="B34" s="89" t="s">
        <v>422</v>
      </c>
      <c r="C34" s="1" t="s">
        <v>1291</v>
      </c>
    </row>
    <row r="35" spans="1:3">
      <c r="A35" s="1" t="s">
        <v>423</v>
      </c>
      <c r="B35" s="89" t="s">
        <v>424</v>
      </c>
      <c r="C35" s="1" t="s">
        <v>1291</v>
      </c>
    </row>
    <row r="36" spans="1:3">
      <c r="A36" s="1" t="s">
        <v>425</v>
      </c>
      <c r="B36" s="89" t="s">
        <v>426</v>
      </c>
      <c r="C36" s="1" t="s">
        <v>1291</v>
      </c>
    </row>
    <row r="37" spans="1:3">
      <c r="A37" s="1" t="s">
        <v>427</v>
      </c>
      <c r="B37" s="89" t="s">
        <v>428</v>
      </c>
      <c r="C37" s="1" t="s">
        <v>1291</v>
      </c>
    </row>
    <row r="38" spans="1:3">
      <c r="A38" s="1" t="s">
        <v>429</v>
      </c>
      <c r="B38" s="89" t="s">
        <v>430</v>
      </c>
      <c r="C38" s="1" t="s">
        <v>1291</v>
      </c>
    </row>
    <row r="39" spans="1:3">
      <c r="A39" s="1" t="s">
        <v>1298</v>
      </c>
      <c r="B39" s="89" t="s">
        <v>431</v>
      </c>
      <c r="C39" s="1" t="s">
        <v>1291</v>
      </c>
    </row>
    <row r="40" spans="1:3">
      <c r="A40" s="1" t="s">
        <v>432</v>
      </c>
      <c r="B40" s="89" t="s">
        <v>433</v>
      </c>
      <c r="C40" s="1" t="s">
        <v>1291</v>
      </c>
    </row>
    <row r="41" spans="1:3">
      <c r="A41" s="1" t="s">
        <v>1299</v>
      </c>
      <c r="B41" s="1" t="s">
        <v>1300</v>
      </c>
      <c r="C41" s="1" t="s">
        <v>1291</v>
      </c>
    </row>
    <row r="42" spans="1:3">
      <c r="A42" s="1" t="s">
        <v>434</v>
      </c>
      <c r="B42" s="1" t="s">
        <v>435</v>
      </c>
      <c r="C42" s="1" t="s">
        <v>1291</v>
      </c>
    </row>
    <row r="43" spans="1:3">
      <c r="A43" s="1" t="s">
        <v>436</v>
      </c>
      <c r="B43" s="1" t="s">
        <v>437</v>
      </c>
      <c r="C43" s="1" t="s">
        <v>1291</v>
      </c>
    </row>
    <row r="44" spans="1:3">
      <c r="A44" s="1" t="s">
        <v>1301</v>
      </c>
      <c r="B44" s="1" t="s">
        <v>1302</v>
      </c>
      <c r="C44" s="1" t="s">
        <v>1291</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D1D7-4247-4CE6-A0E3-9E1B37A440F4}">
  <sheetPr>
    <tabColor rgb="FF92D050"/>
    <pageSetUpPr fitToPage="1"/>
  </sheetPr>
  <dimension ref="A1:N502"/>
  <sheetViews>
    <sheetView view="pageBreakPreview" topLeftCell="E1" zoomScaleNormal="84" zoomScaleSheetLayoutView="100" workbookViewId="0">
      <selection sqref="A1:H1"/>
    </sheetView>
  </sheetViews>
  <sheetFormatPr defaultColWidth="8" defaultRowHeight="14"/>
  <cols>
    <col min="1" max="1" width="0" style="254" hidden="1" customWidth="1"/>
    <col min="2" max="2" width="86.7265625" style="443" hidden="1" customWidth="1"/>
    <col min="3" max="3" width="0" style="254" hidden="1" customWidth="1"/>
    <col min="4" max="4" width="18.26953125" style="254" hidden="1" customWidth="1"/>
    <col min="5" max="5" width="7.453125" style="283" customWidth="1"/>
    <col min="6" max="6" width="201.26953125" style="314" customWidth="1"/>
    <col min="7" max="7" width="7.453125" style="315" customWidth="1"/>
    <col min="8" max="8" width="14.7265625" style="316" customWidth="1"/>
    <col min="9" max="9" width="23.453125" style="254" customWidth="1"/>
    <col min="10" max="10" width="44.26953125" style="254" bestFit="1" customWidth="1"/>
    <col min="11" max="11" width="11" style="254" customWidth="1"/>
    <col min="12" max="12" width="32.453125" style="254" hidden="1" customWidth="1"/>
    <col min="13" max="13" width="8" style="254"/>
    <col min="14" max="14" width="0" style="254" hidden="1" customWidth="1"/>
    <col min="15" max="16384" width="8" style="254"/>
  </cols>
  <sheetData>
    <row r="1" spans="1:8" ht="66" customHeight="1">
      <c r="A1" s="812" t="s">
        <v>1303</v>
      </c>
      <c r="B1" s="812"/>
      <c r="C1" s="812"/>
      <c r="D1" s="812"/>
      <c r="E1" s="812"/>
      <c r="F1" s="812"/>
      <c r="G1" s="812"/>
      <c r="H1" s="812"/>
    </row>
    <row r="2" spans="1:8">
      <c r="A2" s="283" t="s">
        <v>441</v>
      </c>
      <c r="B2" s="284"/>
      <c r="C2" s="285"/>
      <c r="D2" s="286"/>
      <c r="E2" s="287"/>
      <c r="F2" s="288"/>
      <c r="G2" s="289"/>
      <c r="H2" s="290"/>
    </row>
    <row r="3" spans="1:8" ht="34.5" customHeight="1">
      <c r="A3" s="813" t="s">
        <v>438</v>
      </c>
      <c r="B3" s="814"/>
      <c r="C3" s="814"/>
      <c r="D3" s="814"/>
      <c r="E3" s="815" t="s">
        <v>1304</v>
      </c>
      <c r="F3" s="815"/>
      <c r="G3" s="291" t="s">
        <v>1305</v>
      </c>
      <c r="H3" s="292"/>
    </row>
    <row r="4" spans="1:8" ht="48.75" customHeight="1">
      <c r="A4" s="813" t="s">
        <v>438</v>
      </c>
      <c r="B4" s="814"/>
      <c r="C4" s="814"/>
      <c r="D4" s="814"/>
      <c r="E4" s="815" t="s">
        <v>1306</v>
      </c>
      <c r="F4" s="815"/>
      <c r="G4" s="291" t="s">
        <v>1307</v>
      </c>
      <c r="H4" s="593"/>
    </row>
    <row r="5" spans="1:8" ht="64.5" customHeight="1">
      <c r="A5" s="103" t="s">
        <v>439</v>
      </c>
      <c r="B5" s="104" t="s">
        <v>359</v>
      </c>
      <c r="C5" s="105" t="s">
        <v>440</v>
      </c>
      <c r="D5" s="104" t="s">
        <v>360</v>
      </c>
      <c r="E5" s="810"/>
      <c r="F5" s="811"/>
      <c r="G5" s="811"/>
      <c r="H5" s="811"/>
    </row>
    <row r="6" spans="1:8" ht="43.5" customHeight="1">
      <c r="A6" s="247"/>
      <c r="B6" s="248" t="s">
        <v>442</v>
      </c>
      <c r="C6" s="249"/>
      <c r="D6" s="250"/>
      <c r="E6" s="293" t="s">
        <v>439</v>
      </c>
      <c r="F6" s="294" t="s">
        <v>359</v>
      </c>
      <c r="G6" s="295" t="s">
        <v>440</v>
      </c>
      <c r="H6" s="294" t="s">
        <v>360</v>
      </c>
    </row>
    <row r="7" spans="1:8" ht="20.25" customHeight="1">
      <c r="A7" s="211">
        <v>1</v>
      </c>
      <c r="B7" s="215" t="s">
        <v>443</v>
      </c>
      <c r="C7" s="212"/>
      <c r="D7" s="213"/>
      <c r="E7" s="296"/>
      <c r="F7" s="297" t="s">
        <v>442</v>
      </c>
      <c r="G7" s="298"/>
      <c r="H7" s="299"/>
    </row>
    <row r="8" spans="1:8" ht="43.5" customHeight="1">
      <c r="A8" s="211">
        <v>1</v>
      </c>
      <c r="B8" s="215" t="s">
        <v>443</v>
      </c>
      <c r="C8" s="212"/>
      <c r="D8" s="213"/>
      <c r="E8" s="296">
        <v>1</v>
      </c>
      <c r="F8" s="300" t="s">
        <v>443</v>
      </c>
      <c r="G8" s="298"/>
      <c r="H8" s="299"/>
    </row>
    <row r="9" spans="1:8" ht="66" customHeight="1">
      <c r="A9" s="106">
        <v>1.1000000000000001</v>
      </c>
      <c r="B9" s="107" t="s">
        <v>444</v>
      </c>
      <c r="C9" s="108"/>
      <c r="D9" s="109"/>
      <c r="E9" s="301">
        <v>1.1000000000000001</v>
      </c>
      <c r="F9" s="302" t="s">
        <v>444</v>
      </c>
      <c r="G9" s="303"/>
      <c r="H9" s="304"/>
    </row>
    <row r="10" spans="1:8" ht="98">
      <c r="A10" s="110" t="s">
        <v>4</v>
      </c>
      <c r="B10" s="718" t="s">
        <v>1689</v>
      </c>
      <c r="C10" s="306" t="s">
        <v>1360</v>
      </c>
      <c r="D10" s="307"/>
      <c r="E10" s="308" t="s">
        <v>4</v>
      </c>
      <c r="F10" s="305" t="str">
        <f>B10</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and valid to 22 Nov 2021.</v>
      </c>
      <c r="G10" s="306" t="str">
        <f>C10</f>
        <v>Y</v>
      </c>
      <c r="H10" s="307">
        <f>D10</f>
        <v>0</v>
      </c>
    </row>
    <row r="11" spans="1:8" ht="98">
      <c r="A11" s="111" t="s">
        <v>5</v>
      </c>
      <c r="B11" s="636" t="s">
        <v>2111</v>
      </c>
      <c r="C11" s="310" t="s">
        <v>1360</v>
      </c>
      <c r="D11" s="311"/>
      <c r="E11" s="312" t="s">
        <v>5</v>
      </c>
      <c r="F11" s="305" t="str">
        <f t="shared" ref="F11:H14" si="0">B11</f>
        <v>Following the acquisition of OCS Forestry UK Ltd (TRADING AS Fountains Forestry) company number 7910966 by F&amp;W Forestry there resulted in a name change to Fountains Forestry UK Ltd. This information was communicated to the certification body, Control Union (CU), and confirmed (21/10/2016). In 2016, CU and FF completed the contractual requirements for issue of a new Certificate and registration with FSC. The date the certificate was last issued was 23 Oct 2016 and valid to 22 Nov 2021. The certification body has now changed to Soil Association on 03/10/2017 – (Fountains Forestry UK Ltd SA-FM/COC005879 &amp; SA-PEFC-FM-005879) and valid to 22 Nov 2026.</v>
      </c>
      <c r="G11" s="306" t="str">
        <f t="shared" si="0"/>
        <v>Y</v>
      </c>
      <c r="H11" s="307">
        <f t="shared" si="0"/>
        <v>0</v>
      </c>
    </row>
    <row r="12" spans="1:8" ht="77.25" customHeight="1">
      <c r="A12" s="111" t="s">
        <v>6</v>
      </c>
      <c r="B12" s="309" t="s">
        <v>2418</v>
      </c>
      <c r="C12" s="310" t="s">
        <v>1360</v>
      </c>
      <c r="D12" s="311"/>
      <c r="E12" s="312" t="s">
        <v>6</v>
      </c>
      <c r="F12"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2" s="306" t="str">
        <f t="shared" si="0"/>
        <v>Y</v>
      </c>
      <c r="H12" s="307">
        <f t="shared" si="0"/>
        <v>0</v>
      </c>
    </row>
    <row r="13" spans="1:8" ht="28">
      <c r="A13" s="111" t="s">
        <v>7</v>
      </c>
      <c r="B13" s="309"/>
      <c r="C13" s="310"/>
      <c r="D13" s="311"/>
      <c r="E13" s="312" t="s">
        <v>7</v>
      </c>
      <c r="F13" s="305" t="str">
        <f>B12</f>
        <v>The group entity is an independent legal entity, Fountains Forestry UK Ltd, registered as a company at Companies House (Company number 07910966). Fountains Forestry is a wholly-owned subsidiary of F&amp;W Forestry Services Inc., a US-based global forestry management company (which manages over 2 million acres of forestry worldwide in North and South America and Europe).</v>
      </c>
      <c r="G13" s="306" t="s">
        <v>1360</v>
      </c>
      <c r="H13" s="307">
        <f t="shared" si="0"/>
        <v>0</v>
      </c>
    </row>
    <row r="14" spans="1:8">
      <c r="A14" s="111" t="s">
        <v>8</v>
      </c>
      <c r="B14" s="309"/>
      <c r="C14" s="310"/>
      <c r="D14" s="311"/>
      <c r="E14" s="312" t="s">
        <v>8</v>
      </c>
      <c r="F14" s="305">
        <f t="shared" si="0"/>
        <v>0</v>
      </c>
      <c r="G14" s="306">
        <f t="shared" si="0"/>
        <v>0</v>
      </c>
      <c r="H14" s="307">
        <f t="shared" si="0"/>
        <v>0</v>
      </c>
    </row>
    <row r="15" spans="1:8">
      <c r="A15" s="313"/>
      <c r="B15" s="314"/>
      <c r="C15" s="315"/>
      <c r="D15" s="316"/>
      <c r="E15" s="313"/>
    </row>
    <row r="16" spans="1:8" ht="87.75" customHeight="1">
      <c r="A16" s="106">
        <v>1.2</v>
      </c>
      <c r="B16" s="107" t="s">
        <v>445</v>
      </c>
      <c r="C16" s="112"/>
      <c r="D16" s="113"/>
      <c r="E16" s="301">
        <v>1.2</v>
      </c>
      <c r="F16" s="302" t="s">
        <v>445</v>
      </c>
      <c r="G16" s="317"/>
      <c r="H16" s="318"/>
    </row>
    <row r="17" spans="1:8" ht="28">
      <c r="A17" s="111" t="s">
        <v>4</v>
      </c>
      <c r="B17" s="718" t="s">
        <v>1690</v>
      </c>
      <c r="C17" s="310" t="s">
        <v>1360</v>
      </c>
      <c r="D17" s="311"/>
      <c r="E17" s="312" t="s">
        <v>4</v>
      </c>
      <c r="F17" s="305" t="str">
        <f t="shared" ref="F17:H21" si="1">B17</f>
        <v>See comments at GR1.1 Copies of company accounts made up to 31/12/2019 – Companies House web-site: https://beta.companieshouse.gov.uk/company/07910966</v>
      </c>
      <c r="G17" s="306" t="str">
        <f t="shared" si="1"/>
        <v>Y</v>
      </c>
      <c r="H17" s="307">
        <f t="shared" si="1"/>
        <v>0</v>
      </c>
    </row>
    <row r="18" spans="1:8" ht="28">
      <c r="A18" s="111" t="s">
        <v>5</v>
      </c>
      <c r="B18" s="636" t="s">
        <v>2112</v>
      </c>
      <c r="C18" s="310" t="s">
        <v>1360</v>
      </c>
      <c r="D18" s="311"/>
      <c r="E18" s="312" t="s">
        <v>5</v>
      </c>
      <c r="F18" s="305" t="str">
        <f t="shared" si="1"/>
        <v>See comments at 1.1 Copies of company accounts made up to 31/12/2020 – Companies House web-site: https://beta.companieshouse.gov.uk/company/07910966</v>
      </c>
      <c r="G18" s="306" t="str">
        <f t="shared" si="1"/>
        <v>Y</v>
      </c>
      <c r="H18" s="307">
        <f t="shared" si="1"/>
        <v>0</v>
      </c>
    </row>
    <row r="19" spans="1:8" ht="28">
      <c r="A19" s="111" t="s">
        <v>6</v>
      </c>
      <c r="B19" s="309" t="s">
        <v>2419</v>
      </c>
      <c r="C19" s="310" t="s">
        <v>1360</v>
      </c>
      <c r="D19" s="311"/>
      <c r="E19" s="312" t="s">
        <v>6</v>
      </c>
      <c r="F19" s="305" t="str">
        <f>B19</f>
        <v>No evidence of non payment of legal obligations seen. Companies House register shows up to date filing of accounts. Company keeps clear, itemised accounts that list all legally required payments.</v>
      </c>
      <c r="G19" s="306" t="str">
        <f t="shared" si="1"/>
        <v>Y</v>
      </c>
      <c r="H19" s="307">
        <f t="shared" si="1"/>
        <v>0</v>
      </c>
    </row>
    <row r="20" spans="1:8">
      <c r="A20" s="111" t="s">
        <v>7</v>
      </c>
      <c r="B20" s="309"/>
      <c r="C20" s="310"/>
      <c r="D20" s="311"/>
      <c r="E20" s="312" t="s">
        <v>7</v>
      </c>
      <c r="F20" s="305" t="str">
        <f>B19</f>
        <v>No evidence of non payment of legal obligations seen. Companies House register shows up to date filing of accounts. Company keeps clear, itemised accounts that list all legally required payments.</v>
      </c>
      <c r="G20" s="306" t="s">
        <v>1360</v>
      </c>
      <c r="H20" s="307">
        <f t="shared" si="1"/>
        <v>0</v>
      </c>
    </row>
    <row r="21" spans="1:8">
      <c r="A21" s="111" t="s">
        <v>8</v>
      </c>
      <c r="B21" s="309"/>
      <c r="C21" s="310"/>
      <c r="D21" s="311"/>
      <c r="E21" s="312" t="s">
        <v>8</v>
      </c>
      <c r="F21" s="305">
        <f t="shared" si="1"/>
        <v>0</v>
      </c>
      <c r="G21" s="306">
        <f t="shared" si="1"/>
        <v>0</v>
      </c>
      <c r="H21" s="307">
        <f t="shared" si="1"/>
        <v>0</v>
      </c>
    </row>
    <row r="22" spans="1:8">
      <c r="A22" s="313"/>
      <c r="B22" s="314"/>
      <c r="C22" s="315"/>
      <c r="D22" s="316"/>
      <c r="E22" s="313"/>
    </row>
    <row r="23" spans="1:8" ht="50.25" customHeight="1">
      <c r="A23" s="106">
        <v>1.3</v>
      </c>
      <c r="B23" s="107" t="s">
        <v>446</v>
      </c>
      <c r="C23" s="112"/>
      <c r="D23" s="113"/>
      <c r="E23" s="301">
        <v>1.3</v>
      </c>
      <c r="F23" s="302" t="s">
        <v>446</v>
      </c>
      <c r="G23" s="317"/>
      <c r="H23" s="318"/>
    </row>
    <row r="24" spans="1:8" ht="74.25" customHeight="1">
      <c r="A24" s="106"/>
      <c r="B24" s="218" t="s">
        <v>447</v>
      </c>
      <c r="C24" s="112"/>
      <c r="D24" s="113"/>
      <c r="E24" s="301"/>
      <c r="F24" s="320" t="s">
        <v>1308</v>
      </c>
      <c r="G24" s="317"/>
      <c r="H24" s="318"/>
    </row>
    <row r="25" spans="1:8">
      <c r="A25" s="111" t="s">
        <v>4</v>
      </c>
      <c r="B25" s="459" t="s">
        <v>1691</v>
      </c>
      <c r="C25" s="310" t="s">
        <v>1360</v>
      </c>
      <c r="D25" s="311"/>
      <c r="E25" s="312" t="s">
        <v>4</v>
      </c>
      <c r="F25" s="305" t="str">
        <f t="shared" ref="F25:H29" si="2">B25</f>
        <v>Only one RMG is managed by Fountains Forestry</v>
      </c>
      <c r="G25" s="306" t="str">
        <f t="shared" si="2"/>
        <v>Y</v>
      </c>
      <c r="H25" s="307">
        <f t="shared" si="2"/>
        <v>0</v>
      </c>
    </row>
    <row r="26" spans="1:8">
      <c r="A26" s="111" t="s">
        <v>5</v>
      </c>
      <c r="B26" s="637" t="s">
        <v>1691</v>
      </c>
      <c r="C26" s="638" t="s">
        <v>1360</v>
      </c>
      <c r="D26" s="311"/>
      <c r="E26" s="312" t="s">
        <v>5</v>
      </c>
      <c r="F26" s="305" t="str">
        <f t="shared" si="2"/>
        <v>Only one RMG is managed by Fountains Forestry</v>
      </c>
      <c r="G26" s="306" t="str">
        <f t="shared" si="2"/>
        <v>Y</v>
      </c>
      <c r="H26" s="307">
        <f t="shared" si="2"/>
        <v>0</v>
      </c>
    </row>
    <row r="27" spans="1:8">
      <c r="A27" s="111" t="s">
        <v>6</v>
      </c>
      <c r="B27" s="637" t="s">
        <v>1691</v>
      </c>
      <c r="C27" s="638" t="s">
        <v>1360</v>
      </c>
      <c r="D27" s="311"/>
      <c r="E27" s="312" t="s">
        <v>6</v>
      </c>
      <c r="F27" s="305" t="str">
        <f>B27</f>
        <v>Only one RMG is managed by Fountains Forestry</v>
      </c>
      <c r="G27" s="306" t="str">
        <f t="shared" si="2"/>
        <v>Y</v>
      </c>
      <c r="H27" s="307">
        <f t="shared" si="2"/>
        <v>0</v>
      </c>
    </row>
    <row r="28" spans="1:8">
      <c r="A28" s="111" t="s">
        <v>7</v>
      </c>
      <c r="B28" s="309"/>
      <c r="C28" s="310"/>
      <c r="D28" s="311"/>
      <c r="E28" s="312" t="s">
        <v>7</v>
      </c>
      <c r="F28" s="305" t="str">
        <f>B27</f>
        <v>Only one RMG is managed by Fountains Forestry</v>
      </c>
      <c r="G28" s="306" t="s">
        <v>1360</v>
      </c>
      <c r="H28" s="307">
        <f t="shared" si="2"/>
        <v>0</v>
      </c>
    </row>
    <row r="29" spans="1:8">
      <c r="A29" s="111" t="s">
        <v>8</v>
      </c>
      <c r="B29" s="309"/>
      <c r="C29" s="310"/>
      <c r="D29" s="311"/>
      <c r="E29" s="312" t="s">
        <v>8</v>
      </c>
      <c r="F29" s="305">
        <f t="shared" si="2"/>
        <v>0</v>
      </c>
      <c r="G29" s="306">
        <f t="shared" si="2"/>
        <v>0</v>
      </c>
      <c r="H29" s="307">
        <f t="shared" si="2"/>
        <v>0</v>
      </c>
    </row>
    <row r="30" spans="1:8">
      <c r="A30" s="313"/>
      <c r="B30" s="314"/>
      <c r="C30" s="315"/>
      <c r="D30" s="316"/>
      <c r="E30" s="313"/>
    </row>
    <row r="31" spans="1:8" ht="31.5" customHeight="1">
      <c r="A31" s="106">
        <v>1.4</v>
      </c>
      <c r="B31" s="107" t="s">
        <v>448</v>
      </c>
      <c r="C31" s="112"/>
      <c r="D31" s="113"/>
      <c r="E31" s="301">
        <v>1.4</v>
      </c>
      <c r="F31" s="302" t="s">
        <v>448</v>
      </c>
      <c r="G31" s="317"/>
      <c r="H31" s="318"/>
    </row>
    <row r="32" spans="1:8" ht="42">
      <c r="A32" s="111" t="s">
        <v>4</v>
      </c>
      <c r="B32" s="718" t="s">
        <v>1692</v>
      </c>
      <c r="C32" s="310" t="s">
        <v>1360</v>
      </c>
      <c r="D32" s="311"/>
      <c r="E32" s="312" t="s">
        <v>4</v>
      </c>
      <c r="F32" s="305" t="str">
        <f t="shared" ref="F32:H36" si="3">B32</f>
        <v xml:space="preserve">The RMG has a written public policy of commitment to the FSC Principles and Criteria. Commitment stated and incorporated within the published UKWAS Statement and set out in the Forestry Management Manual (MA-FMM03) and PO-UKS-05 Dated: 01/05/2021 </v>
      </c>
      <c r="G32" s="306" t="str">
        <f t="shared" si="3"/>
        <v>Y</v>
      </c>
      <c r="H32" s="307">
        <f t="shared" si="3"/>
        <v>0</v>
      </c>
    </row>
    <row r="33" spans="1:8" ht="42">
      <c r="A33" s="111" t="s">
        <v>5</v>
      </c>
      <c r="B33" s="636" t="s">
        <v>2113</v>
      </c>
      <c r="C33" s="638" t="s">
        <v>1360</v>
      </c>
      <c r="D33" s="311"/>
      <c r="E33" s="312" t="s">
        <v>5</v>
      </c>
      <c r="F33" s="305" t="str">
        <f t="shared" si="3"/>
        <v xml:space="preserve">The RMG has a written public policy of commitment to the FSC Principles and Criteria. Commitment stated and incorporated within the published UKWAS Statement and set out in the Forestry Management Manual (MA-FMM-04) and PO-UKS-05 Dated: 01/05/2022 </v>
      </c>
      <c r="G33" s="306" t="str">
        <f t="shared" si="3"/>
        <v>Y</v>
      </c>
      <c r="H33" s="307">
        <f t="shared" si="3"/>
        <v>0</v>
      </c>
    </row>
    <row r="34" spans="1:8" ht="56">
      <c r="A34" s="111" t="s">
        <v>6</v>
      </c>
      <c r="B34" s="309" t="s">
        <v>2420</v>
      </c>
      <c r="C34" s="310" t="s">
        <v>1360</v>
      </c>
      <c r="D34" s="311"/>
      <c r="E34" s="312" t="s">
        <v>6</v>
      </c>
      <c r="F34" s="305" t="str">
        <f t="shared" si="3"/>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4" s="306" t="str">
        <f t="shared" si="3"/>
        <v>Y</v>
      </c>
      <c r="H34" s="307">
        <f t="shared" si="3"/>
        <v>0</v>
      </c>
    </row>
    <row r="35" spans="1:8" ht="28">
      <c r="A35" s="111" t="s">
        <v>7</v>
      </c>
      <c r="B35" s="309"/>
      <c r="C35" s="310"/>
      <c r="D35" s="311"/>
      <c r="E35" s="312" t="s">
        <v>7</v>
      </c>
      <c r="F35" s="305" t="str">
        <f>B34</f>
        <v>Commitment to conformance with the FSC and PEFC principles, criteria and indicators is documented in Appendix 1 UKWAS Statement,  MA-FMM-4.1 - Forestry Management Manual - August 2022 (the Management Manual) and PO-UKS-07 Dated: 01/05/2023. The Manual also describes the mechanisms for compliance within the group scheme.</v>
      </c>
      <c r="G35" s="306" t="s">
        <v>1360</v>
      </c>
      <c r="H35" s="307">
        <f t="shared" si="3"/>
        <v>0</v>
      </c>
    </row>
    <row r="36" spans="1:8">
      <c r="A36" s="111" t="s">
        <v>8</v>
      </c>
      <c r="B36" s="309"/>
      <c r="C36" s="310"/>
      <c r="D36" s="311"/>
      <c r="E36" s="312" t="s">
        <v>8</v>
      </c>
      <c r="F36" s="305">
        <f t="shared" si="3"/>
        <v>0</v>
      </c>
      <c r="G36" s="306">
        <f t="shared" si="3"/>
        <v>0</v>
      </c>
      <c r="H36" s="307">
        <f t="shared" si="3"/>
        <v>0</v>
      </c>
    </row>
    <row r="37" spans="1:8">
      <c r="A37" s="313"/>
      <c r="B37" s="309"/>
      <c r="C37" s="315"/>
      <c r="D37" s="316"/>
      <c r="E37" s="313"/>
      <c r="F37" s="309"/>
    </row>
    <row r="38" spans="1:8" ht="49.5" customHeight="1">
      <c r="A38" s="263">
        <v>1.5</v>
      </c>
      <c r="B38" s="114" t="s">
        <v>449</v>
      </c>
      <c r="C38" s="115"/>
      <c r="D38" s="116"/>
      <c r="E38" s="321">
        <v>1.5</v>
      </c>
      <c r="F38" s="322" t="s">
        <v>449</v>
      </c>
      <c r="G38" s="323"/>
      <c r="H38" s="324"/>
    </row>
    <row r="39" spans="1:8" ht="42">
      <c r="A39" s="111" t="s">
        <v>4</v>
      </c>
      <c r="B39" s="719" t="s">
        <v>1693</v>
      </c>
      <c r="C39" s="310" t="s">
        <v>1360</v>
      </c>
      <c r="D39" s="311"/>
      <c r="E39" s="312" t="s">
        <v>4</v>
      </c>
      <c r="F39" s="305" t="str">
        <f t="shared" ref="F39:H43" si="4">B39</f>
        <v>As in GR1.4 and Internal training, communication and advising members of staff or group members as appropriate is conducted by the Group Manager and Sponsoring Director. This is recorded through training minutes and e-mail communication.</v>
      </c>
      <c r="G39" s="306" t="str">
        <f t="shared" si="4"/>
        <v>Y</v>
      </c>
      <c r="H39" s="307">
        <f t="shared" si="4"/>
        <v>0</v>
      </c>
    </row>
    <row r="40" spans="1:8" ht="42">
      <c r="A40" s="111" t="s">
        <v>5</v>
      </c>
      <c r="B40" s="636" t="s">
        <v>2114</v>
      </c>
      <c r="C40" s="638" t="s">
        <v>1360</v>
      </c>
      <c r="D40" s="311"/>
      <c r="E40" s="312" t="s">
        <v>5</v>
      </c>
      <c r="F40" s="305" t="str">
        <f t="shared" si="4"/>
        <v>As stated in 1.4 and Internal training, communication and advising members of staff or group members as appropriate is conducted by the Group Manager and Sponsoring Director. This is recorded through training minutes and e-mail communication.</v>
      </c>
      <c r="G40" s="306" t="str">
        <f t="shared" si="4"/>
        <v>Y</v>
      </c>
      <c r="H40" s="307">
        <f t="shared" si="4"/>
        <v>0</v>
      </c>
    </row>
    <row r="41" spans="1:8" ht="106.5" customHeight="1">
      <c r="A41" s="111" t="s">
        <v>6</v>
      </c>
      <c r="B41" s="309" t="s">
        <v>2421</v>
      </c>
      <c r="C41" s="310" t="s">
        <v>1360</v>
      </c>
      <c r="D41" s="311"/>
      <c r="E41" s="312" t="s">
        <v>6</v>
      </c>
      <c r="F41" s="305" t="str">
        <f t="shared" si="4"/>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1" s="306" t="str">
        <f t="shared" si="4"/>
        <v>Y</v>
      </c>
      <c r="H41" s="307">
        <f t="shared" si="4"/>
        <v>0</v>
      </c>
    </row>
    <row r="42" spans="1:8" ht="42">
      <c r="A42" s="111" t="s">
        <v>7</v>
      </c>
      <c r="B42" s="309"/>
      <c r="C42" s="310"/>
      <c r="D42" s="311"/>
      <c r="E42" s="312" t="s">
        <v>7</v>
      </c>
      <c r="F42" s="305" t="str">
        <f>B41</f>
        <v>Description of management responsibilities is documented in section 3 of the Management Manual. This covers technical knowledge of Forest Managers. All forest managers and contractor operators interviewed during the audit (for sites sampled) demonstrated sound knowledge and understanding of respective responsibilities. Manual covers training commitments - covers Internal training, communication and advising members of staff or group members as appropriate is conducted by the Group Manager and Sponsoring Director. This is recorded through training minutes and e-mail communication.</v>
      </c>
      <c r="G42" s="306" t="s">
        <v>1360</v>
      </c>
      <c r="H42" s="307">
        <f t="shared" si="4"/>
        <v>0</v>
      </c>
    </row>
    <row r="43" spans="1:8">
      <c r="A43" s="111" t="s">
        <v>8</v>
      </c>
      <c r="B43" s="309"/>
      <c r="C43" s="310"/>
      <c r="D43" s="311"/>
      <c r="E43" s="312" t="s">
        <v>8</v>
      </c>
      <c r="F43" s="305">
        <f t="shared" si="4"/>
        <v>0</v>
      </c>
      <c r="G43" s="306">
        <f t="shared" si="4"/>
        <v>0</v>
      </c>
      <c r="H43" s="307">
        <f t="shared" si="4"/>
        <v>0</v>
      </c>
    </row>
    <row r="44" spans="1:8">
      <c r="A44" s="313"/>
      <c r="B44" s="314"/>
      <c r="C44" s="315"/>
      <c r="D44" s="316"/>
      <c r="E44" s="313"/>
    </row>
    <row r="45" spans="1:8" ht="20.9" customHeight="1">
      <c r="A45" s="216">
        <v>2</v>
      </c>
      <c r="B45" s="217" t="s">
        <v>450</v>
      </c>
      <c r="C45" s="112"/>
      <c r="D45" s="113"/>
      <c r="E45" s="325">
        <v>2</v>
      </c>
      <c r="F45" s="326" t="s">
        <v>450</v>
      </c>
      <c r="G45" s="327"/>
      <c r="H45" s="328"/>
    </row>
    <row r="46" spans="1:8" ht="168.75" customHeight="1">
      <c r="A46" s="263">
        <v>2.1</v>
      </c>
      <c r="B46" s="114" t="s">
        <v>1805</v>
      </c>
      <c r="C46" s="115"/>
      <c r="D46" s="116"/>
      <c r="E46" s="321">
        <v>2.1</v>
      </c>
      <c r="F46" s="322" t="s">
        <v>1806</v>
      </c>
      <c r="G46" s="323"/>
      <c r="H46" s="324"/>
    </row>
    <row r="47" spans="1:8" ht="57.75" customHeight="1">
      <c r="A47" s="263"/>
      <c r="B47" s="214" t="s">
        <v>451</v>
      </c>
      <c r="C47" s="115"/>
      <c r="D47" s="116"/>
      <c r="E47" s="321"/>
      <c r="F47" s="329" t="s">
        <v>1309</v>
      </c>
      <c r="G47" s="323"/>
      <c r="H47" s="324"/>
    </row>
    <row r="48" spans="1:8" ht="42">
      <c r="A48" s="111" t="s">
        <v>4</v>
      </c>
      <c r="B48" s="719" t="s">
        <v>1694</v>
      </c>
      <c r="C48" s="310" t="s">
        <v>1360</v>
      </c>
      <c r="D48" s="311"/>
      <c r="E48" s="312" t="s">
        <v>4</v>
      </c>
      <c r="F48" s="305" t="str">
        <f t="shared" ref="F48:H52" si="5">B48</f>
        <v>This is defined within the FMM Issue 3 – July 2021. Two documents are used for Group Members, Forest Certification Agreements AG-INF &amp; AG-INE (External), declaring and acknowledging their consent and commitment to FSC and group rules</v>
      </c>
      <c r="G48" s="306" t="str">
        <f t="shared" si="5"/>
        <v>Y</v>
      </c>
      <c r="H48" s="307">
        <f t="shared" si="5"/>
        <v>0</v>
      </c>
    </row>
    <row r="49" spans="1:8" ht="42">
      <c r="A49" s="111" t="s">
        <v>5</v>
      </c>
      <c r="B49" s="636" t="s">
        <v>2115</v>
      </c>
      <c r="C49" s="638" t="s">
        <v>1360</v>
      </c>
      <c r="D49" s="311"/>
      <c r="E49" s="312" t="s">
        <v>5</v>
      </c>
      <c r="F49" s="305" t="str">
        <f t="shared" si="5"/>
        <v>This is defined within the FMM Issue 4 – May 2022. Two documents are used for Group Members, Forest Certification Agreements AG-INF &amp; AG-INE (External), declaring and acknowledging their consent and commitment to FSC and group rules</v>
      </c>
      <c r="G49" s="306" t="str">
        <f t="shared" si="5"/>
        <v>Y</v>
      </c>
      <c r="H49" s="307">
        <f t="shared" si="5"/>
        <v>0</v>
      </c>
    </row>
    <row r="50" spans="1:8" ht="56">
      <c r="A50" s="111" t="s">
        <v>6</v>
      </c>
      <c r="B50" s="309" t="s">
        <v>2422</v>
      </c>
      <c r="C50" s="638" t="s">
        <v>1360</v>
      </c>
      <c r="D50" s="311"/>
      <c r="E50" s="312" t="s">
        <v>6</v>
      </c>
      <c r="F50" s="305" t="str">
        <f>B50</f>
        <v>Use of consent agreements described in Management Manual. Two documents are used for Group Members, Forest Certification Agreements AG-INF &amp; AG-INE (External), declaring and acknowledging their consent and commitment to FSC and group rules. AG-INF for internal clients (i.e. forests managed by FF), AG-INE applies to external (Corrour).</v>
      </c>
      <c r="G50" s="306" t="str">
        <f t="shared" si="5"/>
        <v>Y</v>
      </c>
      <c r="H50" s="307">
        <f t="shared" si="5"/>
        <v>0</v>
      </c>
    </row>
    <row r="51" spans="1:8" ht="28">
      <c r="A51" s="111" t="s">
        <v>7</v>
      </c>
      <c r="B51" s="319"/>
      <c r="C51" s="310"/>
      <c r="D51" s="311"/>
      <c r="E51" s="312" t="s">
        <v>7</v>
      </c>
      <c r="F51" s="305" t="s">
        <v>2539</v>
      </c>
      <c r="G51" s="306" t="s">
        <v>1360</v>
      </c>
      <c r="H51" s="307">
        <f t="shared" si="5"/>
        <v>0</v>
      </c>
    </row>
    <row r="52" spans="1:8">
      <c r="A52" s="111" t="s">
        <v>8</v>
      </c>
      <c r="B52" s="319"/>
      <c r="C52" s="310"/>
      <c r="D52" s="311"/>
      <c r="E52" s="312" t="s">
        <v>8</v>
      </c>
      <c r="F52" s="305">
        <f t="shared" si="5"/>
        <v>0</v>
      </c>
      <c r="G52" s="306">
        <f t="shared" si="5"/>
        <v>0</v>
      </c>
      <c r="H52" s="307">
        <f t="shared" si="5"/>
        <v>0</v>
      </c>
    </row>
    <row r="53" spans="1:8" ht="50.25" customHeight="1">
      <c r="A53" s="263"/>
      <c r="B53" s="114" t="s">
        <v>452</v>
      </c>
      <c r="C53" s="115"/>
      <c r="D53" s="116"/>
      <c r="E53" s="321"/>
      <c r="F53" s="322" t="s">
        <v>452</v>
      </c>
      <c r="G53" s="323"/>
      <c r="H53" s="324"/>
    </row>
    <row r="54" spans="1:8" ht="28">
      <c r="A54" s="111" t="s">
        <v>4</v>
      </c>
      <c r="B54" s="719" t="s">
        <v>1695</v>
      </c>
      <c r="C54" s="310" t="s">
        <v>1360</v>
      </c>
      <c r="D54" s="311"/>
      <c r="E54" s="312" t="s">
        <v>4</v>
      </c>
      <c r="F54" s="305" t="str">
        <f t="shared" ref="F54:H58" si="6">B54</f>
        <v>Examples of signed Forest Certification Agreements reviewed – Barracks (01.02.21) and Admirals (11.3.2021), Corrour (09.06.2020), Bhrochain (1.4.19) Carn Mor (19/6/16)</v>
      </c>
      <c r="G54" s="306" t="str">
        <f t="shared" si="6"/>
        <v>Y</v>
      </c>
      <c r="H54" s="307">
        <f t="shared" si="6"/>
        <v>0</v>
      </c>
    </row>
    <row r="55" spans="1:8" ht="28">
      <c r="A55" s="111" t="s">
        <v>5</v>
      </c>
      <c r="B55" s="636" t="s">
        <v>2116</v>
      </c>
      <c r="C55" s="638" t="s">
        <v>1360</v>
      </c>
      <c r="D55" s="311"/>
      <c r="E55" s="312" t="s">
        <v>5</v>
      </c>
      <c r="F55" s="305" t="str">
        <f t="shared" si="6"/>
        <v xml:space="preserve">Examples of signed Forest Certification Agreements (AG-INF) reviewed – Penmanshiel (04.10.2021), Hall Manor (30.11.2021)  and New Kelso (17.01.2022)  </v>
      </c>
      <c r="G55" s="306" t="str">
        <f t="shared" si="6"/>
        <v>Y</v>
      </c>
      <c r="H55" s="307">
        <f t="shared" si="6"/>
        <v>0</v>
      </c>
    </row>
    <row r="56" spans="1:8" ht="28">
      <c r="A56" s="111" t="s">
        <v>6</v>
      </c>
      <c r="B56" s="309" t="s">
        <v>2423</v>
      </c>
      <c r="C56" s="310" t="s">
        <v>1360</v>
      </c>
      <c r="D56" s="311"/>
      <c r="E56" s="312" t="s">
        <v>6</v>
      </c>
      <c r="F56" s="305" t="str">
        <f t="shared" si="6"/>
        <v>One new group scheme member included in audit sample, with signed Forest Certification Agreement (AG-INF) in place - Kirk Hill (19 Jan 2023).</v>
      </c>
      <c r="G56" s="306" t="str">
        <f t="shared" si="6"/>
        <v>Y</v>
      </c>
      <c r="H56" s="307">
        <f t="shared" si="6"/>
        <v>0</v>
      </c>
    </row>
    <row r="57" spans="1:8">
      <c r="A57" s="111" t="s">
        <v>7</v>
      </c>
      <c r="B57" s="319"/>
      <c r="C57" s="310"/>
      <c r="D57" s="311"/>
      <c r="E57" s="312" t="s">
        <v>7</v>
      </c>
      <c r="F57" s="305" t="s">
        <v>2540</v>
      </c>
      <c r="G57" s="306" t="s">
        <v>1360</v>
      </c>
      <c r="H57" s="307">
        <f t="shared" si="6"/>
        <v>0</v>
      </c>
    </row>
    <row r="58" spans="1:8">
      <c r="A58" s="111" t="s">
        <v>8</v>
      </c>
      <c r="B58" s="319"/>
      <c r="C58" s="310"/>
      <c r="D58" s="311"/>
      <c r="E58" s="312" t="s">
        <v>8</v>
      </c>
      <c r="F58" s="305">
        <f t="shared" si="6"/>
        <v>0</v>
      </c>
      <c r="G58" s="306">
        <f t="shared" si="6"/>
        <v>0</v>
      </c>
      <c r="H58" s="307">
        <f t="shared" si="6"/>
        <v>0</v>
      </c>
    </row>
    <row r="59" spans="1:8" ht="54.75" customHeight="1">
      <c r="A59" s="263"/>
      <c r="B59" s="114" t="s">
        <v>453</v>
      </c>
      <c r="C59" s="115"/>
      <c r="D59" s="116"/>
      <c r="E59" s="321"/>
      <c r="F59" s="322" t="s">
        <v>453</v>
      </c>
      <c r="G59" s="323"/>
      <c r="H59" s="324"/>
    </row>
    <row r="60" spans="1:8" ht="42.75" customHeight="1">
      <c r="A60" s="263"/>
      <c r="B60" s="214" t="s">
        <v>454</v>
      </c>
      <c r="C60" s="115"/>
      <c r="D60" s="116"/>
      <c r="E60" s="321"/>
      <c r="F60" s="329" t="s">
        <v>454</v>
      </c>
      <c r="G60" s="323"/>
      <c r="H60" s="324"/>
    </row>
    <row r="61" spans="1:8">
      <c r="A61" s="111" t="s">
        <v>4</v>
      </c>
      <c r="B61" s="720" t="s">
        <v>1696</v>
      </c>
      <c r="C61" s="310" t="s">
        <v>1360</v>
      </c>
      <c r="D61" s="311"/>
      <c r="E61" s="312" t="s">
        <v>4</v>
      </c>
      <c r="F61" s="305" t="str">
        <f t="shared" ref="F61:H65" si="7">B61</f>
        <v>All agreements are directly with owners or appointed trustees/officers of the owner.</v>
      </c>
      <c r="G61" s="306" t="str">
        <f t="shared" si="7"/>
        <v>Y</v>
      </c>
      <c r="H61" s="307">
        <f t="shared" si="7"/>
        <v>0</v>
      </c>
    </row>
    <row r="62" spans="1:8">
      <c r="A62" s="111" t="s">
        <v>5</v>
      </c>
      <c r="B62" s="636" t="s">
        <v>1696</v>
      </c>
      <c r="C62" s="638" t="s">
        <v>1360</v>
      </c>
      <c r="D62" s="311"/>
      <c r="E62" s="312" t="s">
        <v>5</v>
      </c>
      <c r="F62" s="305" t="str">
        <f t="shared" si="7"/>
        <v>All agreements are directly with owners or appointed trustees/officers of the owner.</v>
      </c>
      <c r="G62" s="306" t="str">
        <f t="shared" si="7"/>
        <v>Y</v>
      </c>
      <c r="H62" s="307">
        <f t="shared" si="7"/>
        <v>0</v>
      </c>
    </row>
    <row r="63" spans="1:8" ht="28">
      <c r="A63" s="111" t="s">
        <v>6</v>
      </c>
      <c r="B63" s="309" t="s">
        <v>2424</v>
      </c>
      <c r="C63" s="638" t="s">
        <v>1360</v>
      </c>
      <c r="D63" s="311"/>
      <c r="E63" s="312" t="s">
        <v>6</v>
      </c>
      <c r="F63" s="305" t="str">
        <f t="shared" si="7"/>
        <v>All agreements are directly with owners or appointed trustees/officers of the owner. See 2.1.1 for example.</v>
      </c>
      <c r="G63" s="306" t="str">
        <f t="shared" si="7"/>
        <v>Y</v>
      </c>
      <c r="H63" s="307">
        <f t="shared" si="7"/>
        <v>0</v>
      </c>
    </row>
    <row r="64" spans="1:8">
      <c r="A64" s="111" t="s">
        <v>7</v>
      </c>
      <c r="B64" s="319"/>
      <c r="C64" s="310"/>
      <c r="D64" s="311"/>
      <c r="E64" s="312" t="s">
        <v>7</v>
      </c>
      <c r="F64" s="305" t="s">
        <v>2541</v>
      </c>
      <c r="G64" s="306" t="s">
        <v>1360</v>
      </c>
      <c r="H64" s="307">
        <f t="shared" si="7"/>
        <v>0</v>
      </c>
    </row>
    <row r="65" spans="1:8">
      <c r="A65" s="111" t="s">
        <v>8</v>
      </c>
      <c r="B65" s="319"/>
      <c r="C65" s="310"/>
      <c r="D65" s="311"/>
      <c r="E65" s="312" t="s">
        <v>8</v>
      </c>
      <c r="F65" s="305">
        <f t="shared" si="7"/>
        <v>0</v>
      </c>
      <c r="G65" s="306">
        <f t="shared" si="7"/>
        <v>0</v>
      </c>
      <c r="H65" s="307">
        <f t="shared" si="7"/>
        <v>0</v>
      </c>
    </row>
    <row r="66" spans="1:8">
      <c r="A66" s="313"/>
      <c r="B66" s="314"/>
      <c r="C66" s="315"/>
      <c r="D66" s="316"/>
      <c r="E66" s="313"/>
    </row>
    <row r="67" spans="1:8" s="333" customFormat="1" ht="27.75" customHeight="1">
      <c r="A67" s="219">
        <v>3</v>
      </c>
      <c r="B67" s="215" t="s">
        <v>455</v>
      </c>
      <c r="C67" s="220"/>
      <c r="D67" s="221"/>
      <c r="E67" s="330">
        <v>3</v>
      </c>
      <c r="F67" s="300" t="s">
        <v>455</v>
      </c>
      <c r="G67" s="331"/>
      <c r="H67" s="332"/>
    </row>
    <row r="68" spans="1:8" ht="45.75" customHeight="1">
      <c r="A68" s="263">
        <v>3.1</v>
      </c>
      <c r="B68" s="114" t="s">
        <v>456</v>
      </c>
      <c r="C68" s="119"/>
      <c r="D68" s="120"/>
      <c r="E68" s="321">
        <v>3.1</v>
      </c>
      <c r="F68" s="322" t="s">
        <v>456</v>
      </c>
      <c r="G68" s="334"/>
      <c r="H68" s="335"/>
    </row>
    <row r="69" spans="1:8" ht="42" customHeight="1">
      <c r="A69" s="263"/>
      <c r="B69" s="214" t="s">
        <v>457</v>
      </c>
      <c r="C69" s="119"/>
      <c r="D69" s="120"/>
      <c r="E69" s="321"/>
      <c r="F69" s="329" t="s">
        <v>457</v>
      </c>
      <c r="G69" s="334"/>
      <c r="H69" s="335"/>
    </row>
    <row r="70" spans="1:8" ht="28">
      <c r="A70" s="111" t="s">
        <v>4</v>
      </c>
      <c r="B70" s="719" t="s">
        <v>1697</v>
      </c>
      <c r="C70" s="310" t="s">
        <v>1360</v>
      </c>
      <c r="D70" s="311"/>
      <c r="E70" s="312" t="s">
        <v>4</v>
      </c>
      <c r="F70" s="305" t="str">
        <f t="shared" ref="F70:H74" si="8">B70</f>
        <v>Roles and responsibilities for the different actors within the group are set out in FMM Issue 3 – July 2021- Appendix III and in accordance with industry guidance e.g. GMHSF</v>
      </c>
      <c r="G70" s="306" t="str">
        <f t="shared" si="8"/>
        <v>Y</v>
      </c>
      <c r="H70" s="307">
        <f t="shared" si="8"/>
        <v>0</v>
      </c>
    </row>
    <row r="71" spans="1:8" ht="28">
      <c r="A71" s="111" t="s">
        <v>5</v>
      </c>
      <c r="B71" s="636" t="s">
        <v>2117</v>
      </c>
      <c r="C71" s="638" t="s">
        <v>1360</v>
      </c>
      <c r="D71" s="311"/>
      <c r="E71" s="312" t="s">
        <v>5</v>
      </c>
      <c r="F71" s="305" t="str">
        <f t="shared" si="8"/>
        <v>Roles and responsibilities for the different actors within the group are set out in FMM Issue 4 – May 2022 - Appendix III and in accordance with industry guidance e.g. GMHSF</v>
      </c>
      <c r="G71" s="306" t="str">
        <f t="shared" si="8"/>
        <v>Y</v>
      </c>
      <c r="H71" s="307">
        <f t="shared" si="8"/>
        <v>0</v>
      </c>
    </row>
    <row r="72" spans="1:8" ht="42">
      <c r="A72" s="111" t="s">
        <v>6</v>
      </c>
      <c r="B72" s="309" t="s">
        <v>2425</v>
      </c>
      <c r="C72" s="310" t="s">
        <v>1360</v>
      </c>
      <c r="D72" s="311"/>
      <c r="E72" s="312" t="s">
        <v>6</v>
      </c>
      <c r="F72" s="305" t="str">
        <f t="shared" si="8"/>
        <v>Roles and responsibilities for the different actors within the group are set out in the Management Manual - Appendix III and in accordance with industry guidance e.g. GMHSF. Responsibilities also clearly described in consent agreements (sections 4.2 and 4.3).</v>
      </c>
      <c r="G72" s="306" t="str">
        <f t="shared" si="8"/>
        <v>Y</v>
      </c>
      <c r="H72" s="307">
        <f t="shared" si="8"/>
        <v>0</v>
      </c>
    </row>
    <row r="73" spans="1:8">
      <c r="A73" s="111" t="s">
        <v>7</v>
      </c>
      <c r="B73" s="309"/>
      <c r="C73" s="310"/>
      <c r="D73" s="311"/>
      <c r="E73" s="312" t="s">
        <v>7</v>
      </c>
      <c r="F73" s="305" t="s">
        <v>2542</v>
      </c>
      <c r="G73" s="306" t="s">
        <v>1360</v>
      </c>
      <c r="H73" s="307">
        <f t="shared" si="8"/>
        <v>0</v>
      </c>
    </row>
    <row r="74" spans="1:8">
      <c r="A74" s="111" t="s">
        <v>8</v>
      </c>
      <c r="B74" s="309"/>
      <c r="C74" s="310"/>
      <c r="D74" s="311"/>
      <c r="E74" s="312" t="s">
        <v>8</v>
      </c>
      <c r="F74" s="305">
        <f t="shared" si="8"/>
        <v>0</v>
      </c>
      <c r="G74" s="306">
        <f t="shared" si="8"/>
        <v>0</v>
      </c>
      <c r="H74" s="307">
        <f t="shared" si="8"/>
        <v>0</v>
      </c>
    </row>
    <row r="75" spans="1:8">
      <c r="A75" s="313"/>
      <c r="B75" s="314"/>
      <c r="C75" s="315"/>
      <c r="D75" s="316"/>
      <c r="E75" s="313"/>
    </row>
    <row r="76" spans="1:8" ht="48.75" customHeight="1">
      <c r="A76" s="263">
        <v>3.2</v>
      </c>
      <c r="B76" s="114" t="s">
        <v>458</v>
      </c>
      <c r="C76" s="119"/>
      <c r="D76" s="120"/>
      <c r="E76" s="321">
        <v>3.2</v>
      </c>
      <c r="F76" s="322" t="s">
        <v>458</v>
      </c>
      <c r="G76" s="334"/>
      <c r="H76" s="335"/>
    </row>
    <row r="77" spans="1:8">
      <c r="A77" s="111" t="s">
        <v>4</v>
      </c>
      <c r="B77" s="720" t="s">
        <v>1698</v>
      </c>
      <c r="C77" s="310" t="s">
        <v>1360</v>
      </c>
      <c r="D77" s="311"/>
      <c r="E77" s="312" t="s">
        <v>4</v>
      </c>
      <c r="F77" s="309" t="str">
        <f>B77</f>
        <v>As 3.1 above</v>
      </c>
      <c r="G77" s="310" t="str">
        <f>C77</f>
        <v>Y</v>
      </c>
      <c r="H77" s="311">
        <f>D77</f>
        <v>0</v>
      </c>
    </row>
    <row r="78" spans="1:8">
      <c r="A78" s="111" t="s">
        <v>5</v>
      </c>
      <c r="B78" s="637" t="s">
        <v>1698</v>
      </c>
      <c r="C78" s="638" t="s">
        <v>1360</v>
      </c>
      <c r="D78" s="311"/>
      <c r="E78" s="312" t="s">
        <v>5</v>
      </c>
      <c r="F78" s="309" t="str">
        <f t="shared" ref="F78:H81" si="9">B78</f>
        <v>As 3.1 above</v>
      </c>
      <c r="G78" s="310" t="str">
        <f t="shared" si="9"/>
        <v>Y</v>
      </c>
      <c r="H78" s="311">
        <f t="shared" si="9"/>
        <v>0</v>
      </c>
    </row>
    <row r="79" spans="1:8" ht="42">
      <c r="A79" s="111" t="s">
        <v>6</v>
      </c>
      <c r="B79" s="309" t="s">
        <v>2425</v>
      </c>
      <c r="C79" s="310" t="s">
        <v>1360</v>
      </c>
      <c r="D79" s="311"/>
      <c r="E79" s="312" t="s">
        <v>6</v>
      </c>
      <c r="F79" s="309" t="str">
        <f t="shared" si="9"/>
        <v>Roles and responsibilities for the different actors within the group are set out in the Management Manual - Appendix III and in accordance with industry guidance e.g. GMHSF. Responsibilities also clearly described in consent agreements (sections 4.2 and 4.3).</v>
      </c>
      <c r="G79" s="310" t="str">
        <f t="shared" si="9"/>
        <v>Y</v>
      </c>
      <c r="H79" s="311">
        <f t="shared" si="9"/>
        <v>0</v>
      </c>
    </row>
    <row r="80" spans="1:8">
      <c r="A80" s="111" t="s">
        <v>7</v>
      </c>
      <c r="B80" s="309"/>
      <c r="C80" s="310"/>
      <c r="D80" s="311"/>
      <c r="E80" s="312" t="s">
        <v>7</v>
      </c>
      <c r="F80" s="309" t="s">
        <v>2543</v>
      </c>
      <c r="G80" s="310" t="s">
        <v>1360</v>
      </c>
      <c r="H80" s="311">
        <f t="shared" si="9"/>
        <v>0</v>
      </c>
    </row>
    <row r="81" spans="1:8">
      <c r="A81" s="111" t="s">
        <v>8</v>
      </c>
      <c r="B81" s="309"/>
      <c r="C81" s="310"/>
      <c r="D81" s="311"/>
      <c r="E81" s="312" t="s">
        <v>8</v>
      </c>
      <c r="F81" s="309">
        <f t="shared" si="9"/>
        <v>0</v>
      </c>
      <c r="G81" s="310">
        <f t="shared" si="9"/>
        <v>0</v>
      </c>
      <c r="H81" s="311">
        <f t="shared" si="9"/>
        <v>0</v>
      </c>
    </row>
    <row r="82" spans="1:8">
      <c r="A82" s="313"/>
      <c r="B82" s="314"/>
      <c r="C82" s="315"/>
      <c r="D82" s="316"/>
      <c r="E82" s="313"/>
    </row>
    <row r="83" spans="1:8" ht="29.25" customHeight="1">
      <c r="A83" s="263"/>
      <c r="B83" s="215" t="s">
        <v>459</v>
      </c>
      <c r="C83" s="119"/>
      <c r="D83" s="120"/>
      <c r="E83" s="321"/>
      <c r="F83" s="336" t="s">
        <v>459</v>
      </c>
      <c r="G83" s="334"/>
      <c r="H83" s="335"/>
    </row>
    <row r="84" spans="1:8" ht="75.75" customHeight="1">
      <c r="A84" s="263">
        <v>3.3</v>
      </c>
      <c r="B84" s="114" t="s">
        <v>460</v>
      </c>
      <c r="C84" s="119"/>
      <c r="D84" s="120"/>
      <c r="E84" s="321">
        <v>3.3</v>
      </c>
      <c r="F84" s="322" t="s">
        <v>1310</v>
      </c>
      <c r="G84" s="334"/>
      <c r="H84" s="335"/>
    </row>
    <row r="85" spans="1:8" ht="55.5" customHeight="1">
      <c r="A85" s="263"/>
      <c r="B85" s="114" t="s">
        <v>461</v>
      </c>
      <c r="C85" s="119"/>
      <c r="D85" s="120"/>
      <c r="E85" s="321"/>
      <c r="F85" s="322" t="s">
        <v>1311</v>
      </c>
      <c r="G85" s="334"/>
      <c r="H85" s="335"/>
    </row>
    <row r="86" spans="1:8" ht="104.25" customHeight="1">
      <c r="A86" s="263"/>
      <c r="B86" s="214" t="s">
        <v>462</v>
      </c>
      <c r="C86" s="119"/>
      <c r="D86" s="120"/>
      <c r="E86" s="321"/>
      <c r="F86" s="329" t="s">
        <v>1312</v>
      </c>
      <c r="G86" s="334"/>
      <c r="H86" s="335"/>
    </row>
    <row r="87" spans="1:8">
      <c r="A87" s="111" t="s">
        <v>4</v>
      </c>
      <c r="B87" s="721" t="s">
        <v>1700</v>
      </c>
      <c r="C87" s="310" t="s">
        <v>1360</v>
      </c>
      <c r="D87" s="311"/>
      <c r="E87" s="312" t="s">
        <v>4</v>
      </c>
      <c r="F87" s="305" t="str">
        <f>B95</f>
        <v>Management in accordance with the FMM Issue 3 – July 2021 and the requirements of UKWAS and UKFS. Subject to internal monitoring and audit.</v>
      </c>
      <c r="G87" s="306" t="str">
        <f t="shared" ref="F87:H91" si="10">C87</f>
        <v>Y</v>
      </c>
      <c r="H87" s="307">
        <f t="shared" si="10"/>
        <v>0</v>
      </c>
    </row>
    <row r="88" spans="1:8">
      <c r="A88" s="111" t="s">
        <v>5</v>
      </c>
      <c r="B88" s="443" t="s">
        <v>1700</v>
      </c>
      <c r="C88" s="310" t="s">
        <v>1360</v>
      </c>
      <c r="D88" s="311"/>
      <c r="E88" s="312" t="s">
        <v>5</v>
      </c>
      <c r="F88" s="305" t="str">
        <f t="shared" si="10"/>
        <v>As described at 3.1</v>
      </c>
      <c r="G88" s="306" t="str">
        <f t="shared" si="10"/>
        <v>Y</v>
      </c>
      <c r="H88" s="307">
        <f t="shared" si="10"/>
        <v>0</v>
      </c>
    </row>
    <row r="89" spans="1:8" ht="56">
      <c r="A89" s="111" t="s">
        <v>6</v>
      </c>
      <c r="B89" s="309" t="s">
        <v>2426</v>
      </c>
      <c r="C89" s="310" t="s">
        <v>1360</v>
      </c>
      <c r="D89" s="311"/>
      <c r="E89" s="312" t="s">
        <v>6</v>
      </c>
      <c r="F89"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89" s="306" t="str">
        <f t="shared" si="10"/>
        <v>Y</v>
      </c>
      <c r="H89" s="307">
        <f t="shared" si="10"/>
        <v>0</v>
      </c>
    </row>
    <row r="90" spans="1:8" ht="28">
      <c r="A90" s="111" t="s">
        <v>7</v>
      </c>
      <c r="B90" s="309"/>
      <c r="C90" s="310"/>
      <c r="D90" s="311"/>
      <c r="E90" s="312" t="s">
        <v>7</v>
      </c>
      <c r="F90" s="305" t="str">
        <f>B89</f>
        <v>Responsibilities are described in consent agreements in sections 4.2 (Fountains Forestry) and 4.3 (Woodland Owner). The default arrangement is that Fountains Forestry (FF) is the resource manager for the woodlands included in the scheme - confirmed for each woodland inspected during the audit.</v>
      </c>
      <c r="G90" s="306" t="s">
        <v>1360</v>
      </c>
      <c r="H90" s="307">
        <f t="shared" si="10"/>
        <v>0</v>
      </c>
    </row>
    <row r="91" spans="1:8">
      <c r="A91" s="111" t="s">
        <v>8</v>
      </c>
      <c r="B91" s="309"/>
      <c r="C91" s="310"/>
      <c r="D91" s="311"/>
      <c r="E91" s="312" t="s">
        <v>8</v>
      </c>
      <c r="F91" s="305">
        <f t="shared" si="10"/>
        <v>0</v>
      </c>
      <c r="G91" s="306">
        <f t="shared" si="10"/>
        <v>0</v>
      </c>
      <c r="H91" s="307">
        <f t="shared" si="10"/>
        <v>0</v>
      </c>
    </row>
    <row r="92" spans="1:8">
      <c r="A92" s="313"/>
      <c r="B92" s="314"/>
      <c r="C92" s="315"/>
      <c r="D92" s="316"/>
      <c r="E92" s="313"/>
      <c r="F92" s="305"/>
      <c r="G92" s="306"/>
      <c r="H92" s="307"/>
    </row>
    <row r="93" spans="1:8" s="333" customFormat="1" ht="31.5" customHeight="1">
      <c r="A93" s="219">
        <v>4</v>
      </c>
      <c r="B93" s="215" t="s">
        <v>463</v>
      </c>
      <c r="C93" s="227"/>
      <c r="D93" s="228"/>
      <c r="E93" s="330">
        <v>4</v>
      </c>
      <c r="F93" s="300" t="s">
        <v>463</v>
      </c>
      <c r="G93" s="337"/>
      <c r="H93" s="338"/>
    </row>
    <row r="94" spans="1:8" ht="53.25" customHeight="1">
      <c r="A94" s="263">
        <v>4.0999999999999996</v>
      </c>
      <c r="B94" s="114" t="s">
        <v>464</v>
      </c>
      <c r="C94" s="119"/>
      <c r="D94" s="120"/>
      <c r="E94" s="321">
        <v>4.0999999999999996</v>
      </c>
      <c r="F94" s="322" t="s">
        <v>1313</v>
      </c>
      <c r="G94" s="334"/>
      <c r="H94" s="335"/>
    </row>
    <row r="95" spans="1:8" ht="28">
      <c r="A95" s="111" t="s">
        <v>4</v>
      </c>
      <c r="B95" s="719" t="s">
        <v>1699</v>
      </c>
      <c r="C95" s="310" t="s">
        <v>1360</v>
      </c>
      <c r="D95" s="311"/>
      <c r="E95" s="312" t="s">
        <v>4</v>
      </c>
      <c r="F95" s="305" t="str">
        <f>B95</f>
        <v>Management in accordance with the FMM Issue 3 – July 2021 and the requirements of UKWAS and UKFS. Subject to internal monitoring and audit.</v>
      </c>
      <c r="G95" s="306" t="str">
        <f t="shared" ref="F95:H99" si="11">C95</f>
        <v>Y</v>
      </c>
      <c r="H95" s="307">
        <f t="shared" si="11"/>
        <v>0</v>
      </c>
    </row>
    <row r="96" spans="1:8" ht="28">
      <c r="A96" s="111" t="s">
        <v>5</v>
      </c>
      <c r="B96" s="636" t="s">
        <v>2118</v>
      </c>
      <c r="C96" s="638" t="s">
        <v>1360</v>
      </c>
      <c r="D96" s="311"/>
      <c r="E96" s="312" t="s">
        <v>5</v>
      </c>
      <c r="F96" s="305" t="str">
        <f t="shared" si="11"/>
        <v>Management in accordance with the FMM Issue 4 – May 2022 and the requirements of UKWAS and UKFS. Subject to internal monitoring and audit.</v>
      </c>
      <c r="G96" s="306" t="str">
        <f t="shared" si="11"/>
        <v>Y</v>
      </c>
      <c r="H96" s="307">
        <f t="shared" si="11"/>
        <v>0</v>
      </c>
    </row>
    <row r="97" spans="1:8" ht="96" customHeight="1">
      <c r="A97" s="111" t="s">
        <v>6</v>
      </c>
      <c r="B97" s="309" t="s">
        <v>2427</v>
      </c>
      <c r="C97" s="310" t="s">
        <v>1360</v>
      </c>
      <c r="D97" s="311"/>
      <c r="E97" s="312" t="s">
        <v>6</v>
      </c>
      <c r="F97" s="305" t="str">
        <f t="shared" si="11"/>
        <v>Mechanisms to achieve compliance are described in the Management Manual and other system documents. At the woodland level, FF prepares a UKWAS Compliance Framework for every woodland which describes how each element of the UKWAS is met. If aspects are not covered by a Long Term Forest Plan or Management Manual, these are added as appendices to the compliance framework (e.g. Kirk Hill prop ref 1240000022065). Compliance subject to internal monitoring and audit. Conformance demonstrated at each woodland inspected during the audit.</v>
      </c>
      <c r="G97" s="306" t="str">
        <f t="shared" si="11"/>
        <v>Y</v>
      </c>
      <c r="H97" s="307">
        <f t="shared" si="11"/>
        <v>0</v>
      </c>
    </row>
    <row r="98" spans="1:8">
      <c r="A98" s="111" t="s">
        <v>7</v>
      </c>
      <c r="B98" s="309"/>
      <c r="C98" s="310"/>
      <c r="D98" s="311"/>
      <c r="E98" s="312" t="s">
        <v>7</v>
      </c>
      <c r="F98" s="305" t="s">
        <v>2544</v>
      </c>
      <c r="G98" s="306" t="s">
        <v>1360</v>
      </c>
      <c r="H98" s="307">
        <f t="shared" si="11"/>
        <v>0</v>
      </c>
    </row>
    <row r="99" spans="1:8">
      <c r="A99" s="111" t="s">
        <v>8</v>
      </c>
      <c r="B99" s="309"/>
      <c r="C99" s="310"/>
      <c r="D99" s="311"/>
      <c r="E99" s="312" t="s">
        <v>8</v>
      </c>
      <c r="F99" s="305">
        <f t="shared" si="11"/>
        <v>0</v>
      </c>
      <c r="G99" s="306">
        <f t="shared" si="11"/>
        <v>0</v>
      </c>
      <c r="H99" s="307">
        <f t="shared" si="11"/>
        <v>0</v>
      </c>
    </row>
    <row r="100" spans="1:8">
      <c r="A100" s="313"/>
      <c r="B100" s="314"/>
      <c r="C100" s="315"/>
      <c r="D100" s="316"/>
      <c r="E100" s="313"/>
    </row>
    <row r="101" spans="1:8" ht="77.25" customHeight="1">
      <c r="A101" s="106">
        <v>4.2</v>
      </c>
      <c r="B101" s="107" t="s">
        <v>465</v>
      </c>
      <c r="C101" s="117"/>
      <c r="D101" s="118"/>
      <c r="E101" s="301">
        <v>4.2</v>
      </c>
      <c r="F101" s="339" t="s">
        <v>1314</v>
      </c>
      <c r="G101" s="340"/>
      <c r="H101" s="341"/>
    </row>
    <row r="102" spans="1:8">
      <c r="A102" s="111" t="s">
        <v>4</v>
      </c>
      <c r="B102" s="459" t="s">
        <v>1701</v>
      </c>
      <c r="C102" s="310" t="s">
        <v>1360</v>
      </c>
      <c r="D102" s="311"/>
      <c r="E102" s="312" t="s">
        <v>4</v>
      </c>
      <c r="F102" s="342" t="s">
        <v>1315</v>
      </c>
      <c r="G102" s="343"/>
      <c r="H102" s="344"/>
    </row>
    <row r="103" spans="1:8">
      <c r="A103" s="111" t="s">
        <v>5</v>
      </c>
      <c r="B103" s="636" t="s">
        <v>1701</v>
      </c>
      <c r="C103" s="638" t="s">
        <v>1360</v>
      </c>
      <c r="D103" s="311"/>
      <c r="E103" s="312" t="s">
        <v>5</v>
      </c>
      <c r="F103" s="342" t="s">
        <v>1315</v>
      </c>
      <c r="G103" s="343"/>
      <c r="H103" s="344"/>
    </row>
    <row r="104" spans="1:8">
      <c r="A104" s="111" t="s">
        <v>6</v>
      </c>
      <c r="B104" s="309" t="s">
        <v>1701</v>
      </c>
      <c r="C104" s="310" t="s">
        <v>1360</v>
      </c>
      <c r="D104" s="311"/>
      <c r="E104" s="312" t="s">
        <v>6</v>
      </c>
      <c r="F104" s="342" t="s">
        <v>1315</v>
      </c>
      <c r="G104" s="343"/>
      <c r="H104" s="344"/>
    </row>
    <row r="105" spans="1:8">
      <c r="A105" s="111" t="s">
        <v>7</v>
      </c>
      <c r="B105" s="309"/>
      <c r="C105" s="310"/>
      <c r="D105" s="311"/>
      <c r="E105" s="312" t="s">
        <v>7</v>
      </c>
      <c r="F105" s="342" t="s">
        <v>1315</v>
      </c>
      <c r="G105" s="343"/>
      <c r="H105" s="344"/>
    </row>
    <row r="106" spans="1:8">
      <c r="A106" s="111" t="s">
        <v>8</v>
      </c>
      <c r="B106" s="309"/>
      <c r="C106" s="310"/>
      <c r="D106" s="311"/>
      <c r="E106" s="312" t="s">
        <v>8</v>
      </c>
      <c r="F106" s="342" t="s">
        <v>1315</v>
      </c>
      <c r="G106" s="343"/>
      <c r="H106" s="344"/>
    </row>
    <row r="107" spans="1:8" ht="62.25" customHeight="1">
      <c r="A107" s="106"/>
      <c r="B107" s="107" t="s">
        <v>466</v>
      </c>
      <c r="C107" s="117"/>
      <c r="D107" s="118"/>
      <c r="E107" s="301"/>
      <c r="F107" s="339" t="s">
        <v>466</v>
      </c>
      <c r="G107" s="340"/>
      <c r="H107" s="341"/>
    </row>
    <row r="108" spans="1:8" ht="43.5" customHeight="1">
      <c r="A108" s="106"/>
      <c r="B108" s="218" t="s">
        <v>467</v>
      </c>
      <c r="C108" s="117"/>
      <c r="D108" s="118"/>
      <c r="E108" s="301"/>
      <c r="F108" s="345" t="s">
        <v>467</v>
      </c>
      <c r="G108" s="340"/>
      <c r="H108" s="341"/>
    </row>
    <row r="109" spans="1:8">
      <c r="A109" s="111" t="s">
        <v>4</v>
      </c>
      <c r="B109" s="309" t="s">
        <v>1588</v>
      </c>
      <c r="C109" s="310" t="s">
        <v>1360</v>
      </c>
      <c r="D109" s="311"/>
      <c r="E109" s="312" t="s">
        <v>4</v>
      </c>
      <c r="F109" s="342" t="s">
        <v>1315</v>
      </c>
      <c r="G109" s="343"/>
      <c r="H109" s="344"/>
    </row>
    <row r="110" spans="1:8">
      <c r="A110" s="111" t="s">
        <v>5</v>
      </c>
      <c r="B110" s="639" t="s">
        <v>1588</v>
      </c>
      <c r="C110" s="638" t="s">
        <v>1360</v>
      </c>
      <c r="D110" s="311"/>
      <c r="E110" s="312" t="s">
        <v>5</v>
      </c>
      <c r="F110" s="342" t="s">
        <v>1315</v>
      </c>
      <c r="G110" s="343"/>
      <c r="H110" s="344"/>
    </row>
    <row r="111" spans="1:8">
      <c r="A111" s="111" t="s">
        <v>6</v>
      </c>
      <c r="B111" s="309" t="s">
        <v>1588</v>
      </c>
      <c r="C111" s="310" t="s">
        <v>1360</v>
      </c>
      <c r="D111" s="311"/>
      <c r="E111" s="312" t="s">
        <v>6</v>
      </c>
      <c r="F111" s="342" t="s">
        <v>1315</v>
      </c>
      <c r="G111" s="343"/>
      <c r="H111" s="344"/>
    </row>
    <row r="112" spans="1:8">
      <c r="A112" s="111" t="s">
        <v>7</v>
      </c>
      <c r="B112" s="309"/>
      <c r="C112" s="310"/>
      <c r="D112" s="311"/>
      <c r="E112" s="312" t="s">
        <v>7</v>
      </c>
      <c r="F112" s="342" t="s">
        <v>1315</v>
      </c>
      <c r="G112" s="343"/>
      <c r="H112" s="344"/>
    </row>
    <row r="113" spans="1:8">
      <c r="A113" s="111" t="s">
        <v>8</v>
      </c>
      <c r="B113" s="309"/>
      <c r="C113" s="310"/>
      <c r="D113" s="311"/>
      <c r="E113" s="312" t="s">
        <v>8</v>
      </c>
      <c r="F113" s="342" t="s">
        <v>1315</v>
      </c>
      <c r="G113" s="343"/>
      <c r="H113" s="344"/>
    </row>
    <row r="114" spans="1:8">
      <c r="A114" s="313"/>
      <c r="B114" s="314"/>
      <c r="C114" s="315"/>
      <c r="D114" s="316"/>
      <c r="E114" s="313"/>
    </row>
    <row r="115" spans="1:8">
      <c r="A115" s="106">
        <v>5</v>
      </c>
      <c r="B115" s="107" t="s">
        <v>468</v>
      </c>
      <c r="C115" s="117"/>
      <c r="D115" s="118"/>
      <c r="E115" s="346">
        <v>5</v>
      </c>
      <c r="F115" s="347" t="s">
        <v>468</v>
      </c>
      <c r="G115" s="348"/>
      <c r="H115" s="349"/>
    </row>
    <row r="116" spans="1:8" ht="135.75" customHeight="1">
      <c r="A116" s="263">
        <v>5.0999999999999996</v>
      </c>
      <c r="B116" s="114" t="s">
        <v>469</v>
      </c>
      <c r="C116" s="119"/>
      <c r="D116" s="120"/>
      <c r="E116" s="321">
        <v>5.0999999999999996</v>
      </c>
      <c r="F116" s="322" t="s">
        <v>469</v>
      </c>
      <c r="G116" s="334"/>
      <c r="H116" s="335"/>
    </row>
    <row r="117" spans="1:8" ht="42">
      <c r="A117" s="111" t="s">
        <v>4</v>
      </c>
      <c r="B117" s="719" t="s">
        <v>1702</v>
      </c>
      <c r="C117" s="310" t="s">
        <v>1360</v>
      </c>
      <c r="D117" s="311"/>
      <c r="E117" s="312" t="s">
        <v>4</v>
      </c>
      <c r="F117" s="309" t="str">
        <f>B117</f>
        <v>The FMM Issue 3 – July 2021 defines a limit of 100 members for the RMG and remains under regular review. The number of members within the Group in 2021 is currently 44 and the management resources are still in line with the resources required.</v>
      </c>
      <c r="G117" s="310" t="str">
        <f>C117</f>
        <v>Y</v>
      </c>
      <c r="H117" s="311">
        <f>D117</f>
        <v>0</v>
      </c>
    </row>
    <row r="118" spans="1:8" ht="42">
      <c r="A118" s="111" t="s">
        <v>5</v>
      </c>
      <c r="B118" s="636" t="s">
        <v>2119</v>
      </c>
      <c r="C118" s="638" t="s">
        <v>1360</v>
      </c>
      <c r="D118" s="311"/>
      <c r="E118" s="312" t="s">
        <v>5</v>
      </c>
      <c r="F118" s="309" t="str">
        <f t="shared" ref="F118:H121" si="12">B118</f>
        <v>The FMM Issue 4 – May 2022 defines a limit of 100 members for the RMG and remains under regular review. The number of members within the Group in 2022 is currently 44 and the management resources are still in line with the resources required.</v>
      </c>
      <c r="G118" s="310" t="str">
        <f t="shared" si="12"/>
        <v>Y</v>
      </c>
      <c r="H118" s="311">
        <f t="shared" si="12"/>
        <v>0</v>
      </c>
    </row>
    <row r="119" spans="1:8" ht="42">
      <c r="A119" s="111" t="s">
        <v>6</v>
      </c>
      <c r="B119" s="309" t="s">
        <v>2428</v>
      </c>
      <c r="C119" s="310" t="s">
        <v>1360</v>
      </c>
      <c r="D119" s="311"/>
      <c r="E119" s="312" t="s">
        <v>6</v>
      </c>
      <c r="F119" s="309" t="str">
        <f t="shared" si="12"/>
        <v>Section 5 of the Management Manual defines a limit of 100 members for the RMG and remains under regular review. The number of members within the Group in 2023 is currently 45 and the management resources are still in line with the resources required.</v>
      </c>
      <c r="G119" s="310" t="str">
        <f t="shared" si="12"/>
        <v>Y</v>
      </c>
      <c r="H119" s="311">
        <f t="shared" si="12"/>
        <v>0</v>
      </c>
    </row>
    <row r="120" spans="1:8" ht="112">
      <c r="A120" s="111" t="s">
        <v>7</v>
      </c>
      <c r="B120" s="309"/>
      <c r="C120" s="310"/>
      <c r="D120" s="311"/>
      <c r="E120" s="312" t="s">
        <v>7</v>
      </c>
      <c r="F120" s="309" t="s">
        <v>2545</v>
      </c>
      <c r="G120" s="310" t="s">
        <v>1360</v>
      </c>
      <c r="H120" s="311">
        <f t="shared" si="12"/>
        <v>0</v>
      </c>
    </row>
    <row r="121" spans="1:8">
      <c r="A121" s="111" t="s">
        <v>8</v>
      </c>
      <c r="B121" s="309"/>
      <c r="C121" s="310"/>
      <c r="D121" s="311"/>
      <c r="E121" s="312" t="s">
        <v>8</v>
      </c>
      <c r="F121" s="309">
        <f t="shared" si="12"/>
        <v>0</v>
      </c>
      <c r="G121" s="310">
        <f t="shared" si="12"/>
        <v>0</v>
      </c>
      <c r="H121" s="311">
        <f t="shared" si="12"/>
        <v>0</v>
      </c>
    </row>
    <row r="122" spans="1:8">
      <c r="A122" s="313"/>
      <c r="B122" s="314"/>
      <c r="C122" s="315"/>
      <c r="D122" s="316"/>
      <c r="E122" s="313"/>
    </row>
    <row r="123" spans="1:8" ht="58.5" customHeight="1">
      <c r="A123" s="106">
        <v>5.2</v>
      </c>
      <c r="B123" s="107" t="s">
        <v>470</v>
      </c>
      <c r="C123" s="117"/>
      <c r="D123" s="118"/>
      <c r="E123" s="301">
        <v>5.2</v>
      </c>
      <c r="F123" s="302" t="s">
        <v>470</v>
      </c>
      <c r="G123" s="340"/>
      <c r="H123" s="341"/>
    </row>
    <row r="124" spans="1:8" ht="56">
      <c r="A124" s="111" t="s">
        <v>4</v>
      </c>
      <c r="B124" s="718" t="s">
        <v>1703</v>
      </c>
      <c r="C124" s="310" t="s">
        <v>1360</v>
      </c>
      <c r="D124" s="311"/>
      <c r="E124" s="312" t="s">
        <v>4</v>
      </c>
      <c r="F124" s="309" t="str">
        <f t="shared" ref="F124:H128" si="13">B124</f>
        <v>FMM Appendix III requires review to indicate approach to management of expansion of the Group. Current resources are considered adequate for the coming year, with the appointment of a new Forest Manager post in North Scotland and a mid-year student providing additional support in North Scotland during 2021. In addition, a new full post has also filled for a Forest Manager in SW England.</v>
      </c>
      <c r="G124" s="310" t="str">
        <f t="shared" si="13"/>
        <v>Y</v>
      </c>
      <c r="H124" s="311">
        <f t="shared" si="13"/>
        <v>0</v>
      </c>
    </row>
    <row r="125" spans="1:8" ht="28">
      <c r="A125" s="111" t="s">
        <v>5</v>
      </c>
      <c r="B125" s="636" t="s">
        <v>2120</v>
      </c>
      <c r="C125" s="638" t="s">
        <v>1360</v>
      </c>
      <c r="D125" s="311"/>
      <c r="E125" s="312" t="s">
        <v>5</v>
      </c>
      <c r="F125" s="309" t="str">
        <f t="shared" si="13"/>
        <v>FMM Appendix III requires review to indicate approach to management of expansion of the Group. Current resources are considered adequate for the coming year.</v>
      </c>
      <c r="G125" s="310" t="str">
        <f t="shared" si="13"/>
        <v>Y</v>
      </c>
      <c r="H125" s="311">
        <f t="shared" si="13"/>
        <v>0</v>
      </c>
    </row>
    <row r="126" spans="1:8" ht="42">
      <c r="A126" s="111" t="s">
        <v>6</v>
      </c>
      <c r="B126" s="309" t="s">
        <v>2429</v>
      </c>
      <c r="C126" s="310" t="s">
        <v>1360</v>
      </c>
      <c r="D126" s="311"/>
      <c r="E126" s="312" t="s">
        <v>6</v>
      </c>
      <c r="F126" s="309" t="str">
        <f t="shared" si="13"/>
        <v>The group management system is described in Appendix 3 of the Management Manual. The system includes preparation and review of plans and other documents, monitoring of operations  and periodic auditing of compliance to ensure continuous and effective management.</v>
      </c>
      <c r="G126" s="310" t="str">
        <f t="shared" si="13"/>
        <v>Y</v>
      </c>
      <c r="H126" s="311">
        <f t="shared" si="13"/>
        <v>0</v>
      </c>
    </row>
    <row r="127" spans="1:8" ht="28">
      <c r="A127" s="111" t="s">
        <v>7</v>
      </c>
      <c r="B127" s="309"/>
      <c r="C127" s="310"/>
      <c r="D127" s="311"/>
      <c r="E127" s="312" t="s">
        <v>7</v>
      </c>
      <c r="F127" s="309" t="s">
        <v>2546</v>
      </c>
      <c r="G127" s="310" t="s">
        <v>1360</v>
      </c>
      <c r="H127" s="311">
        <f t="shared" si="13"/>
        <v>0</v>
      </c>
    </row>
    <row r="128" spans="1:8">
      <c r="A128" s="111" t="s">
        <v>8</v>
      </c>
      <c r="B128" s="309"/>
      <c r="C128" s="310"/>
      <c r="D128" s="311"/>
      <c r="E128" s="312" t="s">
        <v>8</v>
      </c>
      <c r="F128" s="309">
        <f t="shared" si="13"/>
        <v>0</v>
      </c>
      <c r="G128" s="310">
        <f t="shared" si="13"/>
        <v>0</v>
      </c>
      <c r="H128" s="311">
        <f t="shared" si="13"/>
        <v>0</v>
      </c>
    </row>
    <row r="129" spans="1:8">
      <c r="A129" s="313"/>
      <c r="B129" s="314"/>
      <c r="C129" s="315"/>
      <c r="D129" s="316"/>
      <c r="E129" s="350"/>
      <c r="F129" s="351"/>
      <c r="G129" s="352"/>
      <c r="H129" s="353"/>
    </row>
    <row r="130" spans="1:8" ht="15">
      <c r="A130" s="229">
        <v>6</v>
      </c>
      <c r="B130" s="217" t="s">
        <v>471</v>
      </c>
      <c r="C130" s="230"/>
      <c r="D130" s="231"/>
      <c r="E130" s="354"/>
      <c r="F130" s="354"/>
      <c r="G130" s="354"/>
      <c r="H130" s="354"/>
    </row>
    <row r="131" spans="1:8" s="333" customFormat="1" ht="17.25" customHeight="1">
      <c r="A131" s="106">
        <v>6.1</v>
      </c>
      <c r="B131" s="107" t="s">
        <v>472</v>
      </c>
      <c r="C131" s="117"/>
      <c r="D131" s="118"/>
      <c r="E131" s="355"/>
      <c r="F131" s="355"/>
      <c r="G131" s="355"/>
      <c r="H131" s="355"/>
    </row>
    <row r="132" spans="1:8" hidden="1">
      <c r="A132" s="111" t="s">
        <v>4</v>
      </c>
      <c r="B132" s="459" t="s">
        <v>1704</v>
      </c>
      <c r="C132" s="310" t="s">
        <v>1360</v>
      </c>
      <c r="D132" s="311"/>
      <c r="E132" s="354"/>
      <c r="F132" s="354"/>
      <c r="G132" s="354"/>
      <c r="H132" s="354"/>
    </row>
    <row r="133" spans="1:8" hidden="1">
      <c r="A133" s="111" t="s">
        <v>5</v>
      </c>
      <c r="B133" t="s">
        <v>1704</v>
      </c>
      <c r="C133" s="310" t="s">
        <v>1360</v>
      </c>
      <c r="D133" s="311"/>
      <c r="E133" s="354"/>
      <c r="F133" s="354"/>
      <c r="G133" s="354"/>
      <c r="H133" s="354"/>
    </row>
    <row r="134" spans="1:8" hidden="1">
      <c r="A134" s="111" t="s">
        <v>6</v>
      </c>
      <c r="B134" s="309" t="s">
        <v>1704</v>
      </c>
      <c r="C134" s="310" t="s">
        <v>1360</v>
      </c>
      <c r="D134" s="311"/>
      <c r="E134" s="354"/>
      <c r="F134" s="354"/>
      <c r="G134" s="354"/>
      <c r="H134" s="354"/>
    </row>
    <row r="135" spans="1:8" hidden="1">
      <c r="A135" s="111" t="s">
        <v>7</v>
      </c>
      <c r="B135" s="309"/>
      <c r="C135" s="310"/>
      <c r="D135" s="311"/>
      <c r="E135" s="354"/>
      <c r="F135" s="354"/>
      <c r="G135" s="354"/>
      <c r="H135" s="354"/>
    </row>
    <row r="136" spans="1:8" hidden="1">
      <c r="A136" s="111" t="s">
        <v>8</v>
      </c>
      <c r="B136" s="309"/>
      <c r="C136" s="310"/>
      <c r="D136" s="311"/>
      <c r="E136" s="354"/>
      <c r="F136" s="354"/>
      <c r="G136" s="354"/>
      <c r="H136" s="354"/>
    </row>
    <row r="137" spans="1:8" hidden="1">
      <c r="A137" s="313"/>
      <c r="B137" s="314"/>
      <c r="C137" s="315"/>
      <c r="D137" s="316"/>
      <c r="E137" s="354"/>
      <c r="F137" s="354"/>
      <c r="G137" s="354"/>
      <c r="H137" s="354"/>
    </row>
    <row r="138" spans="1:8" ht="56" hidden="1">
      <c r="A138" s="106">
        <v>6.2</v>
      </c>
      <c r="B138" s="107" t="s">
        <v>473</v>
      </c>
      <c r="C138" s="117"/>
      <c r="D138" s="118"/>
      <c r="E138" s="354"/>
      <c r="F138" s="354"/>
      <c r="G138" s="354"/>
      <c r="H138" s="354"/>
    </row>
    <row r="139" spans="1:8" hidden="1">
      <c r="A139" s="111" t="s">
        <v>4</v>
      </c>
      <c r="B139" s="459" t="s">
        <v>1704</v>
      </c>
      <c r="C139" s="310" t="s">
        <v>1360</v>
      </c>
      <c r="D139" s="311"/>
      <c r="E139" s="354"/>
      <c r="F139" s="354"/>
      <c r="G139" s="354"/>
      <c r="H139" s="354"/>
    </row>
    <row r="140" spans="1:8" hidden="1">
      <c r="A140" s="111" t="s">
        <v>5</v>
      </c>
      <c r="B140" t="s">
        <v>1704</v>
      </c>
      <c r="C140" s="310" t="s">
        <v>1360</v>
      </c>
      <c r="D140" s="311"/>
      <c r="E140" s="354"/>
      <c r="F140" s="354"/>
      <c r="G140" s="354"/>
      <c r="H140" s="354"/>
    </row>
    <row r="141" spans="1:8" hidden="1">
      <c r="A141" s="111" t="s">
        <v>6</v>
      </c>
      <c r="B141" s="309" t="s">
        <v>1704</v>
      </c>
      <c r="C141" s="310" t="s">
        <v>1360</v>
      </c>
      <c r="D141" s="311"/>
      <c r="E141" s="354"/>
      <c r="F141" s="354"/>
      <c r="G141" s="354"/>
      <c r="H141" s="354"/>
    </row>
    <row r="142" spans="1:8" hidden="1">
      <c r="A142" s="111" t="s">
        <v>7</v>
      </c>
      <c r="B142" s="309"/>
      <c r="C142" s="310"/>
      <c r="D142" s="311"/>
      <c r="E142" s="354"/>
      <c r="F142" s="354"/>
      <c r="G142" s="354"/>
      <c r="H142" s="354"/>
    </row>
    <row r="143" spans="1:8" hidden="1">
      <c r="A143" s="111" t="s">
        <v>8</v>
      </c>
      <c r="B143" s="309"/>
      <c r="C143" s="310"/>
      <c r="D143" s="311"/>
      <c r="E143" s="354"/>
      <c r="F143" s="354"/>
      <c r="G143" s="354"/>
      <c r="H143" s="354"/>
    </row>
    <row r="144" spans="1:8" hidden="1">
      <c r="A144" s="313"/>
      <c r="B144" s="314"/>
      <c r="C144" s="315"/>
      <c r="D144" s="316"/>
      <c r="E144" s="354"/>
      <c r="F144" s="354"/>
      <c r="G144" s="354"/>
      <c r="H144" s="354"/>
    </row>
    <row r="145" spans="1:8" ht="45" customHeight="1">
      <c r="A145" s="274"/>
      <c r="B145" s="275" t="s">
        <v>474</v>
      </c>
      <c r="C145" s="276"/>
      <c r="D145" s="277"/>
      <c r="E145" s="346"/>
      <c r="F145" s="326" t="s">
        <v>474</v>
      </c>
      <c r="G145" s="348"/>
      <c r="H145" s="349"/>
    </row>
    <row r="146" spans="1:8" ht="39.75" customHeight="1">
      <c r="A146" s="229">
        <v>7</v>
      </c>
      <c r="B146" s="217" t="s">
        <v>475</v>
      </c>
      <c r="C146" s="230"/>
      <c r="D146" s="231"/>
      <c r="E146" s="356">
        <v>6</v>
      </c>
      <c r="F146" s="326" t="s">
        <v>475</v>
      </c>
      <c r="G146" s="357"/>
      <c r="H146" s="358"/>
    </row>
    <row r="147" spans="1:8" ht="74.25" customHeight="1">
      <c r="A147" s="106">
        <v>7.1</v>
      </c>
      <c r="B147" s="107" t="s">
        <v>476</v>
      </c>
      <c r="C147" s="117"/>
      <c r="D147" s="118"/>
      <c r="E147" s="301">
        <v>6.1</v>
      </c>
      <c r="F147" s="302" t="s">
        <v>1316</v>
      </c>
      <c r="G147" s="340"/>
      <c r="H147" s="341"/>
    </row>
    <row r="148" spans="1:8" ht="28">
      <c r="A148" s="111" t="s">
        <v>4</v>
      </c>
      <c r="B148" s="718" t="s">
        <v>1705</v>
      </c>
      <c r="C148" s="310" t="s">
        <v>1360</v>
      </c>
      <c r="D148" s="311"/>
      <c r="E148" s="312" t="s">
        <v>4</v>
      </c>
      <c r="F148" s="309" t="str">
        <f>B148</f>
        <v>Completed by using the Property Audit Checklist prior to admission. Example reviewed for Admirals (Ref: SAFM/COC-005879-F113).</v>
      </c>
      <c r="G148" s="310" t="str">
        <f>C148</f>
        <v>Y</v>
      </c>
      <c r="H148" s="311">
        <f>D148</f>
        <v>0</v>
      </c>
    </row>
    <row r="149" spans="1:8" ht="28">
      <c r="A149" s="111" t="s">
        <v>5</v>
      </c>
      <c r="B149" s="636" t="s">
        <v>2121</v>
      </c>
      <c r="C149" s="638" t="s">
        <v>1360</v>
      </c>
      <c r="D149" s="311"/>
      <c r="E149" s="312" t="s">
        <v>5</v>
      </c>
      <c r="F149" s="309" t="str">
        <f t="shared" ref="F149:H152" si="14">B149</f>
        <v>Completed by using the Property Audit Checklist prior to admission. Example reviewed for Hall Manor (Ref: SAFM/COC-005879-F116) and New Kelso (Ref: SAFM/COC-005879-F117)</v>
      </c>
      <c r="G149" s="310" t="str">
        <f t="shared" si="14"/>
        <v>Y</v>
      </c>
      <c r="H149" s="311">
        <f t="shared" si="14"/>
        <v>0</v>
      </c>
    </row>
    <row r="150" spans="1:8" ht="56">
      <c r="A150" s="111" t="s">
        <v>6</v>
      </c>
      <c r="B150" s="309" t="s">
        <v>2430</v>
      </c>
      <c r="C150" s="310" t="s">
        <v>1360</v>
      </c>
      <c r="D150" s="311"/>
      <c r="E150" s="312" t="s">
        <v>6</v>
      </c>
      <c r="F150" s="309" t="str">
        <f t="shared" si="14"/>
        <v>Pre-admission evaluation process is described in section 2 Entry Process of Appendix 3 to the Management Manual. Includes preparation of a Management Plan (if not already in place) and completion of a Property Audit Checklist prior to admission. Confirmed at audit for new member included in audit sample, Kirk Hill.</v>
      </c>
      <c r="G150" s="310" t="str">
        <f t="shared" si="14"/>
        <v>Y</v>
      </c>
      <c r="H150" s="311">
        <f t="shared" si="14"/>
        <v>0</v>
      </c>
    </row>
    <row r="151" spans="1:8">
      <c r="A151" s="111" t="s">
        <v>7</v>
      </c>
      <c r="B151" s="309"/>
      <c r="C151" s="310"/>
      <c r="D151" s="311"/>
      <c r="E151" s="312" t="s">
        <v>7</v>
      </c>
      <c r="F151" s="309" t="s">
        <v>2547</v>
      </c>
      <c r="G151" s="310" t="s">
        <v>1360</v>
      </c>
      <c r="H151" s="311">
        <f t="shared" si="14"/>
        <v>0</v>
      </c>
    </row>
    <row r="152" spans="1:8" ht="21.75" customHeight="1">
      <c r="A152" s="111" t="s">
        <v>8</v>
      </c>
      <c r="B152" s="309"/>
      <c r="C152" s="310"/>
      <c r="D152" s="311"/>
      <c r="E152" s="312" t="s">
        <v>8</v>
      </c>
      <c r="F152" s="309">
        <f t="shared" si="14"/>
        <v>0</v>
      </c>
      <c r="G152" s="310">
        <f t="shared" si="14"/>
        <v>0</v>
      </c>
      <c r="H152" s="311">
        <f t="shared" si="14"/>
        <v>0</v>
      </c>
    </row>
    <row r="153" spans="1:8" ht="57.75" customHeight="1">
      <c r="A153" s="106"/>
      <c r="B153" s="107" t="s">
        <v>477</v>
      </c>
      <c r="C153" s="117"/>
      <c r="D153" s="118"/>
      <c r="E153" s="301"/>
      <c r="F153" s="302" t="s">
        <v>1317</v>
      </c>
      <c r="G153" s="340"/>
      <c r="H153" s="341"/>
    </row>
    <row r="154" spans="1:8" ht="42">
      <c r="A154" s="111" t="s">
        <v>4</v>
      </c>
      <c r="B154" s="718" t="s">
        <v>1706</v>
      </c>
      <c r="C154" s="310" t="s">
        <v>1360</v>
      </c>
      <c r="D154" s="311"/>
      <c r="E154" s="312" t="s">
        <v>4</v>
      </c>
      <c r="F154" s="309" t="str">
        <f t="shared" ref="F154:H158" si="15">B154</f>
        <v>Example reviewed for Admirals (Ref: SA-FM/COC-005879-F113). Site evaluation and compliance checks conducted as part of the entry process and development of a compliant forest management plan and evidenced in supporting records.</v>
      </c>
      <c r="G154" s="310" t="str">
        <f t="shared" si="15"/>
        <v>Y</v>
      </c>
      <c r="H154" s="311">
        <f t="shared" si="15"/>
        <v>0</v>
      </c>
    </row>
    <row r="155" spans="1:8" ht="42">
      <c r="A155" s="111" t="s">
        <v>5</v>
      </c>
      <c r="B155" s="636" t="s">
        <v>2122</v>
      </c>
      <c r="C155" s="638" t="s">
        <v>1360</v>
      </c>
      <c r="D155" s="311"/>
      <c r="E155" s="312" t="s">
        <v>5</v>
      </c>
      <c r="F155" s="309" t="str">
        <f t="shared" si="15"/>
        <v>Example reviewed for Hall Manor (Ref: SAFM/COC-005879-F116) and New Kelso (Ref: SAFM/COC-005879-F117). Site evaluation and compliance checks conducted as part of the entry process and development of a compliant forest management plan and evidenced in supporting records.</v>
      </c>
      <c r="G155" s="310" t="str">
        <f t="shared" si="15"/>
        <v>Y</v>
      </c>
      <c r="H155" s="311">
        <f t="shared" si="15"/>
        <v>0</v>
      </c>
    </row>
    <row r="156" spans="1:8" ht="42">
      <c r="A156" s="111" t="s">
        <v>6</v>
      </c>
      <c r="B156" s="309" t="s">
        <v>2431</v>
      </c>
      <c r="C156" s="310" t="s">
        <v>1360</v>
      </c>
      <c r="D156" s="311"/>
      <c r="E156" s="312" t="s">
        <v>6</v>
      </c>
      <c r="F156" s="309" t="str">
        <f t="shared" si="15"/>
        <v>Site evaluation and compliance checks conducted as part of the entry process and development of a compliant forest management plan and evidenced in supporting records. Confirmed at audit for new member included in audit sample, Kirk Hill.</v>
      </c>
      <c r="G156" s="310" t="str">
        <f t="shared" si="15"/>
        <v>Y</v>
      </c>
      <c r="H156" s="311">
        <f t="shared" si="15"/>
        <v>0</v>
      </c>
    </row>
    <row r="157" spans="1:8" ht="28">
      <c r="A157" s="111" t="s">
        <v>7</v>
      </c>
      <c r="B157" s="309"/>
      <c r="C157" s="310"/>
      <c r="D157" s="311"/>
      <c r="E157" s="312" t="s">
        <v>7</v>
      </c>
      <c r="F157" s="309" t="s">
        <v>2548</v>
      </c>
      <c r="G157" s="310" t="s">
        <v>1360</v>
      </c>
      <c r="H157" s="311">
        <f t="shared" si="15"/>
        <v>0</v>
      </c>
    </row>
    <row r="158" spans="1:8">
      <c r="A158" s="111" t="s">
        <v>8</v>
      </c>
      <c r="B158" s="309"/>
      <c r="C158" s="310"/>
      <c r="D158" s="311"/>
      <c r="E158" s="312" t="s">
        <v>8</v>
      </c>
      <c r="F158" s="309">
        <f t="shared" si="15"/>
        <v>0</v>
      </c>
      <c r="G158" s="310">
        <f t="shared" si="15"/>
        <v>0</v>
      </c>
      <c r="H158" s="311">
        <f t="shared" si="15"/>
        <v>0</v>
      </c>
    </row>
    <row r="159" spans="1:8" ht="56.25" customHeight="1">
      <c r="A159" s="106"/>
      <c r="B159" s="107" t="s">
        <v>478</v>
      </c>
      <c r="C159" s="117"/>
      <c r="D159" s="118"/>
      <c r="E159" s="301"/>
      <c r="F159" s="302" t="s">
        <v>1318</v>
      </c>
      <c r="G159" s="340"/>
      <c r="H159" s="341"/>
    </row>
    <row r="160" spans="1:8">
      <c r="A160" s="111" t="s">
        <v>4</v>
      </c>
      <c r="B160" s="459" t="s">
        <v>1707</v>
      </c>
      <c r="C160" s="310" t="s">
        <v>1360</v>
      </c>
      <c r="D160" s="311"/>
      <c r="E160" s="312" t="s">
        <v>4</v>
      </c>
      <c r="F160" s="309" t="str">
        <f t="shared" ref="F160:H164" si="16">B160</f>
        <v>Single RMG managed by Fountains Forestry UK Limited</v>
      </c>
      <c r="G160" s="310" t="str">
        <f t="shared" si="16"/>
        <v>Y</v>
      </c>
      <c r="H160" s="311">
        <f t="shared" si="16"/>
        <v>0</v>
      </c>
    </row>
    <row r="161" spans="1:8" s="333" customFormat="1" ht="15">
      <c r="A161" s="111" t="s">
        <v>5</v>
      </c>
      <c r="B161" s="637" t="s">
        <v>1707</v>
      </c>
      <c r="C161" s="638" t="s">
        <v>1360</v>
      </c>
      <c r="D161" s="311"/>
      <c r="E161" s="312" t="s">
        <v>5</v>
      </c>
      <c r="F161" s="309" t="str">
        <f t="shared" si="16"/>
        <v>Single RMG managed by Fountains Forestry UK Limited</v>
      </c>
      <c r="G161" s="310" t="str">
        <f t="shared" si="16"/>
        <v>Y</v>
      </c>
      <c r="H161" s="311">
        <f t="shared" si="16"/>
        <v>0</v>
      </c>
    </row>
    <row r="162" spans="1:8" ht="19.5" customHeight="1">
      <c r="A162" s="111" t="s">
        <v>6</v>
      </c>
      <c r="B162" s="309" t="s">
        <v>1707</v>
      </c>
      <c r="C162" s="638" t="s">
        <v>1360</v>
      </c>
      <c r="D162" s="311"/>
      <c r="E162" s="312" t="s">
        <v>6</v>
      </c>
      <c r="F162" s="309" t="str">
        <f t="shared" si="16"/>
        <v>Single RMG managed by Fountains Forestry UK Limited</v>
      </c>
      <c r="G162" s="310" t="str">
        <f t="shared" si="16"/>
        <v>Y</v>
      </c>
      <c r="H162" s="311">
        <f t="shared" si="16"/>
        <v>0</v>
      </c>
    </row>
    <row r="163" spans="1:8" ht="19.5" customHeight="1">
      <c r="A163" s="111" t="s">
        <v>7</v>
      </c>
      <c r="B163" s="309"/>
      <c r="C163" s="310"/>
      <c r="D163" s="311"/>
      <c r="E163" s="312" t="s">
        <v>7</v>
      </c>
      <c r="F163" s="309" t="s">
        <v>1707</v>
      </c>
      <c r="G163" s="310" t="s">
        <v>1360</v>
      </c>
      <c r="H163" s="311">
        <f t="shared" si="16"/>
        <v>0</v>
      </c>
    </row>
    <row r="164" spans="1:8">
      <c r="A164" s="111" t="s">
        <v>8</v>
      </c>
      <c r="B164" s="309"/>
      <c r="C164" s="310"/>
      <c r="D164" s="311"/>
      <c r="E164" s="312" t="s">
        <v>8</v>
      </c>
      <c r="F164" s="309">
        <f t="shared" si="16"/>
        <v>0</v>
      </c>
      <c r="G164" s="310">
        <f t="shared" si="16"/>
        <v>0</v>
      </c>
      <c r="H164" s="311">
        <f t="shared" si="16"/>
        <v>0</v>
      </c>
    </row>
    <row r="165" spans="1:8">
      <c r="A165" s="313"/>
      <c r="B165" s="314"/>
      <c r="C165" s="315"/>
      <c r="D165" s="316"/>
      <c r="E165" s="313"/>
    </row>
    <row r="166" spans="1:8">
      <c r="A166" s="263">
        <v>8</v>
      </c>
      <c r="B166" s="114"/>
      <c r="C166" s="115"/>
      <c r="D166" s="116"/>
      <c r="E166" s="359">
        <v>7</v>
      </c>
      <c r="F166" s="297" t="s">
        <v>1319</v>
      </c>
      <c r="G166" s="360"/>
      <c r="H166" s="361"/>
    </row>
    <row r="167" spans="1:8" ht="278.25" customHeight="1">
      <c r="A167" s="263">
        <v>8.1</v>
      </c>
      <c r="B167" s="114" t="s">
        <v>479</v>
      </c>
      <c r="C167" s="115"/>
      <c r="D167" s="116"/>
      <c r="E167" s="321">
        <v>7.1</v>
      </c>
      <c r="F167" s="322" t="s">
        <v>1320</v>
      </c>
      <c r="G167" s="323"/>
      <c r="H167" s="324"/>
    </row>
    <row r="168" spans="1:8" ht="64.5" customHeight="1">
      <c r="A168" s="263"/>
      <c r="B168" s="114" t="s">
        <v>480</v>
      </c>
      <c r="C168" s="115"/>
      <c r="D168" s="116"/>
      <c r="E168" s="321"/>
      <c r="F168" s="322" t="s">
        <v>1321</v>
      </c>
      <c r="G168" s="323"/>
      <c r="H168" s="324"/>
    </row>
    <row r="169" spans="1:8" ht="51.75" customHeight="1">
      <c r="A169" s="263"/>
      <c r="B169" s="114" t="s">
        <v>481</v>
      </c>
      <c r="C169" s="115"/>
      <c r="D169" s="116"/>
      <c r="E169" s="321"/>
      <c r="F169" s="322" t="s">
        <v>1322</v>
      </c>
      <c r="G169" s="323"/>
      <c r="H169" s="324"/>
    </row>
    <row r="170" spans="1:8" ht="42">
      <c r="A170" s="111" t="s">
        <v>4</v>
      </c>
      <c r="B170" s="719" t="s">
        <v>1708</v>
      </c>
      <c r="C170" s="310" t="s">
        <v>1360</v>
      </c>
      <c r="D170" s="311"/>
      <c r="E170" s="312" t="s">
        <v>4</v>
      </c>
      <c r="F170" s="309" t="str">
        <f t="shared" ref="F170:H174" si="17">B170</f>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v>
      </c>
      <c r="G170" s="310" t="str">
        <f t="shared" si="17"/>
        <v>Y</v>
      </c>
      <c r="H170" s="311">
        <f t="shared" si="17"/>
        <v>0</v>
      </c>
    </row>
    <row r="171" spans="1:8" ht="56">
      <c r="A171" s="111" t="s">
        <v>5</v>
      </c>
      <c r="B171" s="636" t="s">
        <v>2123</v>
      </c>
      <c r="C171" s="638" t="s">
        <v>1360</v>
      </c>
      <c r="D171" s="311"/>
      <c r="E171" s="312" t="s">
        <v>5</v>
      </c>
      <c r="F171" s="309" t="str">
        <f t="shared" si="17"/>
        <v xml:space="preserve">Group Members are issued with Forest Certification Agreements AG-INF &amp; AG-INE (External), explaining the aims, ambitions and policies for forest certifications and setting out the roles, process, requirements and group rules for membership. Examples of signed Forest Certification Agreements (AG-INF) reviewed – Penmanshiel (04.10.2021), Hall Manor (30.11.2021) and New Kelso (17.01.2022)  </v>
      </c>
      <c r="G171" s="310" t="str">
        <f t="shared" si="17"/>
        <v>Y</v>
      </c>
      <c r="H171" s="311">
        <f t="shared" si="17"/>
        <v>0</v>
      </c>
    </row>
    <row r="172" spans="1:8" ht="42">
      <c r="A172" s="111" t="s">
        <v>6</v>
      </c>
      <c r="B172" s="309" t="s">
        <v>2432</v>
      </c>
      <c r="C172" s="310" t="s">
        <v>1360</v>
      </c>
      <c r="D172" s="311"/>
      <c r="E172" s="312" t="s">
        <v>6</v>
      </c>
      <c r="F172" s="309" t="str">
        <f t="shared" si="17"/>
        <v>Group Members are issued with Forest Certification Agreements AG-INF &amp; AG-INE (External), explaining the aims, ambitions and policies for forest certifications and setting out the roles, process, requirements and group rules for membership. E.g. Kirk Hill (19/01/2023).</v>
      </c>
      <c r="G172" s="310" t="str">
        <f t="shared" si="17"/>
        <v>Y</v>
      </c>
      <c r="H172" s="311">
        <f t="shared" si="17"/>
        <v>0</v>
      </c>
    </row>
    <row r="173" spans="1:8" ht="28">
      <c r="A173" s="111" t="s">
        <v>7</v>
      </c>
      <c r="B173" s="309"/>
      <c r="C173" s="310"/>
      <c r="D173" s="311"/>
      <c r="E173" s="312" t="s">
        <v>7</v>
      </c>
      <c r="F173" s="309" t="s">
        <v>2549</v>
      </c>
      <c r="G173" s="310" t="s">
        <v>1360</v>
      </c>
      <c r="H173" s="311">
        <f t="shared" si="17"/>
        <v>0</v>
      </c>
    </row>
    <row r="174" spans="1:8">
      <c r="A174" s="111" t="s">
        <v>8</v>
      </c>
      <c r="B174" s="309"/>
      <c r="C174" s="310"/>
      <c r="D174" s="311"/>
      <c r="E174" s="312" t="s">
        <v>8</v>
      </c>
      <c r="F174" s="309">
        <f t="shared" si="17"/>
        <v>0</v>
      </c>
      <c r="G174" s="310">
        <f t="shared" si="17"/>
        <v>0</v>
      </c>
      <c r="H174" s="311">
        <f t="shared" si="17"/>
        <v>0</v>
      </c>
    </row>
    <row r="175" spans="1:8">
      <c r="A175" s="313"/>
      <c r="B175" s="314"/>
      <c r="C175" s="315"/>
      <c r="D175" s="316"/>
      <c r="E175" s="313"/>
    </row>
    <row r="176" spans="1:8" ht="31.5" customHeight="1">
      <c r="A176" s="229">
        <v>9</v>
      </c>
      <c r="B176" s="217" t="s">
        <v>482</v>
      </c>
      <c r="C176" s="232"/>
      <c r="D176" s="233"/>
      <c r="E176" s="356">
        <v>8</v>
      </c>
      <c r="F176" s="326" t="s">
        <v>482</v>
      </c>
      <c r="G176" s="362"/>
      <c r="H176" s="363"/>
    </row>
    <row r="177" spans="1:8" ht="261.75" customHeight="1">
      <c r="A177" s="106">
        <v>9.1</v>
      </c>
      <c r="B177" s="114" t="s">
        <v>483</v>
      </c>
      <c r="C177" s="115"/>
      <c r="D177" s="116"/>
      <c r="E177" s="301">
        <v>8.1</v>
      </c>
      <c r="F177" s="322" t="s">
        <v>1323</v>
      </c>
      <c r="G177" s="323"/>
      <c r="H177" s="324"/>
    </row>
    <row r="178" spans="1:8" ht="87" customHeight="1">
      <c r="A178" s="106"/>
      <c r="B178" s="214" t="s">
        <v>484</v>
      </c>
      <c r="C178" s="115"/>
      <c r="D178" s="116"/>
      <c r="E178" s="301"/>
      <c r="F178" s="329" t="s">
        <v>1324</v>
      </c>
      <c r="G178" s="323"/>
      <c r="H178" s="324"/>
    </row>
    <row r="179" spans="1:8">
      <c r="A179" s="111" t="s">
        <v>4</v>
      </c>
      <c r="B179" s="439" t="s">
        <v>1709</v>
      </c>
      <c r="C179" s="365" t="s">
        <v>1360</v>
      </c>
      <c r="D179" s="366"/>
      <c r="E179" s="312" t="s">
        <v>4</v>
      </c>
      <c r="F179" s="309" t="str">
        <f t="shared" ref="F179:H183" si="18">B179</f>
        <v>The FMM Issue 3 – July 2021 sections 1.4 and Appendix III sets out the group rules and requirements.</v>
      </c>
      <c r="G179" s="310" t="str">
        <f t="shared" si="18"/>
        <v>Y</v>
      </c>
      <c r="H179" s="311">
        <f t="shared" si="18"/>
        <v>0</v>
      </c>
    </row>
    <row r="180" spans="1:8">
      <c r="A180" s="111" t="s">
        <v>5</v>
      </c>
      <c r="B180" s="722" t="s">
        <v>2124</v>
      </c>
      <c r="C180" s="640" t="s">
        <v>1360</v>
      </c>
      <c r="D180" s="311"/>
      <c r="E180" s="312" t="s">
        <v>5</v>
      </c>
      <c r="F180" s="309" t="str">
        <f t="shared" si="18"/>
        <v>The FMM Issue 4 – May 2022 sections 1.4 and Appendix III sets out the group rules and requirements.</v>
      </c>
      <c r="G180" s="310" t="str">
        <f t="shared" si="18"/>
        <v>Y</v>
      </c>
      <c r="H180" s="311">
        <f t="shared" si="18"/>
        <v>0</v>
      </c>
    </row>
    <row r="181" spans="1:8" ht="28">
      <c r="A181" s="111" t="s">
        <v>6</v>
      </c>
      <c r="B181" s="309" t="s">
        <v>2433</v>
      </c>
      <c r="C181" s="310" t="s">
        <v>1360</v>
      </c>
      <c r="D181" s="311"/>
      <c r="E181" s="312" t="s">
        <v>6</v>
      </c>
      <c r="F181" s="309" t="str">
        <f>B181</f>
        <v>The FMM Issue 4.1 – August 2022 sections 1.4 and Appendix III sets out the group rules and requirements.</v>
      </c>
      <c r="G181" s="310" t="str">
        <f t="shared" si="18"/>
        <v>Y</v>
      </c>
      <c r="H181" s="311">
        <f t="shared" si="18"/>
        <v>0</v>
      </c>
    </row>
    <row r="182" spans="1:8">
      <c r="A182" s="111" t="s">
        <v>7</v>
      </c>
      <c r="B182" s="309"/>
      <c r="C182" s="310"/>
      <c r="D182" s="311"/>
      <c r="E182" s="312" t="s">
        <v>7</v>
      </c>
      <c r="F182" s="309" t="str">
        <f>B181</f>
        <v>The FMM Issue 4.1 – August 2022 sections 1.4 and Appendix III sets out the group rules and requirements.</v>
      </c>
      <c r="G182" s="310" t="s">
        <v>1360</v>
      </c>
      <c r="H182" s="311">
        <f t="shared" si="18"/>
        <v>0</v>
      </c>
    </row>
    <row r="183" spans="1:8">
      <c r="A183" s="111" t="s">
        <v>8</v>
      </c>
      <c r="B183" s="309"/>
      <c r="C183" s="310"/>
      <c r="D183" s="311"/>
      <c r="E183" s="312" t="s">
        <v>8</v>
      </c>
      <c r="F183" s="309">
        <f t="shared" si="18"/>
        <v>0</v>
      </c>
      <c r="G183" s="310">
        <f t="shared" si="18"/>
        <v>0</v>
      </c>
      <c r="H183" s="311">
        <f t="shared" si="18"/>
        <v>0</v>
      </c>
    </row>
    <row r="184" spans="1:8">
      <c r="A184" s="313"/>
      <c r="B184" s="314"/>
      <c r="C184" s="315"/>
      <c r="D184" s="316"/>
      <c r="E184" s="313"/>
    </row>
    <row r="185" spans="1:8" ht="45" customHeight="1">
      <c r="A185" s="234">
        <v>10</v>
      </c>
      <c r="B185" s="235" t="s">
        <v>485</v>
      </c>
      <c r="C185" s="236"/>
      <c r="D185" s="237"/>
      <c r="E185" s="367">
        <v>9</v>
      </c>
      <c r="F185" s="368" t="s">
        <v>485</v>
      </c>
      <c r="G185" s="369"/>
      <c r="H185" s="370"/>
    </row>
    <row r="186" spans="1:8" ht="66.75" customHeight="1">
      <c r="A186" s="238"/>
      <c r="B186" s="284" t="s">
        <v>486</v>
      </c>
      <c r="C186" s="285"/>
      <c r="D186" s="239"/>
      <c r="E186" s="371">
        <v>9.1</v>
      </c>
      <c r="F186" s="372" t="s">
        <v>1325</v>
      </c>
      <c r="G186" s="289"/>
      <c r="H186" s="373"/>
    </row>
    <row r="187" spans="1:8" ht="178.5" customHeight="1">
      <c r="A187" s="238"/>
      <c r="B187" s="284" t="s">
        <v>487</v>
      </c>
      <c r="C187" s="285"/>
      <c r="D187" s="239"/>
      <c r="E187" s="371"/>
      <c r="F187" s="372" t="s">
        <v>487</v>
      </c>
      <c r="G187" s="289"/>
      <c r="H187" s="373"/>
    </row>
    <row r="188" spans="1:8" ht="38.25" customHeight="1">
      <c r="A188" s="238"/>
      <c r="B188" s="374" t="s">
        <v>488</v>
      </c>
      <c r="C188" s="285"/>
      <c r="D188" s="239"/>
      <c r="E188" s="371"/>
      <c r="F188" s="288" t="s">
        <v>488</v>
      </c>
      <c r="G188" s="289"/>
      <c r="H188" s="373"/>
    </row>
    <row r="189" spans="1:8" ht="229.5" customHeight="1">
      <c r="A189" s="238"/>
      <c r="B189" s="284" t="s">
        <v>489</v>
      </c>
      <c r="C189" s="285"/>
      <c r="D189" s="239"/>
      <c r="E189" s="371"/>
      <c r="F189" s="372" t="s">
        <v>1326</v>
      </c>
      <c r="G189" s="289"/>
      <c r="H189" s="373"/>
    </row>
    <row r="190" spans="1:8" ht="93.75" customHeight="1">
      <c r="A190" s="240"/>
      <c r="B190" s="243" t="s">
        <v>490</v>
      </c>
      <c r="C190" s="241"/>
      <c r="D190" s="242"/>
      <c r="E190" s="375"/>
      <c r="F190" s="376" t="s">
        <v>1327</v>
      </c>
      <c r="G190" s="377"/>
      <c r="H190" s="378"/>
    </row>
    <row r="191" spans="1:8" ht="95.25" customHeight="1">
      <c r="A191" s="110" t="s">
        <v>4</v>
      </c>
      <c r="B191" s="723" t="s">
        <v>1710</v>
      </c>
      <c r="C191" s="306" t="s">
        <v>1360</v>
      </c>
      <c r="D191" s="307"/>
      <c r="E191" s="308" t="s">
        <v>4</v>
      </c>
      <c r="F191" s="309" t="str">
        <f t="shared" ref="F191:H195" si="19">B191</f>
        <v>Forestry Datanet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1" s="310" t="str">
        <f t="shared" si="19"/>
        <v>Y</v>
      </c>
      <c r="H191" s="311">
        <f t="shared" si="19"/>
        <v>0</v>
      </c>
    </row>
    <row r="192" spans="1:8" ht="70">
      <c r="A192" s="111" t="s">
        <v>5</v>
      </c>
      <c r="B192" s="636" t="s">
        <v>2125</v>
      </c>
      <c r="C192" s="641" t="s">
        <v>1360</v>
      </c>
      <c r="D192" s="311"/>
      <c r="E192" s="312" t="s">
        <v>5</v>
      </c>
      <c r="F192" s="309" t="str">
        <f t="shared" si="19"/>
        <v>Forestry Datanet, One Drive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v>
      </c>
      <c r="G192" s="310" t="str">
        <f t="shared" si="19"/>
        <v>Y</v>
      </c>
      <c r="H192" s="311">
        <f t="shared" si="19"/>
        <v>0</v>
      </c>
    </row>
    <row r="193" spans="1:8" ht="84">
      <c r="A193" s="111" t="s">
        <v>6</v>
      </c>
      <c r="B193" s="309" t="s">
        <v>2434</v>
      </c>
      <c r="C193" s="310" t="s">
        <v>1360</v>
      </c>
      <c r="D193" s="311"/>
      <c r="E193" s="312" t="s">
        <v>6</v>
      </c>
      <c r="F193" s="309" t="str">
        <f t="shared" si="19"/>
        <v>Forestry Datanet, One Drive/TEAMs and regional office property and operational files hold this information. Certified Property Data summary contains details of harvesting plans and breakdown by property of forest UKWAS classes (LTR; NR; etc). The Register of Members holds summary information and is regularly updated, as necessary. Other relevant RMG records are maintained and managed by the group Compliance Manager.
All records requested during audit were available for inspection.</v>
      </c>
      <c r="G193" s="310" t="str">
        <f t="shared" si="19"/>
        <v>Y</v>
      </c>
      <c r="H193" s="311">
        <f t="shared" si="19"/>
        <v>0</v>
      </c>
    </row>
    <row r="194" spans="1:8" ht="56">
      <c r="A194" s="111" t="s">
        <v>7</v>
      </c>
      <c r="B194" s="309"/>
      <c r="C194" s="310"/>
      <c r="D194" s="311"/>
      <c r="E194" s="312" t="s">
        <v>7</v>
      </c>
      <c r="F194" s="309" t="s">
        <v>2550</v>
      </c>
      <c r="G194" s="310" t="s">
        <v>1360</v>
      </c>
      <c r="H194" s="311">
        <f t="shared" si="19"/>
        <v>0</v>
      </c>
    </row>
    <row r="195" spans="1:8">
      <c r="A195" s="111" t="s">
        <v>8</v>
      </c>
      <c r="B195" s="309"/>
      <c r="C195" s="310"/>
      <c r="D195" s="311"/>
      <c r="E195" s="312" t="s">
        <v>8</v>
      </c>
      <c r="F195" s="309">
        <f t="shared" si="19"/>
        <v>0</v>
      </c>
      <c r="G195" s="310">
        <f t="shared" si="19"/>
        <v>0</v>
      </c>
      <c r="H195" s="311">
        <f t="shared" si="19"/>
        <v>0</v>
      </c>
    </row>
    <row r="196" spans="1:8">
      <c r="A196" s="313"/>
      <c r="B196" s="314"/>
      <c r="C196" s="315"/>
      <c r="D196" s="316"/>
      <c r="E196" s="313"/>
    </row>
    <row r="197" spans="1:8" ht="32.25" customHeight="1">
      <c r="A197" s="263">
        <v>10.199999999999999</v>
      </c>
      <c r="B197" s="114" t="s">
        <v>491</v>
      </c>
      <c r="C197" s="115"/>
      <c r="D197" s="116"/>
      <c r="E197" s="321">
        <v>9.1999999999999993</v>
      </c>
      <c r="F197" s="322" t="s">
        <v>491</v>
      </c>
      <c r="G197" s="323"/>
      <c r="H197" s="324"/>
    </row>
    <row r="198" spans="1:8" ht="28">
      <c r="A198" s="111" t="s">
        <v>4</v>
      </c>
      <c r="B198" s="719" t="s">
        <v>1711</v>
      </c>
      <c r="C198" s="310" t="s">
        <v>1360</v>
      </c>
      <c r="D198" s="311"/>
      <c r="E198" s="312" t="s">
        <v>4</v>
      </c>
      <c r="F198" s="309" t="str">
        <f t="shared" ref="F198:H202" si="20">B198</f>
        <v xml:space="preserve">FMM and standard group procedures require minimum holding periods for information. All records are maintained and securely backed up. GR10.3 </v>
      </c>
      <c r="G198" s="310" t="str">
        <f t="shared" si="20"/>
        <v>Y</v>
      </c>
      <c r="H198" s="311">
        <f t="shared" si="20"/>
        <v>0</v>
      </c>
    </row>
    <row r="199" spans="1:8" ht="28">
      <c r="A199" s="111" t="s">
        <v>5</v>
      </c>
      <c r="B199" s="636" t="s">
        <v>2126</v>
      </c>
      <c r="C199" s="638" t="s">
        <v>1360</v>
      </c>
      <c r="D199" s="311"/>
      <c r="E199" s="312" t="s">
        <v>5</v>
      </c>
      <c r="F199" s="309" t="str">
        <f t="shared" si="20"/>
        <v xml:space="preserve">FMM and standard group procedures require minimum holding periods for information. All records are maintained cloud based and securely backed up.  </v>
      </c>
      <c r="G199" s="310" t="str">
        <f t="shared" si="20"/>
        <v>Y</v>
      </c>
      <c r="H199" s="311">
        <f t="shared" si="20"/>
        <v>0</v>
      </c>
    </row>
    <row r="200" spans="1:8" ht="34.5" customHeight="1">
      <c r="A200" s="111" t="s">
        <v>6</v>
      </c>
      <c r="B200" s="309" t="s">
        <v>2435</v>
      </c>
      <c r="C200" s="310" t="s">
        <v>1360</v>
      </c>
      <c r="D200" s="311"/>
      <c r="E200" s="312" t="s">
        <v>6</v>
      </c>
      <c r="F200" s="309" t="str">
        <f t="shared" si="20"/>
        <v xml:space="preserve">FMM (section 2.9.1) and standard group procedures require minimum holding periods for information. All records are maintained cloud based and securely backed up.  </v>
      </c>
      <c r="G200" s="310" t="str">
        <f t="shared" si="20"/>
        <v>Y</v>
      </c>
      <c r="H200" s="311">
        <f t="shared" si="20"/>
        <v>0</v>
      </c>
    </row>
    <row r="201" spans="1:8">
      <c r="A201" s="111" t="s">
        <v>7</v>
      </c>
      <c r="B201" s="309"/>
      <c r="C201" s="310"/>
      <c r="D201" s="311"/>
      <c r="E201" s="312" t="s">
        <v>7</v>
      </c>
      <c r="F201" s="309" t="s">
        <v>2551</v>
      </c>
      <c r="G201" s="310">
        <f t="shared" si="20"/>
        <v>0</v>
      </c>
      <c r="H201" s="311">
        <f t="shared" si="20"/>
        <v>0</v>
      </c>
    </row>
    <row r="202" spans="1:8">
      <c r="A202" s="111" t="s">
        <v>8</v>
      </c>
      <c r="B202" s="309"/>
      <c r="C202" s="310"/>
      <c r="D202" s="311"/>
      <c r="E202" s="312" t="s">
        <v>8</v>
      </c>
      <c r="F202" s="309">
        <f t="shared" si="20"/>
        <v>0</v>
      </c>
      <c r="G202" s="310">
        <f t="shared" si="20"/>
        <v>0</v>
      </c>
      <c r="H202" s="311">
        <f t="shared" si="20"/>
        <v>0</v>
      </c>
    </row>
    <row r="203" spans="1:8">
      <c r="A203" s="313"/>
      <c r="B203" s="314"/>
      <c r="C203" s="315"/>
      <c r="D203" s="316"/>
      <c r="E203" s="350"/>
      <c r="F203" s="351"/>
      <c r="G203" s="352"/>
      <c r="H203" s="353"/>
    </row>
    <row r="204" spans="1:8" ht="11.25" customHeight="1">
      <c r="A204" s="106">
        <v>10.3</v>
      </c>
      <c r="B204" s="107" t="s">
        <v>492</v>
      </c>
      <c r="C204" s="112"/>
      <c r="D204" s="113"/>
      <c r="E204" s="350"/>
      <c r="F204" s="351"/>
      <c r="G204" s="352"/>
      <c r="H204" s="353"/>
    </row>
    <row r="205" spans="1:8" ht="9.75" customHeight="1">
      <c r="A205" s="106"/>
      <c r="B205" s="214" t="s">
        <v>493</v>
      </c>
      <c r="C205" s="115"/>
      <c r="D205" s="116"/>
      <c r="E205" s="354"/>
      <c r="F205" s="354"/>
      <c r="G205" s="354"/>
      <c r="H205" s="354"/>
    </row>
    <row r="206" spans="1:8" ht="42" hidden="1">
      <c r="A206" s="111" t="s">
        <v>4</v>
      </c>
      <c r="B206" s="719" t="s">
        <v>1712</v>
      </c>
      <c r="C206" s="365" t="s">
        <v>1360</v>
      </c>
      <c r="D206" s="366"/>
      <c r="E206" s="354"/>
      <c r="F206" s="354"/>
      <c r="G206" s="354"/>
      <c r="H206" s="354"/>
    </row>
    <row r="207" spans="1:8" ht="42" hidden="1">
      <c r="A207" s="111" t="s">
        <v>5</v>
      </c>
      <c r="B207" s="636" t="s">
        <v>1712</v>
      </c>
      <c r="C207" s="640" t="s">
        <v>1360</v>
      </c>
      <c r="D207" s="311"/>
      <c r="E207" s="354"/>
      <c r="F207" s="354"/>
      <c r="G207" s="354"/>
      <c r="H207" s="354"/>
    </row>
    <row r="208" spans="1:8" ht="112" hidden="1">
      <c r="A208" s="111" t="s">
        <v>6</v>
      </c>
      <c r="B208" s="309" t="s">
        <v>2436</v>
      </c>
      <c r="C208" s="310" t="s">
        <v>1360</v>
      </c>
      <c r="D208" s="311"/>
      <c r="E208" s="354"/>
      <c r="F208" s="354"/>
      <c r="G208" s="354"/>
      <c r="H208" s="354"/>
    </row>
    <row r="209" spans="1:12" hidden="1">
      <c r="A209" s="111" t="s">
        <v>7</v>
      </c>
      <c r="B209" s="309"/>
      <c r="C209" s="310"/>
      <c r="D209" s="311"/>
      <c r="E209" s="354"/>
      <c r="F209" s="354"/>
      <c r="G209" s="354"/>
      <c r="H209" s="354"/>
    </row>
    <row r="210" spans="1:12" hidden="1">
      <c r="A210" s="111" t="s">
        <v>8</v>
      </c>
      <c r="B210" s="309"/>
      <c r="C210" s="310"/>
      <c r="D210" s="311"/>
      <c r="E210" s="354"/>
      <c r="F210" s="354"/>
      <c r="G210" s="354"/>
      <c r="H210" s="354"/>
    </row>
    <row r="211" spans="1:12" hidden="1">
      <c r="A211" s="313"/>
      <c r="B211" s="314"/>
      <c r="C211" s="315"/>
      <c r="D211" s="316"/>
      <c r="E211" s="354"/>
      <c r="F211" s="354"/>
      <c r="G211" s="354"/>
      <c r="H211" s="354"/>
    </row>
    <row r="212" spans="1:12" ht="36.75" customHeight="1">
      <c r="A212" s="263">
        <v>11</v>
      </c>
      <c r="B212" s="114" t="s">
        <v>494</v>
      </c>
      <c r="C212" s="115"/>
      <c r="D212" s="116"/>
      <c r="E212" s="359">
        <v>10</v>
      </c>
      <c r="F212" s="297" t="s">
        <v>494</v>
      </c>
      <c r="G212" s="360"/>
      <c r="H212" s="361"/>
    </row>
    <row r="213" spans="1:12" s="379" customFormat="1" ht="193.5" customHeight="1">
      <c r="A213" s="263">
        <v>11.1</v>
      </c>
      <c r="B213" s="114" t="s">
        <v>495</v>
      </c>
      <c r="C213" s="115"/>
      <c r="D213" s="116"/>
      <c r="E213" s="321">
        <v>10.1</v>
      </c>
      <c r="F213" s="322" t="s">
        <v>1328</v>
      </c>
      <c r="G213" s="323"/>
      <c r="H213" s="324"/>
      <c r="J213" s="255"/>
      <c r="K213" s="255"/>
      <c r="L213" s="259"/>
    </row>
    <row r="214" spans="1:12" ht="54" customHeight="1">
      <c r="A214" s="111" t="s">
        <v>4</v>
      </c>
      <c r="B214" s="719" t="s">
        <v>1713</v>
      </c>
      <c r="C214" s="310" t="s">
        <v>1360</v>
      </c>
      <c r="D214" s="311"/>
      <c r="E214" s="312" t="s">
        <v>4</v>
      </c>
      <c r="F214" s="309" t="str">
        <f>B214</f>
        <v>FMM sets out the requirements and these are agreed with the certification body and audits conducted. All monitoring (Internal and external) is included with the groups management review procedures and any finding shared and actioned as necessary.</v>
      </c>
      <c r="G214" s="310" t="str">
        <f>C214</f>
        <v>Y</v>
      </c>
      <c r="H214" s="311">
        <f>D214</f>
        <v>0</v>
      </c>
    </row>
    <row r="215" spans="1:12" ht="42">
      <c r="A215" s="111" t="s">
        <v>5</v>
      </c>
      <c r="B215" s="636" t="s">
        <v>1713</v>
      </c>
      <c r="C215" s="638" t="s">
        <v>1360</v>
      </c>
      <c r="D215" s="311"/>
      <c r="E215" s="312" t="s">
        <v>5</v>
      </c>
      <c r="F215" s="309" t="str">
        <f t="shared" ref="F215:H218" si="21">B215</f>
        <v>FMM sets out the requirements and these are agreed with the certification body and audits conducted. All monitoring (Internal and external) is included with the groups management review procedures and any finding shared and actioned as necessary.</v>
      </c>
      <c r="G215" s="310" t="str">
        <f t="shared" si="21"/>
        <v>Y</v>
      </c>
      <c r="H215" s="311">
        <f t="shared" si="21"/>
        <v>0</v>
      </c>
      <c r="J215" s="256"/>
      <c r="K215" s="258"/>
      <c r="L215" s="258"/>
    </row>
    <row r="216" spans="1:12" ht="68.25" customHeight="1">
      <c r="A216" s="111" t="s">
        <v>6</v>
      </c>
      <c r="B216" s="309" t="s">
        <v>2437</v>
      </c>
      <c r="C216" s="310" t="s">
        <v>1360</v>
      </c>
      <c r="D216" s="311"/>
      <c r="E216" s="312" t="s">
        <v>6</v>
      </c>
      <c r="F216" s="309" t="str">
        <f t="shared" si="21"/>
        <v>Internal monitoring system documented in section 7 Monitoring and Auditing of the Management Manual (includes elements required above). All monitoring (Internal and external) is included with the groups management review procedures and any finding shared and actioned as necessary. Implementation confirmed at audit.</v>
      </c>
      <c r="G216" s="310" t="str">
        <f t="shared" si="21"/>
        <v>Y</v>
      </c>
      <c r="H216" s="311">
        <f t="shared" si="21"/>
        <v>0</v>
      </c>
      <c r="J216" s="257"/>
      <c r="K216" s="257"/>
      <c r="L216" s="258"/>
    </row>
    <row r="217" spans="1:12" ht="28">
      <c r="A217" s="111" t="s">
        <v>7</v>
      </c>
      <c r="B217" s="309"/>
      <c r="C217" s="310"/>
      <c r="D217" s="311"/>
      <c r="E217" s="312" t="s">
        <v>7</v>
      </c>
      <c r="F217" s="309" t="s">
        <v>2552</v>
      </c>
      <c r="G217" s="310" t="s">
        <v>1360</v>
      </c>
      <c r="H217" s="311">
        <f t="shared" si="21"/>
        <v>0</v>
      </c>
      <c r="J217" s="256"/>
      <c r="K217" s="258"/>
      <c r="L217" s="258"/>
    </row>
    <row r="218" spans="1:12">
      <c r="A218" s="111" t="s">
        <v>8</v>
      </c>
      <c r="B218" s="309"/>
      <c r="C218" s="310"/>
      <c r="D218" s="311"/>
      <c r="E218" s="312" t="s">
        <v>8</v>
      </c>
      <c r="F218" s="309">
        <f t="shared" si="21"/>
        <v>0</v>
      </c>
      <c r="G218" s="310">
        <f t="shared" si="21"/>
        <v>0</v>
      </c>
      <c r="H218" s="311">
        <f t="shared" si="21"/>
        <v>0</v>
      </c>
      <c r="J218" s="256"/>
      <c r="K218" s="258"/>
      <c r="L218" s="258"/>
    </row>
    <row r="219" spans="1:12">
      <c r="A219" s="313"/>
      <c r="B219" s="314"/>
      <c r="C219" s="315"/>
      <c r="D219" s="316"/>
      <c r="E219" s="313"/>
      <c r="J219" s="256"/>
      <c r="K219" s="256"/>
      <c r="L219" s="260"/>
    </row>
    <row r="220" spans="1:12" ht="57.75" customHeight="1">
      <c r="A220" s="106">
        <v>11.2</v>
      </c>
      <c r="B220" s="107" t="s">
        <v>496</v>
      </c>
      <c r="C220" s="112"/>
      <c r="D220" s="113"/>
      <c r="E220" s="301">
        <v>10.199999999999999</v>
      </c>
      <c r="F220" s="302" t="s">
        <v>1329</v>
      </c>
      <c r="G220" s="317"/>
      <c r="H220" s="318"/>
    </row>
    <row r="221" spans="1:12" ht="70.5" customHeight="1">
      <c r="A221" s="106"/>
      <c r="B221" s="214" t="s">
        <v>497</v>
      </c>
      <c r="C221" s="115"/>
      <c r="D221" s="116"/>
      <c r="E221" s="301"/>
      <c r="F221" s="329" t="s">
        <v>1330</v>
      </c>
      <c r="G221" s="323"/>
      <c r="H221" s="324"/>
    </row>
    <row r="222" spans="1:12" ht="42">
      <c r="A222" s="111" t="s">
        <v>4</v>
      </c>
      <c r="B222" s="719" t="s">
        <v>1714</v>
      </c>
      <c r="C222" s="365" t="s">
        <v>1360</v>
      </c>
      <c r="D222" s="366"/>
      <c r="E222" s="312" t="s">
        <v>4</v>
      </c>
      <c r="F222" s="309" t="str">
        <f t="shared" ref="F222:H226" si="22">B222</f>
        <v>FMM Issue 3 - Section 7 and Appendix III – Year to date 2021 a total of 7 nos. audits have been completed (4 nos Internal UKWAS/ISO and 3 nos Property Audit Checklists) – referenced to Audit Schedule and Audit Records</v>
      </c>
      <c r="G222" s="310" t="str">
        <f t="shared" si="22"/>
        <v>Y</v>
      </c>
      <c r="H222" s="311">
        <f t="shared" si="22"/>
        <v>0</v>
      </c>
    </row>
    <row r="223" spans="1:12" ht="42">
      <c r="A223" s="111" t="s">
        <v>5</v>
      </c>
      <c r="B223" s="636" t="s">
        <v>2127</v>
      </c>
      <c r="C223" s="640" t="s">
        <v>1360</v>
      </c>
      <c r="D223" s="311"/>
      <c r="E223" s="312" t="s">
        <v>5</v>
      </c>
      <c r="F223" s="309" t="str">
        <f t="shared" si="22"/>
        <v>FMM Issue 4 - Section 7 and Appendix III – Year to date 2022 a total of 8 nos. audits have been completed (3 nos Internal UKWAS/ISO and 5 nos Property Audit Checklists) – referenced to Audit Schedule and Audit Records</v>
      </c>
      <c r="G223" s="310" t="str">
        <f t="shared" si="22"/>
        <v>Y</v>
      </c>
      <c r="H223" s="311">
        <f t="shared" si="22"/>
        <v>0</v>
      </c>
    </row>
    <row r="224" spans="1:12" ht="56">
      <c r="A224" s="111" t="s">
        <v>6</v>
      </c>
      <c r="B224" s="309" t="s">
        <v>2438</v>
      </c>
      <c r="C224" s="310" t="s">
        <v>1360</v>
      </c>
      <c r="D224" s="311"/>
      <c r="E224" s="312" t="s">
        <v>6</v>
      </c>
      <c r="F224" s="309" t="str">
        <f t="shared" si="22"/>
        <v>Documented in the Management Manual, Section 7 and Appendix III – Year to date 2023 a total of 15 nos. audits have been completed (8 x Internal UKWAS/ISO and 7 x Property Audit Checklists) – referenced to Audit Schedule and Audit Records. SEQ inspection records also sighted for operational sites visited.</v>
      </c>
      <c r="G224" s="310" t="str">
        <f t="shared" si="22"/>
        <v>Y</v>
      </c>
      <c r="H224" s="311">
        <f t="shared" si="22"/>
        <v>0</v>
      </c>
    </row>
    <row r="225" spans="1:8">
      <c r="A225" s="111" t="s">
        <v>7</v>
      </c>
      <c r="B225" s="309"/>
      <c r="C225" s="310"/>
      <c r="D225" s="311"/>
      <c r="E225" s="312" t="s">
        <v>7</v>
      </c>
      <c r="F225" s="309" t="s">
        <v>2553</v>
      </c>
      <c r="G225" s="310" t="s">
        <v>1360</v>
      </c>
      <c r="H225" s="311">
        <f t="shared" si="22"/>
        <v>0</v>
      </c>
    </row>
    <row r="226" spans="1:8">
      <c r="A226" s="111" t="s">
        <v>8</v>
      </c>
      <c r="B226" s="309"/>
      <c r="C226" s="310"/>
      <c r="D226" s="311"/>
      <c r="E226" s="312" t="s">
        <v>8</v>
      </c>
      <c r="F226" s="309">
        <f t="shared" si="22"/>
        <v>0</v>
      </c>
      <c r="G226" s="310">
        <f t="shared" si="22"/>
        <v>0</v>
      </c>
      <c r="H226" s="311">
        <f t="shared" si="22"/>
        <v>0</v>
      </c>
    </row>
    <row r="227" spans="1:8">
      <c r="A227" s="313"/>
      <c r="B227" s="314"/>
      <c r="C227" s="315"/>
      <c r="D227" s="316"/>
      <c r="E227" s="313"/>
    </row>
    <row r="228" spans="1:8" ht="42" customHeight="1">
      <c r="A228" s="263">
        <v>11.3</v>
      </c>
      <c r="B228" s="114" t="s">
        <v>498</v>
      </c>
      <c r="C228" s="115"/>
      <c r="D228" s="116"/>
      <c r="E228" s="321">
        <v>10.3</v>
      </c>
      <c r="F228" s="322" t="s">
        <v>498</v>
      </c>
      <c r="G228" s="323"/>
      <c r="H228" s="324"/>
    </row>
    <row r="229" spans="1:8">
      <c r="A229" s="111" t="s">
        <v>4</v>
      </c>
      <c r="B229" s="720" t="s">
        <v>1715</v>
      </c>
      <c r="C229" s="310" t="s">
        <v>1360</v>
      </c>
      <c r="D229" s="311"/>
      <c r="E229" s="312" t="s">
        <v>4</v>
      </c>
      <c r="F229" s="309" t="str">
        <f t="shared" ref="F229:H233" si="23">B229</f>
        <v>FMM Issue 3 - Section 7 and Appendix III</v>
      </c>
      <c r="G229" s="310" t="str">
        <f t="shared" si="23"/>
        <v>Y</v>
      </c>
      <c r="H229" s="311">
        <f t="shared" si="23"/>
        <v>0</v>
      </c>
    </row>
    <row r="230" spans="1:8">
      <c r="A230" s="111" t="s">
        <v>5</v>
      </c>
      <c r="B230" s="637" t="s">
        <v>2128</v>
      </c>
      <c r="C230" s="638" t="s">
        <v>1360</v>
      </c>
      <c r="D230" s="311"/>
      <c r="E230" s="312" t="s">
        <v>5</v>
      </c>
      <c r="F230" s="309" t="str">
        <f t="shared" si="23"/>
        <v>Specified in FMM Issue 4 - Section 7 and Appendix III</v>
      </c>
      <c r="G230" s="310" t="str">
        <f t="shared" si="23"/>
        <v>Y</v>
      </c>
      <c r="H230" s="311">
        <f t="shared" si="23"/>
        <v>0</v>
      </c>
    </row>
    <row r="231" spans="1:8" ht="28">
      <c r="A231" s="111" t="s">
        <v>6</v>
      </c>
      <c r="B231" s="309" t="s">
        <v>2439</v>
      </c>
      <c r="C231" s="310" t="s">
        <v>1360</v>
      </c>
      <c r="D231" s="311"/>
      <c r="E231" s="312" t="s">
        <v>6</v>
      </c>
      <c r="F231" s="309" t="str">
        <f t="shared" si="23"/>
        <v>Documented in the Management Manual, sections 6.2 (which defines in-active properties), 7 and Appendix III.</v>
      </c>
      <c r="G231" s="310" t="str">
        <f t="shared" si="23"/>
        <v>Y</v>
      </c>
      <c r="H231" s="311">
        <f t="shared" si="23"/>
        <v>0</v>
      </c>
    </row>
    <row r="232" spans="1:8">
      <c r="A232" s="111" t="s">
        <v>7</v>
      </c>
      <c r="B232" s="309"/>
      <c r="C232" s="310"/>
      <c r="D232" s="311"/>
      <c r="E232" s="312" t="s">
        <v>7</v>
      </c>
      <c r="F232" s="309" t="s">
        <v>2554</v>
      </c>
      <c r="G232" s="310" t="s">
        <v>1360</v>
      </c>
      <c r="H232" s="311">
        <f t="shared" si="23"/>
        <v>0</v>
      </c>
    </row>
    <row r="233" spans="1:8">
      <c r="A233" s="111" t="s">
        <v>8</v>
      </c>
      <c r="B233" s="309"/>
      <c r="C233" s="310"/>
      <c r="D233" s="311"/>
      <c r="E233" s="312" t="s">
        <v>8</v>
      </c>
      <c r="F233" s="309">
        <f t="shared" si="23"/>
        <v>0</v>
      </c>
      <c r="G233" s="310">
        <f t="shared" si="23"/>
        <v>0</v>
      </c>
      <c r="H233" s="311">
        <f t="shared" si="23"/>
        <v>0</v>
      </c>
    </row>
    <row r="234" spans="1:8">
      <c r="A234" s="313"/>
      <c r="B234" s="314"/>
      <c r="C234" s="315"/>
      <c r="D234" s="316"/>
      <c r="E234" s="313"/>
    </row>
    <row r="235" spans="1:8" ht="344.25" customHeight="1">
      <c r="A235" s="268" t="s">
        <v>499</v>
      </c>
      <c r="B235" s="251" t="s">
        <v>500</v>
      </c>
      <c r="C235" s="252"/>
      <c r="D235" s="253"/>
      <c r="E235" s="380">
        <v>10.4</v>
      </c>
      <c r="F235" s="381" t="s">
        <v>1331</v>
      </c>
      <c r="G235" s="381"/>
      <c r="H235" s="382"/>
    </row>
    <row r="236" spans="1:8" ht="308">
      <c r="A236" s="283"/>
      <c r="B236" s="440" t="s">
        <v>1332</v>
      </c>
      <c r="C236" s="383" t="s">
        <v>1333</v>
      </c>
      <c r="D236" s="383" t="s">
        <v>1334</v>
      </c>
      <c r="E236" s="384"/>
      <c r="F236" s="381" t="s">
        <v>1335</v>
      </c>
      <c r="G236" s="381"/>
      <c r="H236" s="381"/>
    </row>
    <row r="237" spans="1:8" ht="31.5" customHeight="1">
      <c r="A237" s="283"/>
      <c r="B237" s="441" t="s">
        <v>501</v>
      </c>
      <c r="C237" s="385" t="s">
        <v>502</v>
      </c>
      <c r="D237" s="386" t="s">
        <v>503</v>
      </c>
      <c r="E237" s="387"/>
      <c r="F237" s="388"/>
      <c r="G237" s="388"/>
      <c r="H237" s="388"/>
    </row>
    <row r="238" spans="1:8" hidden="1">
      <c r="A238" s="283"/>
      <c r="B238" s="442" t="s">
        <v>504</v>
      </c>
      <c r="C238" s="258">
        <v>1</v>
      </c>
      <c r="D238" s="258">
        <f>ROUNDUP(SQRT(C238),0)</f>
        <v>1</v>
      </c>
      <c r="E238" s="389"/>
      <c r="F238" s="389"/>
      <c r="G238" s="389"/>
      <c r="H238" s="389"/>
    </row>
    <row r="239" spans="1:8" ht="80.25" hidden="1" customHeight="1">
      <c r="A239" s="283"/>
      <c r="B239" s="257" t="s">
        <v>1807</v>
      </c>
      <c r="C239" s="257">
        <v>0</v>
      </c>
      <c r="D239" s="258">
        <f>ROUNDUP(0.6*SQRT(C239),0)</f>
        <v>0</v>
      </c>
      <c r="E239" s="389"/>
      <c r="F239" s="389"/>
      <c r="G239" s="389"/>
      <c r="H239" s="389"/>
    </row>
    <row r="240" spans="1:8" hidden="1">
      <c r="A240" s="283"/>
      <c r="B240" s="442" t="s">
        <v>505</v>
      </c>
      <c r="C240" s="258">
        <v>0</v>
      </c>
      <c r="D240" s="258">
        <f>ROUNDUP(0.1*SQRT(C240),0)</f>
        <v>0</v>
      </c>
      <c r="E240" s="389"/>
      <c r="F240" s="389"/>
      <c r="G240" s="389"/>
      <c r="H240" s="389"/>
    </row>
    <row r="241" spans="1:8" ht="59.25" hidden="1" customHeight="1">
      <c r="A241" s="283"/>
      <c r="B241" s="442" t="s">
        <v>506</v>
      </c>
      <c r="C241" s="258">
        <v>45</v>
      </c>
      <c r="D241" s="257" t="s">
        <v>507</v>
      </c>
      <c r="E241" s="389"/>
      <c r="F241" s="389"/>
      <c r="G241" s="389"/>
      <c r="H241" s="389"/>
    </row>
    <row r="242" spans="1:8" ht="107.25" customHeight="1">
      <c r="A242" s="111" t="s">
        <v>4</v>
      </c>
      <c r="B242" s="439" t="s">
        <v>1716</v>
      </c>
      <c r="C242" s="444"/>
      <c r="D242" s="642"/>
      <c r="E242" s="312" t="s">
        <v>4</v>
      </c>
      <c r="F242" s="309" t="str">
        <f t="shared" ref="F242:H246" si="24">B242</f>
        <v>See FMM Issue 3,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impacted by the national restrictions placed during the Covid-19 lock down and audit plans and field visits are being geared towards Autumn and Winter 2021).</v>
      </c>
      <c r="G242" s="310">
        <f t="shared" si="24"/>
        <v>0</v>
      </c>
      <c r="H242" s="311">
        <f t="shared" si="24"/>
        <v>0</v>
      </c>
    </row>
    <row r="243" spans="1:8" ht="84">
      <c r="A243" s="111" t="s">
        <v>5</v>
      </c>
      <c r="B243" s="636" t="s">
        <v>2129</v>
      </c>
      <c r="C243" s="444"/>
      <c r="D243" s="642"/>
      <c r="E243" s="312" t="s">
        <v>5</v>
      </c>
      <c r="F243" s="309" t="str">
        <f t="shared" si="24"/>
        <v>See FMM Issue 4, section 7.6.4, 7.6.5, and Appendix III. To reflect the size of group membership, it is considered appropriate to reduce the sampling proportion of internal members to 10%, weighted towards those properties which are in timber production to ensure Fountains processes and procedures are adequately monitored at audit. (N.B. Auditing activity has been partially impacted by the national restrictions placed during the Covid-19 lock down and audit plans and field visits are being geared accordingly).</v>
      </c>
      <c r="G243" s="310">
        <f t="shared" si="24"/>
        <v>0</v>
      </c>
      <c r="H243" s="311">
        <f t="shared" si="24"/>
        <v>0</v>
      </c>
    </row>
    <row r="244" spans="1:8" ht="70">
      <c r="A244" s="111" t="s">
        <v>6</v>
      </c>
      <c r="B244" s="364" t="s">
        <v>2440</v>
      </c>
      <c r="C244" s="444"/>
      <c r="D244" s="642"/>
      <c r="E244" s="312" t="s">
        <v>6</v>
      </c>
      <c r="F244"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4" s="310">
        <f t="shared" si="24"/>
        <v>0</v>
      </c>
      <c r="H244" s="311">
        <f t="shared" si="24"/>
        <v>0</v>
      </c>
    </row>
    <row r="245" spans="1:8" ht="56">
      <c r="A245" s="111" t="s">
        <v>7</v>
      </c>
      <c r="B245" s="364"/>
      <c r="C245" s="365"/>
      <c r="D245" s="366"/>
      <c r="E245" s="312" t="s">
        <v>7</v>
      </c>
      <c r="F245" s="309" t="str">
        <f>B244</f>
        <v xml:space="preserve">Documented in the Management Manual, sections 7.6.4, 7.6.5, and Appendix III. 
To reflect the size of group membership, FF considers it appropriate to reduce the sampling proportion of internal members to 10%, weighted towards those properties which are in timber production or new to the RMG to ensure Fountains processes and procedures are adequately 
monitored at audit. </v>
      </c>
      <c r="G245" s="310" t="s">
        <v>1360</v>
      </c>
      <c r="H245" s="311">
        <f t="shared" si="24"/>
        <v>0</v>
      </c>
    </row>
    <row r="246" spans="1:8">
      <c r="A246" s="111" t="s">
        <v>8</v>
      </c>
      <c r="B246" s="309"/>
      <c r="C246" s="310"/>
      <c r="D246" s="311"/>
      <c r="E246" s="312" t="s">
        <v>8</v>
      </c>
      <c r="F246" s="309">
        <f t="shared" si="24"/>
        <v>0</v>
      </c>
      <c r="G246" s="310">
        <f t="shared" si="24"/>
        <v>0</v>
      </c>
      <c r="H246" s="311">
        <f t="shared" si="24"/>
        <v>0</v>
      </c>
    </row>
    <row r="247" spans="1:8">
      <c r="A247" s="313"/>
      <c r="B247" s="314"/>
      <c r="C247" s="315"/>
      <c r="D247" s="316"/>
      <c r="E247" s="313"/>
    </row>
    <row r="248" spans="1:8" ht="89.25" customHeight="1">
      <c r="A248" s="263">
        <v>11.6</v>
      </c>
      <c r="B248" s="114" t="s">
        <v>508</v>
      </c>
      <c r="C248" s="115"/>
      <c r="D248" s="116"/>
      <c r="E248" s="321">
        <v>10.5</v>
      </c>
      <c r="F248" s="322" t="s">
        <v>508</v>
      </c>
      <c r="G248" s="323"/>
      <c r="H248" s="324"/>
    </row>
    <row r="249" spans="1:8">
      <c r="A249" s="111" t="s">
        <v>4</v>
      </c>
      <c r="B249" s="720" t="s">
        <v>1717</v>
      </c>
      <c r="C249" s="310" t="s">
        <v>1360</v>
      </c>
      <c r="D249" s="311"/>
      <c r="E249" s="312" t="s">
        <v>4</v>
      </c>
      <c r="F249" s="309" t="str">
        <f t="shared" ref="F249:H253" si="25">B249</f>
        <v>As GR11.4 above and FMM Issue 3 - Section 7 and Appendix III</v>
      </c>
      <c r="G249" s="310" t="str">
        <f t="shared" si="25"/>
        <v>Y</v>
      </c>
      <c r="H249" s="311">
        <f t="shared" si="25"/>
        <v>0</v>
      </c>
    </row>
    <row r="250" spans="1:8">
      <c r="A250" s="111" t="s">
        <v>5</v>
      </c>
      <c r="B250" t="s">
        <v>1717</v>
      </c>
      <c r="C250" s="310" t="s">
        <v>1360</v>
      </c>
      <c r="D250" s="311"/>
      <c r="E250" s="312" t="s">
        <v>5</v>
      </c>
      <c r="F250" s="309" t="str">
        <f t="shared" si="25"/>
        <v>As GR11.4 above and FMM Issue 3 - Section 7 and Appendix III</v>
      </c>
      <c r="G250" s="310" t="str">
        <f t="shared" si="25"/>
        <v>Y</v>
      </c>
      <c r="H250" s="311">
        <f t="shared" si="25"/>
        <v>0</v>
      </c>
    </row>
    <row r="251" spans="1:8">
      <c r="A251" s="111" t="s">
        <v>6</v>
      </c>
      <c r="B251" s="309" t="s">
        <v>1717</v>
      </c>
      <c r="C251" s="310" t="s">
        <v>1360</v>
      </c>
      <c r="D251" s="311"/>
      <c r="E251" s="312" t="s">
        <v>6</v>
      </c>
      <c r="F251" s="309" t="str">
        <f t="shared" si="25"/>
        <v>As GR11.4 above and FMM Issue 3 - Section 7 and Appendix III</v>
      </c>
      <c r="G251" s="310" t="str">
        <f t="shared" si="25"/>
        <v>Y</v>
      </c>
      <c r="H251" s="311">
        <f t="shared" si="25"/>
        <v>0</v>
      </c>
    </row>
    <row r="252" spans="1:8">
      <c r="A252" s="111" t="s">
        <v>7</v>
      </c>
      <c r="B252" s="309"/>
      <c r="C252" s="310"/>
      <c r="D252" s="311"/>
      <c r="E252" s="312" t="s">
        <v>7</v>
      </c>
      <c r="F252" s="309" t="s">
        <v>2555</v>
      </c>
      <c r="G252" s="310" t="s">
        <v>1360</v>
      </c>
      <c r="H252" s="311">
        <f t="shared" si="25"/>
        <v>0</v>
      </c>
    </row>
    <row r="253" spans="1:8">
      <c r="A253" s="111" t="s">
        <v>8</v>
      </c>
      <c r="B253" s="309"/>
      <c r="C253" s="310"/>
      <c r="D253" s="311"/>
      <c r="E253" s="312" t="s">
        <v>8</v>
      </c>
      <c r="F253" s="309">
        <f t="shared" si="25"/>
        <v>0</v>
      </c>
      <c r="G253" s="310">
        <f t="shared" si="25"/>
        <v>0</v>
      </c>
      <c r="H253" s="311">
        <f t="shared" si="25"/>
        <v>0</v>
      </c>
    </row>
    <row r="254" spans="1:8">
      <c r="A254" s="313"/>
      <c r="B254" s="314"/>
      <c r="C254" s="315"/>
      <c r="D254" s="316"/>
      <c r="E254" s="313"/>
    </row>
    <row r="255" spans="1:8" ht="78.75" customHeight="1">
      <c r="A255" s="263">
        <v>11.7</v>
      </c>
      <c r="B255" s="114" t="s">
        <v>509</v>
      </c>
      <c r="C255" s="115"/>
      <c r="D255" s="116"/>
      <c r="E255" s="321">
        <v>10.6</v>
      </c>
      <c r="F255" s="322" t="s">
        <v>1336</v>
      </c>
      <c r="G255" s="323"/>
      <c r="H255" s="324"/>
    </row>
    <row r="256" spans="1:8">
      <c r="A256" s="111" t="s">
        <v>4</v>
      </c>
      <c r="B256" s="720" t="s">
        <v>1717</v>
      </c>
      <c r="C256" s="310" t="s">
        <v>1360</v>
      </c>
      <c r="D256" s="311"/>
      <c r="E256" s="312" t="s">
        <v>4</v>
      </c>
      <c r="F256" s="309" t="str">
        <f t="shared" ref="F256:H260" si="26">B256</f>
        <v>As GR11.4 above and FMM Issue 3 - Section 7 and Appendix III</v>
      </c>
      <c r="G256" s="310" t="str">
        <f t="shared" si="26"/>
        <v>Y</v>
      </c>
      <c r="H256" s="311">
        <f t="shared" si="26"/>
        <v>0</v>
      </c>
    </row>
    <row r="257" spans="1:8">
      <c r="A257" s="111" t="s">
        <v>5</v>
      </c>
      <c r="B257" t="s">
        <v>1717</v>
      </c>
      <c r="C257" s="310" t="s">
        <v>1360</v>
      </c>
      <c r="D257" s="311"/>
      <c r="E257" s="312" t="s">
        <v>5</v>
      </c>
      <c r="F257" s="309" t="str">
        <f t="shared" si="26"/>
        <v>As GR11.4 above and FMM Issue 3 - Section 7 and Appendix III</v>
      </c>
      <c r="G257" s="310" t="str">
        <f t="shared" si="26"/>
        <v>Y</v>
      </c>
      <c r="H257" s="311">
        <f t="shared" si="26"/>
        <v>0</v>
      </c>
    </row>
    <row r="258" spans="1:8" s="333" customFormat="1" ht="15">
      <c r="A258" s="111" t="s">
        <v>6</v>
      </c>
      <c r="B258" s="309" t="s">
        <v>1717</v>
      </c>
      <c r="C258" s="310" t="s">
        <v>1360</v>
      </c>
      <c r="D258" s="311"/>
      <c r="E258" s="312" t="s">
        <v>6</v>
      </c>
      <c r="F258" s="309" t="str">
        <f t="shared" si="26"/>
        <v>As GR11.4 above and FMM Issue 3 - Section 7 and Appendix III</v>
      </c>
      <c r="G258" s="310" t="str">
        <f t="shared" si="26"/>
        <v>Y</v>
      </c>
      <c r="H258" s="311">
        <f t="shared" si="26"/>
        <v>0</v>
      </c>
    </row>
    <row r="259" spans="1:8">
      <c r="A259" s="111" t="s">
        <v>7</v>
      </c>
      <c r="B259" s="309"/>
      <c r="C259" s="310"/>
      <c r="D259" s="311"/>
      <c r="E259" s="312" t="s">
        <v>7</v>
      </c>
      <c r="F259" s="309" t="s">
        <v>2555</v>
      </c>
      <c r="G259" s="310" t="s">
        <v>1360</v>
      </c>
      <c r="H259" s="311">
        <f t="shared" si="26"/>
        <v>0</v>
      </c>
    </row>
    <row r="260" spans="1:8">
      <c r="A260" s="111" t="s">
        <v>8</v>
      </c>
      <c r="B260" s="309"/>
      <c r="C260" s="310"/>
      <c r="D260" s="311"/>
      <c r="E260" s="312" t="s">
        <v>8</v>
      </c>
      <c r="F260" s="309">
        <f t="shared" si="26"/>
        <v>0</v>
      </c>
      <c r="G260" s="310">
        <f t="shared" si="26"/>
        <v>0</v>
      </c>
      <c r="H260" s="311">
        <f t="shared" si="26"/>
        <v>0</v>
      </c>
    </row>
    <row r="261" spans="1:8">
      <c r="A261" s="313"/>
      <c r="B261" s="314"/>
      <c r="C261" s="315"/>
      <c r="D261" s="316"/>
      <c r="E261" s="313"/>
    </row>
    <row r="262" spans="1:8" ht="101.25" customHeight="1">
      <c r="A262" s="263">
        <v>11.8</v>
      </c>
      <c r="B262" s="114" t="s">
        <v>510</v>
      </c>
      <c r="C262" s="115"/>
      <c r="D262" s="116"/>
      <c r="E262" s="321">
        <v>10.8</v>
      </c>
      <c r="F262" s="322" t="s">
        <v>510</v>
      </c>
      <c r="G262" s="323"/>
      <c r="H262" s="324"/>
    </row>
    <row r="263" spans="1:8">
      <c r="A263" s="111" t="s">
        <v>4</v>
      </c>
      <c r="B263" s="720" t="s">
        <v>1717</v>
      </c>
      <c r="C263" s="310" t="s">
        <v>1360</v>
      </c>
      <c r="D263" s="311"/>
      <c r="E263" s="312" t="s">
        <v>4</v>
      </c>
      <c r="F263" s="309" t="str">
        <f t="shared" ref="F263:H267" si="27">B263</f>
        <v>As GR11.4 above and FMM Issue 3 - Section 7 and Appendix III</v>
      </c>
      <c r="G263" s="310" t="str">
        <f t="shared" si="27"/>
        <v>Y</v>
      </c>
      <c r="H263" s="311">
        <f t="shared" si="27"/>
        <v>0</v>
      </c>
    </row>
    <row r="264" spans="1:8">
      <c r="A264" s="111" t="s">
        <v>5</v>
      </c>
      <c r="B264" t="s">
        <v>1717</v>
      </c>
      <c r="C264" s="310" t="s">
        <v>1360</v>
      </c>
      <c r="D264" s="311"/>
      <c r="E264" s="312" t="s">
        <v>5</v>
      </c>
      <c r="F264" s="309" t="str">
        <f t="shared" si="27"/>
        <v>As GR11.4 above and FMM Issue 3 - Section 7 and Appendix III</v>
      </c>
      <c r="G264" s="310" t="str">
        <f t="shared" si="27"/>
        <v>Y</v>
      </c>
      <c r="H264" s="311">
        <f t="shared" si="27"/>
        <v>0</v>
      </c>
    </row>
    <row r="265" spans="1:8">
      <c r="A265" s="111" t="s">
        <v>6</v>
      </c>
      <c r="B265" s="309" t="s">
        <v>1717</v>
      </c>
      <c r="C265" s="310" t="s">
        <v>1360</v>
      </c>
      <c r="D265" s="311"/>
      <c r="E265" s="312" t="s">
        <v>6</v>
      </c>
      <c r="F265" s="309" t="str">
        <f t="shared" si="27"/>
        <v>As GR11.4 above and FMM Issue 3 - Section 7 and Appendix III</v>
      </c>
      <c r="G265" s="310" t="str">
        <f t="shared" si="27"/>
        <v>Y</v>
      </c>
      <c r="H265" s="311">
        <f t="shared" si="27"/>
        <v>0</v>
      </c>
    </row>
    <row r="266" spans="1:8">
      <c r="A266" s="111" t="s">
        <v>7</v>
      </c>
      <c r="B266" s="309"/>
      <c r="C266" s="310"/>
      <c r="D266" s="311"/>
      <c r="E266" s="312" t="s">
        <v>7</v>
      </c>
      <c r="F266" s="309" t="s">
        <v>2555</v>
      </c>
      <c r="G266" s="310" t="s">
        <v>1360</v>
      </c>
      <c r="H266" s="311">
        <f t="shared" si="27"/>
        <v>0</v>
      </c>
    </row>
    <row r="267" spans="1:8">
      <c r="A267" s="111" t="s">
        <v>8</v>
      </c>
      <c r="B267" s="309"/>
      <c r="C267" s="310"/>
      <c r="D267" s="311"/>
      <c r="E267" s="312" t="s">
        <v>8</v>
      </c>
      <c r="F267" s="309">
        <f t="shared" si="27"/>
        <v>0</v>
      </c>
      <c r="G267" s="310">
        <f t="shared" si="27"/>
        <v>0</v>
      </c>
      <c r="H267" s="311">
        <f t="shared" si="27"/>
        <v>0</v>
      </c>
    </row>
    <row r="268" spans="1:8">
      <c r="A268" s="313"/>
      <c r="B268" s="314"/>
      <c r="C268" s="315"/>
      <c r="D268" s="316"/>
      <c r="E268" s="313"/>
    </row>
    <row r="269" spans="1:8" ht="88.5" customHeight="1">
      <c r="A269" s="263">
        <v>11.9</v>
      </c>
      <c r="B269" s="114" t="s">
        <v>511</v>
      </c>
      <c r="C269" s="115"/>
      <c r="D269" s="116"/>
      <c r="E269" s="321">
        <v>10.9</v>
      </c>
      <c r="F269" s="322" t="s">
        <v>511</v>
      </c>
      <c r="G269" s="323"/>
      <c r="H269" s="324"/>
    </row>
    <row r="270" spans="1:8" ht="42">
      <c r="A270" s="111" t="s">
        <v>4</v>
      </c>
      <c r="B270" s="719" t="s">
        <v>1718</v>
      </c>
      <c r="C270" s="310" t="s">
        <v>1360</v>
      </c>
      <c r="D270" s="311"/>
      <c r="E270" s="312" t="s">
        <v>4</v>
      </c>
      <c r="F270" s="309" t="str">
        <f t="shared" ref="F270:H274" si="28">B270</f>
        <v>As GR11.4 above and FMM Issue 3 - Section 7 and Appendix III – (Note locations for audit by the certification body are only disclosed near the time so duplication may occur. Levels of risk and activity may also determine where audit activity is most effective)</v>
      </c>
      <c r="G270" s="310" t="str">
        <f t="shared" si="28"/>
        <v>Y</v>
      </c>
      <c r="H270" s="311">
        <f t="shared" si="28"/>
        <v>0</v>
      </c>
    </row>
    <row r="271" spans="1:8" ht="42">
      <c r="A271" s="111" t="s">
        <v>5</v>
      </c>
      <c r="B271" s="636" t="s">
        <v>2130</v>
      </c>
      <c r="C271" s="638" t="s">
        <v>1360</v>
      </c>
      <c r="D271" s="311"/>
      <c r="E271" s="312" t="s">
        <v>5</v>
      </c>
      <c r="F271" s="309" t="str">
        <f t="shared" si="28"/>
        <v>As 11.4 above and FMM Issue 4 - Section 7 and Appendix III – (Note locations for audit by the certification body are only disclosed near the time so duplication may occur. Levels of risk and activity may also determine where audit activity is most effective)</v>
      </c>
      <c r="G271" s="310" t="str">
        <f t="shared" si="28"/>
        <v>Y</v>
      </c>
      <c r="H271" s="311">
        <f t="shared" si="28"/>
        <v>0</v>
      </c>
    </row>
    <row r="272" spans="1:8" ht="42">
      <c r="A272" s="111" t="s">
        <v>6</v>
      </c>
      <c r="B272" s="309" t="s">
        <v>2441</v>
      </c>
      <c r="C272" s="310" t="s">
        <v>1360</v>
      </c>
      <c r="D272" s="311"/>
      <c r="E272" s="312" t="s">
        <v>6</v>
      </c>
      <c r="F272" s="309" t="str">
        <f t="shared" si="28"/>
        <v>As 11.4 above and Management Manual - Section 7 and Appendix III – (Note locations for audit by the certification body are only disclosed near the time so duplication may occur. Levels of risk and activity may also determine where audit activity is most effective).</v>
      </c>
      <c r="G272" s="310" t="str">
        <f t="shared" si="28"/>
        <v>Y</v>
      </c>
      <c r="H272" s="311">
        <f t="shared" si="28"/>
        <v>0</v>
      </c>
    </row>
    <row r="273" spans="1:8" ht="28">
      <c r="A273" s="111" t="s">
        <v>7</v>
      </c>
      <c r="B273" s="309"/>
      <c r="C273" s="310"/>
      <c r="D273" s="311"/>
      <c r="E273" s="312" t="s">
        <v>7</v>
      </c>
      <c r="F273" s="309" t="s">
        <v>2556</v>
      </c>
      <c r="G273" s="310" t="s">
        <v>1360</v>
      </c>
      <c r="H273" s="311">
        <f t="shared" si="28"/>
        <v>0</v>
      </c>
    </row>
    <row r="274" spans="1:8">
      <c r="A274" s="111" t="s">
        <v>8</v>
      </c>
      <c r="B274" s="309"/>
      <c r="C274" s="310"/>
      <c r="D274" s="311"/>
      <c r="E274" s="312" t="s">
        <v>8</v>
      </c>
      <c r="F274" s="309">
        <f t="shared" si="28"/>
        <v>0</v>
      </c>
      <c r="G274" s="310">
        <f t="shared" si="28"/>
        <v>0</v>
      </c>
      <c r="H274" s="311">
        <f t="shared" si="28"/>
        <v>0</v>
      </c>
    </row>
    <row r="275" spans="1:8">
      <c r="A275" s="313"/>
      <c r="B275" s="314"/>
      <c r="C275" s="315"/>
      <c r="D275" s="316"/>
      <c r="E275" s="313"/>
    </row>
    <row r="276" spans="1:8" ht="66.75" customHeight="1">
      <c r="A276" s="246" t="s">
        <v>512</v>
      </c>
      <c r="B276" s="114" t="s">
        <v>513</v>
      </c>
      <c r="C276" s="115"/>
      <c r="D276" s="116"/>
      <c r="E276" s="390" t="s">
        <v>1337</v>
      </c>
      <c r="F276" s="322" t="s">
        <v>513</v>
      </c>
      <c r="G276" s="323"/>
      <c r="H276" s="324"/>
    </row>
    <row r="277" spans="1:8" ht="75.75" customHeight="1">
      <c r="A277" s="263"/>
      <c r="B277" s="214" t="s">
        <v>514</v>
      </c>
      <c r="C277" s="115"/>
      <c r="D277" s="116"/>
      <c r="E277" s="321"/>
      <c r="F277" s="329" t="s">
        <v>514</v>
      </c>
      <c r="G277" s="323"/>
      <c r="H277" s="324"/>
    </row>
    <row r="278" spans="1:8" ht="28">
      <c r="A278" s="111" t="s">
        <v>4</v>
      </c>
      <c r="B278" s="719" t="s">
        <v>1719</v>
      </c>
      <c r="C278" s="310" t="s">
        <v>1360</v>
      </c>
      <c r="D278" s="311"/>
      <c r="E278" s="312" t="s">
        <v>4</v>
      </c>
      <c r="F278" s="309" t="str">
        <f t="shared" ref="F278:H282" si="29">B278</f>
        <v>FMM Issue 3 - Section 7 and Appendix III – CAPA Register is maintained and managed by the group Compliance Manager</v>
      </c>
      <c r="G278" s="310" t="str">
        <f t="shared" si="29"/>
        <v>Y</v>
      </c>
      <c r="H278" s="311">
        <f t="shared" si="29"/>
        <v>0</v>
      </c>
    </row>
    <row r="279" spans="1:8" ht="28">
      <c r="A279" s="111" t="s">
        <v>5</v>
      </c>
      <c r="B279" s="636" t="s">
        <v>2131</v>
      </c>
      <c r="C279" s="638" t="s">
        <v>1360</v>
      </c>
      <c r="D279" s="311"/>
      <c r="E279" s="312" t="s">
        <v>5</v>
      </c>
      <c r="F279" s="309" t="str">
        <f t="shared" si="29"/>
        <v>FMM Issue 4 - Section 7 and Appendix III – CAPA Register is maintained and managed by the group Compliance Manager</v>
      </c>
      <c r="G279" s="310" t="str">
        <f t="shared" si="29"/>
        <v>Y</v>
      </c>
      <c r="H279" s="311">
        <f t="shared" si="29"/>
        <v>0</v>
      </c>
    </row>
    <row r="280" spans="1:8" ht="28">
      <c r="A280" s="111" t="s">
        <v>6</v>
      </c>
      <c r="B280" s="309" t="s">
        <v>2442</v>
      </c>
      <c r="C280" s="310" t="s">
        <v>1360</v>
      </c>
      <c r="D280" s="311"/>
      <c r="E280" s="312" t="s">
        <v>6</v>
      </c>
      <c r="F280" s="309" t="str">
        <f t="shared" si="29"/>
        <v>Documented in the Management Manual, section 7 and Appendix III. CAPA Register is maintained and managed by the group Compliance Manager - inspected at audit.</v>
      </c>
      <c r="G280" s="310" t="str">
        <f t="shared" si="29"/>
        <v>Y</v>
      </c>
      <c r="H280" s="311">
        <f t="shared" si="29"/>
        <v>0</v>
      </c>
    </row>
    <row r="281" spans="1:8">
      <c r="A281" s="111" t="s">
        <v>7</v>
      </c>
      <c r="B281" s="309"/>
      <c r="C281" s="310"/>
      <c r="D281" s="311"/>
      <c r="E281" s="312" t="s">
        <v>7</v>
      </c>
      <c r="F281" s="309" t="s">
        <v>2557</v>
      </c>
      <c r="G281" s="310" t="s">
        <v>1360</v>
      </c>
      <c r="H281" s="311">
        <f t="shared" si="29"/>
        <v>0</v>
      </c>
    </row>
    <row r="282" spans="1:8">
      <c r="A282" s="111" t="s">
        <v>8</v>
      </c>
      <c r="B282" s="309"/>
      <c r="C282" s="310"/>
      <c r="D282" s="311"/>
      <c r="E282" s="312" t="s">
        <v>8</v>
      </c>
      <c r="F282" s="309">
        <f t="shared" si="29"/>
        <v>0</v>
      </c>
      <c r="G282" s="310">
        <f t="shared" si="29"/>
        <v>0</v>
      </c>
      <c r="H282" s="311">
        <f t="shared" si="29"/>
        <v>0</v>
      </c>
    </row>
    <row r="283" spans="1:8">
      <c r="A283" s="313"/>
      <c r="B283" s="314"/>
      <c r="C283" s="315"/>
      <c r="D283" s="316"/>
      <c r="E283" s="313"/>
    </row>
    <row r="284" spans="1:8" ht="39" customHeight="1">
      <c r="A284" s="229">
        <v>12</v>
      </c>
      <c r="B284" s="217" t="s">
        <v>515</v>
      </c>
      <c r="C284" s="232"/>
      <c r="D284" s="233"/>
      <c r="E284" s="356">
        <v>11</v>
      </c>
      <c r="F284" s="326" t="s">
        <v>515</v>
      </c>
      <c r="G284" s="362"/>
      <c r="H284" s="363"/>
    </row>
    <row r="285" spans="1:8" ht="51.75" customHeight="1">
      <c r="A285" s="106">
        <v>12.1</v>
      </c>
      <c r="B285" s="114" t="s">
        <v>516</v>
      </c>
      <c r="C285" s="115"/>
      <c r="D285" s="116"/>
      <c r="E285" s="301">
        <v>11.1</v>
      </c>
      <c r="F285" s="322" t="s">
        <v>1338</v>
      </c>
      <c r="G285" s="323"/>
      <c r="H285" s="324"/>
    </row>
    <row r="286" spans="1:8" ht="28">
      <c r="A286" s="111" t="s">
        <v>4</v>
      </c>
      <c r="B286" s="719" t="s">
        <v>1720</v>
      </c>
      <c r="C286" s="365" t="s">
        <v>1360</v>
      </c>
      <c r="D286" s="366"/>
      <c r="E286" s="312" t="s">
        <v>4</v>
      </c>
      <c r="F286" s="309" t="str">
        <f t="shared" ref="F286:H290" si="30">B286</f>
        <v>FMM Issue 2, section 4.7 describes the system for COC and sales claims, Timber sales are only sold direct from the site, therefore no mixing is possible.</v>
      </c>
      <c r="G286" s="310" t="str">
        <f t="shared" si="30"/>
        <v>Y</v>
      </c>
      <c r="H286" s="311">
        <f t="shared" si="30"/>
        <v>0</v>
      </c>
    </row>
    <row r="287" spans="1:8" ht="28">
      <c r="A287" s="111" t="s">
        <v>5</v>
      </c>
      <c r="B287" s="439" t="s">
        <v>1720</v>
      </c>
      <c r="C287" s="365" t="s">
        <v>1360</v>
      </c>
      <c r="D287" s="311"/>
      <c r="E287" s="312" t="s">
        <v>5</v>
      </c>
      <c r="F287" s="309" t="str">
        <f t="shared" si="30"/>
        <v>FMM Issue 2, section 4.7 describes the system for COC and sales claims, Timber sales are only sold direct from the site, therefore no mixing is possible.</v>
      </c>
      <c r="G287" s="310" t="str">
        <f t="shared" si="30"/>
        <v>Y</v>
      </c>
      <c r="H287" s="311">
        <f t="shared" si="30"/>
        <v>0</v>
      </c>
    </row>
    <row r="288" spans="1:8" ht="70">
      <c r="A288" s="111" t="s">
        <v>6</v>
      </c>
      <c r="B288" s="309" t="s">
        <v>2325</v>
      </c>
      <c r="C288" s="310" t="s">
        <v>1360</v>
      </c>
      <c r="D288" s="311"/>
      <c r="E288" s="312" t="s">
        <v>6</v>
      </c>
      <c r="F288" s="309" t="str">
        <f t="shared" si="30"/>
        <v>Tracking and tracing system is described in section 4.6 Financial Control of Timber Sales and 4.7 Chain of Custody for UKWAS Certified Timber of the Management Manual. Further detail in operational procedures PR-STA-03 - Forest Operations - Timber Harvesting and Thinning (Standing Sale) v3, and PR-ROA-01 - Forest Operations - Timber Harvesting and Thinning (Roadside Sale) v1. Implementation confirmed during audit for sites visited.</v>
      </c>
      <c r="G288" s="310" t="str">
        <f t="shared" si="30"/>
        <v>Y</v>
      </c>
      <c r="H288" s="311">
        <f t="shared" si="30"/>
        <v>0</v>
      </c>
    </row>
    <row r="289" spans="1:8">
      <c r="A289" s="111" t="s">
        <v>7</v>
      </c>
      <c r="B289" s="309"/>
      <c r="C289" s="310"/>
      <c r="D289" s="311"/>
      <c r="E289" s="312" t="s">
        <v>7</v>
      </c>
      <c r="F289" s="309" t="s">
        <v>2558</v>
      </c>
      <c r="G289" s="310" t="s">
        <v>1360</v>
      </c>
      <c r="H289" s="311">
        <f t="shared" si="30"/>
        <v>0</v>
      </c>
    </row>
    <row r="290" spans="1:8">
      <c r="A290" s="111" t="s">
        <v>8</v>
      </c>
      <c r="B290" s="309"/>
      <c r="C290" s="310"/>
      <c r="D290" s="311"/>
      <c r="E290" s="312" t="s">
        <v>8</v>
      </c>
      <c r="F290" s="309">
        <f t="shared" si="30"/>
        <v>0</v>
      </c>
      <c r="G290" s="310">
        <f t="shared" si="30"/>
        <v>0</v>
      </c>
      <c r="H290" s="311">
        <f t="shared" si="30"/>
        <v>0</v>
      </c>
    </row>
    <row r="291" spans="1:8">
      <c r="A291" s="313"/>
      <c r="B291" s="314"/>
      <c r="C291" s="315"/>
      <c r="D291" s="316"/>
      <c r="E291" s="313"/>
    </row>
    <row r="292" spans="1:8" ht="72.75" customHeight="1">
      <c r="A292" s="106">
        <v>12.2</v>
      </c>
      <c r="B292" s="107" t="s">
        <v>517</v>
      </c>
      <c r="C292" s="112"/>
      <c r="D292" s="113"/>
      <c r="E292" s="301">
        <v>11.2</v>
      </c>
      <c r="F292" s="302" t="s">
        <v>1339</v>
      </c>
      <c r="G292" s="317"/>
      <c r="H292" s="318"/>
    </row>
    <row r="293" spans="1:8" ht="42">
      <c r="A293" s="111" t="s">
        <v>4</v>
      </c>
      <c r="B293" s="724" t="s">
        <v>1803</v>
      </c>
      <c r="C293" s="365" t="s">
        <v>1360</v>
      </c>
      <c r="D293" s="366"/>
      <c r="E293" s="312" t="s">
        <v>4</v>
      </c>
      <c r="F293" s="309" t="str">
        <f t="shared" ref="F293:H297" si="31">B293</f>
        <v xml:space="preserve">FMM Issue 2 and Sales Contracts and T&amp;C’s – Compliant timber  sales documentation was seen from recent harvesting at Bhrochain (invoice 022198) and SBI invoices for Corrour (74/203217, 74/202192) and Barracks (670687, 671625). Carn Mor and Admirals - no recent harvesting. </v>
      </c>
      <c r="G293" s="310" t="str">
        <f t="shared" si="31"/>
        <v>Y</v>
      </c>
      <c r="H293" s="311">
        <f t="shared" si="31"/>
        <v>0</v>
      </c>
    </row>
    <row r="294" spans="1:8" ht="126">
      <c r="A294" s="111" t="s">
        <v>5</v>
      </c>
      <c r="B294" s="636" t="s">
        <v>2443</v>
      </c>
      <c r="C294" s="640" t="s">
        <v>1360</v>
      </c>
      <c r="D294" s="311"/>
      <c r="E294" s="312" t="s">
        <v>5</v>
      </c>
      <c r="F294" s="309" t="str">
        <f t="shared" si="31"/>
        <v xml:space="preserve">FMM Issue 4 and Sales Contracts and T&amp;C’s – Compliant timber sales documentation was seen as follows: Loch Ree Standing sales contract dated 15/2/22, invoice 029777 dated 31/7/22 and associated delivery advice note 5102177109 dated 22/7/22, Invoice 029774 31/7/22 and associated delivery advice note 5102198292 dated 20/7/22. Kens Wood Standing sales contract dated 2/3/21, Invoice 026250 dated 22/8/21, Invoice 026348 dated 5/9/21 and associated SBIs 75/207/950 and 75/206930. Hallmanor April 2022 Timber sales agreement; also SBI 167108 dated 25/6/22 and associated Deliveries List relating to this sale. Garvary - Invoice 029544 dated 20/7/22 with associated delivery note 192052 dated 29/6/22, Invoice 029100 dated 23/7/22 and associated dispatch note 33803; also standing sales contract dated 10/3/22. Carn Mor, Innis Beithe &amp; Tutim - no harvesting in previous year. </v>
      </c>
      <c r="G294" s="310" t="str">
        <f t="shared" si="31"/>
        <v>Y</v>
      </c>
      <c r="H294" s="311">
        <f t="shared" si="31"/>
        <v>0</v>
      </c>
    </row>
    <row r="295" spans="1:8" ht="143.25" customHeight="1">
      <c r="A295" s="111" t="s">
        <v>6</v>
      </c>
      <c r="B295" s="309" t="s">
        <v>2444</v>
      </c>
      <c r="C295" s="310"/>
      <c r="D295" s="311"/>
      <c r="E295" s="312" t="s">
        <v>6</v>
      </c>
      <c r="F295" s="309" t="str">
        <f t="shared" si="31"/>
        <v>System to ensure correct information appears on invoices is described in  4.7 Chain of Custody for UKWAS Certified Timber of the Management Manual. Further detail in operational procedures PR-STA-03 - Forest Operations - Timber Harvesting and Thinning (Standing Sale) v3, and PR-ROA-01 - Forest Operations - Timber Harvesting and Thinning (Roadside Sale) v1. 
Sample documents inspected at audit showed all required information, including:
 - Kirkhill - Inv 3601863, 26/4/23 incl FSC claim FSC 100% and code SA-FM/COC-005879/F119,
 - Glenglass - Inv 423858, 29/7/23  incl FSC claim FSC 100% and code SA-FM/COC-005879/F091,
 - Silton - Inv 031215, 3/1/23  incl FSC claim FSC 100% and code SA-FM/COC-005879/F109, and 
 - Tutim - Inv 033445, 16/1/23  incl FSC claim FSC 100% and code SA-FM/COC-005879/F095.</v>
      </c>
      <c r="G295" s="310">
        <f t="shared" si="31"/>
        <v>0</v>
      </c>
      <c r="H295" s="311">
        <f t="shared" si="31"/>
        <v>0</v>
      </c>
    </row>
    <row r="296" spans="1:8">
      <c r="A296" s="111" t="s">
        <v>7</v>
      </c>
      <c r="B296" s="309"/>
      <c r="C296" s="310"/>
      <c r="D296" s="311"/>
      <c r="E296" s="312" t="s">
        <v>7</v>
      </c>
      <c r="F296" s="309" t="s">
        <v>2559</v>
      </c>
      <c r="G296" s="310" t="s">
        <v>1360</v>
      </c>
      <c r="H296" s="311">
        <f t="shared" si="31"/>
        <v>0</v>
      </c>
    </row>
    <row r="297" spans="1:8">
      <c r="A297" s="111" t="s">
        <v>8</v>
      </c>
      <c r="B297" s="309"/>
      <c r="C297" s="310"/>
      <c r="D297" s="311"/>
      <c r="E297" s="312" t="s">
        <v>8</v>
      </c>
      <c r="F297" s="309">
        <f t="shared" si="31"/>
        <v>0</v>
      </c>
      <c r="G297" s="310">
        <f t="shared" si="31"/>
        <v>0</v>
      </c>
      <c r="H297" s="311">
        <f t="shared" si="31"/>
        <v>0</v>
      </c>
    </row>
    <row r="298" spans="1:8">
      <c r="A298" s="313"/>
      <c r="B298" s="314"/>
      <c r="C298" s="315"/>
      <c r="D298" s="316"/>
      <c r="E298" s="313"/>
    </row>
    <row r="299" spans="1:8" ht="56.25" customHeight="1">
      <c r="A299" s="263">
        <v>12.3</v>
      </c>
      <c r="B299" s="114" t="s">
        <v>518</v>
      </c>
      <c r="C299" s="115"/>
      <c r="D299" s="116"/>
      <c r="E299" s="321">
        <v>11.3</v>
      </c>
      <c r="F299" s="322" t="s">
        <v>1340</v>
      </c>
      <c r="G299" s="323"/>
      <c r="H299" s="324"/>
    </row>
    <row r="300" spans="1:8" ht="28">
      <c r="A300" s="111" t="s">
        <v>4</v>
      </c>
      <c r="B300" s="725" t="s">
        <v>1728</v>
      </c>
      <c r="C300" s="726" t="s">
        <v>1351</v>
      </c>
      <c r="D300" s="727">
        <v>2021.1</v>
      </c>
      <c r="E300" s="312" t="s">
        <v>4</v>
      </c>
      <c r="F300" s="309" t="s">
        <v>1804</v>
      </c>
      <c r="G300" s="310" t="s">
        <v>1360</v>
      </c>
      <c r="H300" s="311">
        <v>0</v>
      </c>
    </row>
    <row r="301" spans="1:8" ht="110.15" customHeight="1">
      <c r="A301" s="111" t="s">
        <v>5</v>
      </c>
      <c r="B301" s="647" t="s">
        <v>2152</v>
      </c>
      <c r="C301" s="310" t="s">
        <v>1360</v>
      </c>
      <c r="D301" s="311"/>
      <c r="E301" s="312" t="s">
        <v>5</v>
      </c>
      <c r="F301" s="309" t="s">
        <v>1804</v>
      </c>
      <c r="G301" s="310" t="s">
        <v>1360</v>
      </c>
      <c r="H301" s="311">
        <f t="shared" ref="F301:H304" si="32">D301</f>
        <v>0</v>
      </c>
    </row>
    <row r="302" spans="1:8" ht="42">
      <c r="A302" s="111" t="s">
        <v>6</v>
      </c>
      <c r="B302" s="309" t="s">
        <v>2344</v>
      </c>
      <c r="C302" s="310" t="s">
        <v>1360</v>
      </c>
      <c r="D302" s="311"/>
      <c r="E302" s="312" t="s">
        <v>6</v>
      </c>
      <c r="F302" s="309" t="str">
        <f t="shared" si="32"/>
        <v>No promotional use of trademarks seen during audit other than on company website, e.g. https://www.fountainsforestry.co.uk/forestry-management/. Website use consistent with approvals recorded on logo use log.</v>
      </c>
      <c r="G302" s="310" t="str">
        <f t="shared" si="32"/>
        <v>Y</v>
      </c>
      <c r="H302" s="311">
        <f t="shared" si="32"/>
        <v>0</v>
      </c>
    </row>
    <row r="303" spans="1:8">
      <c r="A303" s="111" t="s">
        <v>7</v>
      </c>
      <c r="B303" s="309"/>
      <c r="C303" s="310"/>
      <c r="D303" s="311"/>
      <c r="E303" s="312" t="s">
        <v>7</v>
      </c>
      <c r="F303" s="309" t="s">
        <v>2560</v>
      </c>
      <c r="G303" s="310" t="s">
        <v>1360</v>
      </c>
      <c r="H303" s="311">
        <f t="shared" si="32"/>
        <v>0</v>
      </c>
    </row>
    <row r="304" spans="1:8">
      <c r="A304" s="111" t="s">
        <v>8</v>
      </c>
      <c r="B304" s="309"/>
      <c r="C304" s="310"/>
      <c r="D304" s="311"/>
      <c r="E304" s="312" t="s">
        <v>8</v>
      </c>
      <c r="F304" s="309">
        <f t="shared" si="32"/>
        <v>0</v>
      </c>
      <c r="G304" s="310">
        <f t="shared" si="32"/>
        <v>0</v>
      </c>
      <c r="H304" s="311">
        <f t="shared" si="32"/>
        <v>0</v>
      </c>
    </row>
    <row r="305" spans="1:8">
      <c r="A305" s="313"/>
      <c r="B305" s="314"/>
      <c r="C305" s="315"/>
      <c r="D305" s="316"/>
      <c r="E305" s="313"/>
    </row>
    <row r="306" spans="1:8" ht="28">
      <c r="A306" s="106">
        <v>12.4</v>
      </c>
      <c r="B306" s="107" t="s">
        <v>519</v>
      </c>
      <c r="C306" s="112"/>
      <c r="D306" s="113"/>
      <c r="E306" s="301">
        <v>11.4</v>
      </c>
      <c r="F306" s="302" t="s">
        <v>1341</v>
      </c>
      <c r="G306" s="317"/>
      <c r="H306" s="318"/>
    </row>
    <row r="307" spans="1:8" ht="56">
      <c r="A307" s="106"/>
      <c r="B307" s="214" t="s">
        <v>520</v>
      </c>
      <c r="C307" s="115"/>
      <c r="D307" s="116"/>
      <c r="E307" s="301"/>
      <c r="F307" s="329" t="s">
        <v>1342</v>
      </c>
      <c r="G307" s="323"/>
      <c r="H307" s="324"/>
    </row>
    <row r="308" spans="1:8">
      <c r="A308" s="111" t="s">
        <v>4</v>
      </c>
      <c r="B308" s="720" t="s">
        <v>1721</v>
      </c>
      <c r="C308" s="365"/>
      <c r="D308" s="366"/>
      <c r="E308" s="312" t="s">
        <v>4</v>
      </c>
      <c r="F308" s="309" t="str">
        <f t="shared" ref="F308:H312" si="33">B308</f>
        <v>Documents issued and referenced as “Registration Approval documents"</v>
      </c>
      <c r="G308" s="310">
        <f t="shared" si="33"/>
        <v>0</v>
      </c>
      <c r="H308" s="311">
        <f t="shared" si="33"/>
        <v>0</v>
      </c>
    </row>
    <row r="309" spans="1:8">
      <c r="A309" s="111" t="s">
        <v>5</v>
      </c>
      <c r="B309" s="637" t="s">
        <v>1721</v>
      </c>
      <c r="C309" s="640" t="s">
        <v>1360</v>
      </c>
      <c r="D309" s="311"/>
      <c r="E309" s="312" t="s">
        <v>5</v>
      </c>
      <c r="F309" s="309" t="str">
        <f t="shared" si="33"/>
        <v>Documents issued and referenced as “Registration Approval documents"</v>
      </c>
      <c r="G309" s="310" t="str">
        <f t="shared" si="33"/>
        <v>Y</v>
      </c>
      <c r="H309" s="311">
        <f t="shared" si="33"/>
        <v>0</v>
      </c>
    </row>
    <row r="310" spans="1:8">
      <c r="A310" s="111" t="s">
        <v>6</v>
      </c>
      <c r="B310" s="309" t="s">
        <v>1721</v>
      </c>
      <c r="C310" s="310" t="s">
        <v>1360</v>
      </c>
      <c r="D310" s="311"/>
      <c r="E310" s="312" t="s">
        <v>6</v>
      </c>
      <c r="F310" s="309" t="str">
        <f t="shared" si="33"/>
        <v>Documents issued and referenced as “Registration Approval documents"</v>
      </c>
      <c r="G310" s="310" t="str">
        <f t="shared" si="33"/>
        <v>Y</v>
      </c>
      <c r="H310" s="311">
        <f t="shared" si="33"/>
        <v>0</v>
      </c>
    </row>
    <row r="311" spans="1:8">
      <c r="A311" s="111" t="s">
        <v>7</v>
      </c>
      <c r="B311" s="309"/>
      <c r="C311" s="310"/>
      <c r="D311" s="311"/>
      <c r="E311" s="312" t="s">
        <v>7</v>
      </c>
      <c r="F311" s="309" t="s">
        <v>2561</v>
      </c>
      <c r="G311" s="310" t="s">
        <v>1360</v>
      </c>
      <c r="H311" s="311">
        <f t="shared" si="33"/>
        <v>0</v>
      </c>
    </row>
    <row r="312" spans="1:8">
      <c r="A312" s="111" t="s">
        <v>8</v>
      </c>
      <c r="B312" s="309"/>
      <c r="C312" s="310"/>
      <c r="D312" s="311"/>
      <c r="E312" s="312" t="s">
        <v>8</v>
      </c>
      <c r="F312" s="309">
        <f t="shared" si="33"/>
        <v>0</v>
      </c>
      <c r="G312" s="310">
        <f t="shared" si="33"/>
        <v>0</v>
      </c>
      <c r="H312" s="311">
        <f t="shared" si="33"/>
        <v>0</v>
      </c>
    </row>
    <row r="313" spans="1:8">
      <c r="A313" s="313"/>
      <c r="B313" s="314"/>
      <c r="C313" s="315"/>
      <c r="D313" s="316"/>
      <c r="E313" s="313"/>
    </row>
    <row r="314" spans="1:8" ht="17.5">
      <c r="A314" s="274"/>
      <c r="B314" s="275" t="s">
        <v>521</v>
      </c>
      <c r="C314" s="276"/>
      <c r="D314" s="277"/>
      <c r="E314" s="350"/>
      <c r="F314" s="391" t="s">
        <v>1343</v>
      </c>
      <c r="G314" s="352"/>
      <c r="H314" s="353"/>
    </row>
    <row r="315" spans="1:8" ht="94.5" customHeight="1">
      <c r="A315" s="263" t="s">
        <v>522</v>
      </c>
      <c r="B315" s="273" t="s">
        <v>808</v>
      </c>
      <c r="C315" s="115"/>
      <c r="D315" s="116"/>
      <c r="E315" s="313"/>
    </row>
    <row r="316" spans="1:8">
      <c r="A316" s="111" t="s">
        <v>4</v>
      </c>
      <c r="B316" s="364" t="s">
        <v>806</v>
      </c>
      <c r="C316" s="269"/>
      <c r="D316" s="270"/>
      <c r="E316" s="313"/>
    </row>
    <row r="317" spans="1:8">
      <c r="A317" s="111" t="s">
        <v>5</v>
      </c>
      <c r="B317" s="364" t="s">
        <v>806</v>
      </c>
      <c r="C317" s="271"/>
      <c r="D317" s="272"/>
      <c r="E317" s="313"/>
    </row>
    <row r="318" spans="1:8">
      <c r="A318" s="111" t="s">
        <v>6</v>
      </c>
      <c r="B318" s="364" t="s">
        <v>807</v>
      </c>
      <c r="C318" s="271"/>
      <c r="D318" s="272"/>
      <c r="E318" s="313"/>
    </row>
    <row r="319" spans="1:8">
      <c r="A319" s="111" t="s">
        <v>7</v>
      </c>
      <c r="B319" s="364" t="s">
        <v>807</v>
      </c>
      <c r="C319" s="271"/>
      <c r="D319" s="272"/>
      <c r="E319" s="313"/>
    </row>
    <row r="320" spans="1:8">
      <c r="A320" s="111" t="s">
        <v>8</v>
      </c>
      <c r="B320" s="364" t="s">
        <v>807</v>
      </c>
      <c r="C320" s="271"/>
      <c r="D320" s="272"/>
      <c r="E320" s="313"/>
    </row>
    <row r="321" spans="1:5">
      <c r="A321" s="313"/>
      <c r="B321" s="314"/>
      <c r="C321" s="315"/>
      <c r="D321" s="316"/>
      <c r="E321" s="313"/>
    </row>
    <row r="322" spans="1:5" ht="32.25" customHeight="1">
      <c r="A322" s="106">
        <v>13</v>
      </c>
      <c r="B322" s="107" t="s">
        <v>523</v>
      </c>
      <c r="C322" s="112"/>
      <c r="D322" s="113"/>
      <c r="E322" s="313"/>
    </row>
    <row r="323" spans="1:5" ht="42.75" customHeight="1">
      <c r="A323" s="106">
        <v>13.1</v>
      </c>
      <c r="B323" s="114" t="s">
        <v>524</v>
      </c>
      <c r="C323" s="115"/>
      <c r="D323" s="116"/>
      <c r="E323" s="313"/>
    </row>
    <row r="324" spans="1:5" ht="171.75" customHeight="1">
      <c r="A324" s="106"/>
      <c r="B324" s="214" t="s">
        <v>525</v>
      </c>
      <c r="C324" s="115"/>
      <c r="D324" s="116"/>
    </row>
    <row r="325" spans="1:5">
      <c r="A325" s="313"/>
      <c r="B325" s="314"/>
      <c r="C325" s="315"/>
      <c r="D325" s="316"/>
    </row>
    <row r="326" spans="1:5" ht="84.75" customHeight="1">
      <c r="A326" s="263">
        <v>13.2</v>
      </c>
      <c r="B326" s="114" t="s">
        <v>526</v>
      </c>
      <c r="C326" s="115"/>
      <c r="D326" s="116"/>
      <c r="E326" s="313"/>
    </row>
    <row r="327" spans="1:5">
      <c r="A327" s="111" t="s">
        <v>4</v>
      </c>
      <c r="B327" s="309"/>
      <c r="C327" s="310"/>
      <c r="D327" s="311"/>
    </row>
    <row r="328" spans="1:5">
      <c r="A328" s="111" t="s">
        <v>5</v>
      </c>
      <c r="B328" s="309"/>
      <c r="C328" s="310"/>
      <c r="D328" s="311"/>
    </row>
    <row r="329" spans="1:5">
      <c r="A329" s="111" t="s">
        <v>6</v>
      </c>
      <c r="B329" s="309"/>
      <c r="C329" s="310"/>
      <c r="D329" s="311"/>
    </row>
    <row r="330" spans="1:5">
      <c r="A330" s="111" t="s">
        <v>7</v>
      </c>
      <c r="B330" s="309"/>
      <c r="C330" s="310"/>
      <c r="D330" s="311"/>
    </row>
    <row r="331" spans="1:5">
      <c r="A331" s="111" t="s">
        <v>8</v>
      </c>
      <c r="B331" s="309"/>
      <c r="C331" s="310"/>
      <c r="D331" s="311"/>
    </row>
    <row r="332" spans="1:5">
      <c r="A332" s="313"/>
      <c r="B332" s="314"/>
      <c r="C332" s="315"/>
      <c r="D332" s="316"/>
    </row>
    <row r="333" spans="1:5" ht="169.5" customHeight="1">
      <c r="A333" s="106">
        <v>13.3</v>
      </c>
      <c r="B333" s="107" t="s">
        <v>527</v>
      </c>
      <c r="C333" s="112"/>
      <c r="D333" s="113"/>
      <c r="E333" s="313"/>
    </row>
    <row r="334" spans="1:5">
      <c r="A334" s="111" t="s">
        <v>4</v>
      </c>
      <c r="B334" s="364"/>
      <c r="C334" s="365"/>
      <c r="D334" s="366"/>
    </row>
    <row r="335" spans="1:5">
      <c r="A335" s="111" t="s">
        <v>5</v>
      </c>
      <c r="B335" s="309"/>
      <c r="C335" s="310"/>
      <c r="D335" s="311"/>
    </row>
    <row r="336" spans="1:5">
      <c r="A336" s="111" t="s">
        <v>6</v>
      </c>
      <c r="B336" s="309"/>
      <c r="C336" s="310"/>
      <c r="D336" s="311"/>
    </row>
    <row r="337" spans="1:4">
      <c r="A337" s="111" t="s">
        <v>7</v>
      </c>
      <c r="B337" s="309"/>
      <c r="C337" s="310"/>
      <c r="D337" s="311"/>
    </row>
    <row r="338" spans="1:4">
      <c r="A338" s="111" t="s">
        <v>8</v>
      </c>
      <c r="B338" s="309"/>
      <c r="C338" s="310"/>
      <c r="D338" s="311"/>
    </row>
    <row r="339" spans="1:4">
      <c r="A339" s="313"/>
      <c r="B339" s="314"/>
      <c r="C339" s="315"/>
      <c r="D339" s="316"/>
    </row>
    <row r="340" spans="1:4" ht="39.75" customHeight="1">
      <c r="A340" s="229">
        <v>14</v>
      </c>
      <c r="B340" s="217" t="s">
        <v>528</v>
      </c>
      <c r="C340" s="232"/>
      <c r="D340" s="233"/>
    </row>
    <row r="341" spans="1:4" ht="50.25" customHeight="1">
      <c r="A341" s="106">
        <v>14.1</v>
      </c>
      <c r="B341" s="114" t="s">
        <v>529</v>
      </c>
      <c r="C341" s="244"/>
      <c r="D341" s="245"/>
    </row>
    <row r="342" spans="1:4">
      <c r="A342" s="111" t="s">
        <v>4</v>
      </c>
      <c r="B342" s="364"/>
      <c r="C342" s="365"/>
      <c r="D342" s="366"/>
    </row>
    <row r="343" spans="1:4">
      <c r="A343" s="111" t="s">
        <v>5</v>
      </c>
      <c r="B343" s="309"/>
      <c r="C343" s="310"/>
      <c r="D343" s="311"/>
    </row>
    <row r="344" spans="1:4">
      <c r="A344" s="111" t="s">
        <v>6</v>
      </c>
      <c r="B344" s="309"/>
      <c r="C344" s="310"/>
      <c r="D344" s="311"/>
    </row>
    <row r="345" spans="1:4">
      <c r="A345" s="111" t="s">
        <v>7</v>
      </c>
      <c r="B345" s="309"/>
      <c r="C345" s="310"/>
      <c r="D345" s="311"/>
    </row>
    <row r="346" spans="1:4">
      <c r="A346" s="111" t="s">
        <v>8</v>
      </c>
      <c r="B346" s="309"/>
      <c r="C346" s="310"/>
      <c r="D346" s="311"/>
    </row>
    <row r="347" spans="1:4">
      <c r="A347" s="313"/>
      <c r="B347" s="314"/>
      <c r="C347" s="315"/>
      <c r="D347" s="316"/>
    </row>
    <row r="348" spans="1:4" ht="94.5" customHeight="1">
      <c r="A348" s="263">
        <v>14.2</v>
      </c>
      <c r="B348" s="114" t="s">
        <v>530</v>
      </c>
      <c r="C348" s="115"/>
      <c r="D348" s="116"/>
    </row>
    <row r="349" spans="1:4">
      <c r="A349" s="111" t="s">
        <v>4</v>
      </c>
      <c r="B349" s="309"/>
      <c r="C349" s="310"/>
      <c r="D349" s="311"/>
    </row>
    <row r="350" spans="1:4">
      <c r="A350" s="111" t="s">
        <v>5</v>
      </c>
      <c r="B350" s="309"/>
      <c r="C350" s="310"/>
      <c r="D350" s="311"/>
    </row>
    <row r="351" spans="1:4">
      <c r="A351" s="111" t="s">
        <v>6</v>
      </c>
      <c r="B351" s="309"/>
      <c r="C351" s="310"/>
      <c r="D351" s="311"/>
    </row>
    <row r="352" spans="1:4">
      <c r="A352" s="111" t="s">
        <v>7</v>
      </c>
      <c r="B352" s="309"/>
      <c r="C352" s="310"/>
      <c r="D352" s="311"/>
    </row>
    <row r="353" spans="1:12">
      <c r="A353" s="111" t="s">
        <v>8</v>
      </c>
      <c r="B353" s="309"/>
      <c r="C353" s="310"/>
      <c r="D353" s="311"/>
    </row>
    <row r="354" spans="1:12">
      <c r="A354" s="313"/>
      <c r="B354" s="314"/>
      <c r="C354" s="315"/>
      <c r="D354" s="316"/>
    </row>
    <row r="355" spans="1:12" ht="39" customHeight="1">
      <c r="A355" s="229">
        <v>15</v>
      </c>
      <c r="B355" s="217" t="s">
        <v>531</v>
      </c>
      <c r="C355" s="232"/>
      <c r="D355" s="233"/>
    </row>
    <row r="356" spans="1:12" ht="59.25" customHeight="1">
      <c r="A356" s="106">
        <v>15.1</v>
      </c>
      <c r="B356" s="114" t="s">
        <v>532</v>
      </c>
      <c r="C356" s="115"/>
      <c r="D356" s="116"/>
    </row>
    <row r="357" spans="1:12" ht="42" customHeight="1">
      <c r="A357" s="106"/>
      <c r="B357" s="114" t="s">
        <v>533</v>
      </c>
      <c r="C357" s="115"/>
      <c r="D357" s="116"/>
    </row>
    <row r="358" spans="1:12" ht="81.75" customHeight="1">
      <c r="A358" s="106"/>
      <c r="B358" s="114" t="s">
        <v>534</v>
      </c>
      <c r="C358" s="115"/>
      <c r="D358" s="116"/>
    </row>
    <row r="359" spans="1:12">
      <c r="A359" s="111" t="s">
        <v>4</v>
      </c>
      <c r="B359" s="364"/>
      <c r="C359" s="365"/>
      <c r="D359" s="366"/>
    </row>
    <row r="360" spans="1:12">
      <c r="A360" s="111" t="s">
        <v>5</v>
      </c>
      <c r="B360" s="309"/>
      <c r="C360" s="310"/>
      <c r="D360" s="311"/>
    </row>
    <row r="361" spans="1:12">
      <c r="A361" s="111" t="s">
        <v>6</v>
      </c>
      <c r="B361" s="309"/>
      <c r="C361" s="310"/>
      <c r="D361" s="311"/>
    </row>
    <row r="362" spans="1:12">
      <c r="A362" s="111" t="s">
        <v>7</v>
      </c>
      <c r="B362" s="309"/>
      <c r="C362" s="310"/>
      <c r="D362" s="311"/>
    </row>
    <row r="363" spans="1:12">
      <c r="A363" s="111" t="s">
        <v>8</v>
      </c>
      <c r="B363" s="309"/>
      <c r="C363" s="310"/>
      <c r="D363" s="311"/>
    </row>
    <row r="364" spans="1:12">
      <c r="A364" s="313"/>
      <c r="B364" s="314"/>
      <c r="C364" s="315"/>
      <c r="D364" s="316"/>
    </row>
    <row r="365" spans="1:12" ht="91.5" customHeight="1">
      <c r="A365" s="106">
        <v>15.2</v>
      </c>
      <c r="B365" s="107" t="s">
        <v>535</v>
      </c>
      <c r="C365" s="112"/>
      <c r="D365" s="113"/>
    </row>
    <row r="366" spans="1:12">
      <c r="A366" s="111" t="s">
        <v>4</v>
      </c>
      <c r="B366" s="364"/>
      <c r="C366" s="365"/>
      <c r="D366" s="366"/>
    </row>
    <row r="367" spans="1:12">
      <c r="A367" s="111" t="s">
        <v>5</v>
      </c>
      <c r="B367" s="309"/>
      <c r="C367" s="310"/>
      <c r="D367" s="311"/>
      <c r="L367" s="254" t="s">
        <v>807</v>
      </c>
    </row>
    <row r="368" spans="1:12">
      <c r="A368" s="111" t="s">
        <v>6</v>
      </c>
      <c r="B368" s="309"/>
      <c r="C368" s="310"/>
      <c r="D368" s="311"/>
      <c r="L368" s="254" t="s">
        <v>805</v>
      </c>
    </row>
    <row r="369" spans="1:12">
      <c r="A369" s="111" t="s">
        <v>7</v>
      </c>
      <c r="B369" s="309"/>
      <c r="C369" s="310"/>
      <c r="D369" s="311"/>
      <c r="L369" s="254" t="s">
        <v>806</v>
      </c>
    </row>
    <row r="370" spans="1:12">
      <c r="A370" s="111" t="s">
        <v>8</v>
      </c>
      <c r="B370" s="309"/>
      <c r="C370" s="310"/>
      <c r="D370" s="311"/>
    </row>
    <row r="371" spans="1:12">
      <c r="A371" s="313"/>
      <c r="B371" s="314"/>
      <c r="C371" s="315"/>
      <c r="D371" s="316"/>
    </row>
    <row r="372" spans="1:12" ht="46.5" customHeight="1">
      <c r="A372" s="219">
        <v>16</v>
      </c>
      <c r="B372" s="215" t="s">
        <v>536</v>
      </c>
      <c r="C372" s="220"/>
      <c r="D372" s="221"/>
    </row>
    <row r="373" spans="1:12" ht="172.5" customHeight="1">
      <c r="A373" s="263">
        <v>16.100000000000001</v>
      </c>
      <c r="B373" s="114" t="s">
        <v>537</v>
      </c>
      <c r="C373" s="115"/>
      <c r="D373" s="116"/>
    </row>
    <row r="374" spans="1:12">
      <c r="A374" s="111" t="s">
        <v>4</v>
      </c>
      <c r="B374" s="309"/>
      <c r="C374" s="310"/>
      <c r="D374" s="311"/>
    </row>
    <row r="375" spans="1:12">
      <c r="A375" s="111" t="s">
        <v>5</v>
      </c>
      <c r="B375" s="309"/>
      <c r="C375" s="310"/>
      <c r="D375" s="311"/>
    </row>
    <row r="376" spans="1:12">
      <c r="A376" s="111" t="s">
        <v>6</v>
      </c>
      <c r="B376" s="309"/>
      <c r="C376" s="310"/>
      <c r="D376" s="311"/>
    </row>
    <row r="377" spans="1:12">
      <c r="A377" s="111" t="s">
        <v>7</v>
      </c>
      <c r="B377" s="309"/>
      <c r="C377" s="310"/>
      <c r="D377" s="311"/>
    </row>
    <row r="378" spans="1:12">
      <c r="A378" s="111" t="s">
        <v>8</v>
      </c>
      <c r="B378" s="309"/>
      <c r="C378" s="310"/>
      <c r="D378" s="311"/>
    </row>
    <row r="379" spans="1:12">
      <c r="A379" s="313"/>
      <c r="B379" s="314"/>
      <c r="C379" s="315"/>
      <c r="D379" s="316"/>
    </row>
    <row r="380" spans="1:12" ht="43.5" customHeight="1">
      <c r="A380" s="229">
        <v>18</v>
      </c>
      <c r="B380" s="217" t="s">
        <v>538</v>
      </c>
      <c r="C380" s="232"/>
      <c r="D380" s="233"/>
    </row>
    <row r="381" spans="1:12" ht="89.25" customHeight="1">
      <c r="A381" s="106">
        <v>18.100000000000001</v>
      </c>
      <c r="B381" s="114" t="s">
        <v>539</v>
      </c>
      <c r="C381" s="115"/>
      <c r="D381" s="116"/>
    </row>
    <row r="382" spans="1:12" ht="115.5" customHeight="1">
      <c r="A382" s="106"/>
      <c r="B382" s="214" t="s">
        <v>540</v>
      </c>
      <c r="C382" s="115"/>
      <c r="D382" s="116"/>
    </row>
    <row r="383" spans="1:12">
      <c r="A383" s="111" t="s">
        <v>4</v>
      </c>
      <c r="B383" s="364"/>
      <c r="C383" s="365"/>
      <c r="D383" s="366"/>
    </row>
    <row r="384" spans="1:12">
      <c r="A384" s="111" t="s">
        <v>5</v>
      </c>
      <c r="B384" s="309"/>
      <c r="C384" s="310"/>
      <c r="D384" s="311"/>
    </row>
    <row r="385" spans="1:4">
      <c r="A385" s="111" t="s">
        <v>6</v>
      </c>
      <c r="B385" s="309"/>
      <c r="C385" s="310"/>
      <c r="D385" s="311"/>
    </row>
    <row r="386" spans="1:4">
      <c r="A386" s="111" t="s">
        <v>7</v>
      </c>
      <c r="B386" s="309"/>
      <c r="C386" s="310"/>
      <c r="D386" s="311"/>
    </row>
    <row r="387" spans="1:4">
      <c r="A387" s="111" t="s">
        <v>8</v>
      </c>
      <c r="B387" s="309"/>
      <c r="C387" s="310"/>
      <c r="D387" s="311"/>
    </row>
    <row r="388" spans="1:4">
      <c r="A388" s="313"/>
      <c r="B388" s="314"/>
      <c r="C388" s="315"/>
      <c r="D388" s="316"/>
    </row>
    <row r="389" spans="1:4" ht="76.5" customHeight="1">
      <c r="A389" s="106"/>
      <c r="B389" s="114" t="s">
        <v>541</v>
      </c>
      <c r="C389" s="115"/>
      <c r="D389" s="116"/>
    </row>
    <row r="390" spans="1:4">
      <c r="A390" s="111" t="s">
        <v>4</v>
      </c>
      <c r="B390" s="364"/>
      <c r="C390" s="365"/>
      <c r="D390" s="366"/>
    </row>
    <row r="391" spans="1:4">
      <c r="A391" s="111" t="s">
        <v>5</v>
      </c>
      <c r="B391" s="309"/>
      <c r="C391" s="310"/>
      <c r="D391" s="311"/>
    </row>
    <row r="392" spans="1:4">
      <c r="A392" s="111" t="s">
        <v>6</v>
      </c>
      <c r="B392" s="309"/>
      <c r="C392" s="310"/>
      <c r="D392" s="311"/>
    </row>
    <row r="393" spans="1:4">
      <c r="A393" s="111" t="s">
        <v>7</v>
      </c>
      <c r="B393" s="309"/>
      <c r="C393" s="310"/>
      <c r="D393" s="311"/>
    </row>
    <row r="394" spans="1:4">
      <c r="A394" s="111" t="s">
        <v>8</v>
      </c>
      <c r="B394" s="309"/>
      <c r="C394" s="310"/>
      <c r="D394" s="311"/>
    </row>
    <row r="395" spans="1:4">
      <c r="A395" s="313"/>
      <c r="B395" s="314"/>
      <c r="C395" s="315"/>
      <c r="D395" s="316"/>
    </row>
    <row r="396" spans="1:4" ht="44.25" customHeight="1">
      <c r="A396" s="219">
        <v>19</v>
      </c>
      <c r="B396" s="215" t="s">
        <v>542</v>
      </c>
      <c r="C396" s="220"/>
      <c r="D396" s="221"/>
    </row>
    <row r="397" spans="1:4" ht="81.75" customHeight="1">
      <c r="A397" s="263">
        <v>19.100000000000001</v>
      </c>
      <c r="B397" s="114" t="s">
        <v>543</v>
      </c>
      <c r="C397" s="115"/>
      <c r="D397" s="116"/>
    </row>
    <row r="398" spans="1:4">
      <c r="A398" s="111" t="s">
        <v>4</v>
      </c>
      <c r="B398" s="309"/>
      <c r="C398" s="310"/>
      <c r="D398" s="311"/>
    </row>
    <row r="399" spans="1:4">
      <c r="A399" s="111" t="s">
        <v>5</v>
      </c>
      <c r="B399" s="309"/>
      <c r="C399" s="310"/>
      <c r="D399" s="311"/>
    </row>
    <row r="400" spans="1:4">
      <c r="A400" s="111" t="s">
        <v>6</v>
      </c>
      <c r="B400" s="309"/>
      <c r="C400" s="310"/>
      <c r="D400" s="311"/>
    </row>
    <row r="401" spans="1:4">
      <c r="A401" s="111" t="s">
        <v>7</v>
      </c>
      <c r="B401" s="309"/>
      <c r="C401" s="310"/>
      <c r="D401" s="311"/>
    </row>
    <row r="402" spans="1:4">
      <c r="A402" s="111" t="s">
        <v>8</v>
      </c>
      <c r="B402" s="309"/>
      <c r="C402" s="310"/>
      <c r="D402" s="311"/>
    </row>
    <row r="403" spans="1:4">
      <c r="A403" s="313"/>
      <c r="B403" s="314"/>
      <c r="C403" s="315"/>
      <c r="D403" s="316"/>
    </row>
    <row r="404" spans="1:4" ht="54" customHeight="1">
      <c r="A404" s="263">
        <v>19.2</v>
      </c>
      <c r="B404" s="114" t="s">
        <v>544</v>
      </c>
      <c r="C404" s="115"/>
      <c r="D404" s="116"/>
    </row>
    <row r="405" spans="1:4">
      <c r="A405" s="111" t="s">
        <v>4</v>
      </c>
      <c r="B405" s="309"/>
      <c r="C405" s="310"/>
      <c r="D405" s="311"/>
    </row>
    <row r="406" spans="1:4">
      <c r="A406" s="111" t="s">
        <v>5</v>
      </c>
      <c r="B406" s="309"/>
      <c r="C406" s="310"/>
      <c r="D406" s="311"/>
    </row>
    <row r="407" spans="1:4">
      <c r="A407" s="111" t="s">
        <v>6</v>
      </c>
      <c r="B407" s="309"/>
      <c r="C407" s="310"/>
      <c r="D407" s="311"/>
    </row>
    <row r="408" spans="1:4">
      <c r="A408" s="111" t="s">
        <v>7</v>
      </c>
      <c r="B408" s="309"/>
      <c r="C408" s="310"/>
      <c r="D408" s="311"/>
    </row>
    <row r="409" spans="1:4">
      <c r="A409" s="111" t="s">
        <v>8</v>
      </c>
      <c r="B409" s="309"/>
      <c r="C409" s="310"/>
      <c r="D409" s="311"/>
    </row>
    <row r="410" spans="1:4">
      <c r="A410" s="313"/>
      <c r="B410" s="314"/>
      <c r="C410" s="315"/>
      <c r="D410" s="316"/>
    </row>
    <row r="411" spans="1:4" ht="87.75" customHeight="1">
      <c r="A411" s="263">
        <v>19.3</v>
      </c>
      <c r="B411" s="114" t="s">
        <v>545</v>
      </c>
      <c r="C411" s="115"/>
      <c r="D411" s="116"/>
    </row>
    <row r="412" spans="1:4">
      <c r="A412" s="111" t="s">
        <v>4</v>
      </c>
      <c r="B412" s="309"/>
      <c r="C412" s="310"/>
      <c r="D412" s="311"/>
    </row>
    <row r="413" spans="1:4">
      <c r="A413" s="111" t="s">
        <v>5</v>
      </c>
      <c r="B413" s="309"/>
      <c r="C413" s="310"/>
      <c r="D413" s="311"/>
    </row>
    <row r="414" spans="1:4">
      <c r="A414" s="111" t="s">
        <v>6</v>
      </c>
      <c r="B414" s="309"/>
      <c r="C414" s="310"/>
      <c r="D414" s="311"/>
    </row>
    <row r="415" spans="1:4">
      <c r="A415" s="111" t="s">
        <v>7</v>
      </c>
      <c r="B415" s="309"/>
      <c r="C415" s="310"/>
      <c r="D415" s="311"/>
    </row>
    <row r="416" spans="1:4">
      <c r="A416" s="111" t="s">
        <v>8</v>
      </c>
      <c r="B416" s="309"/>
      <c r="C416" s="310"/>
      <c r="D416" s="311"/>
    </row>
    <row r="417" spans="1:4">
      <c r="A417" s="313"/>
      <c r="B417" s="314"/>
      <c r="C417" s="315"/>
      <c r="D417" s="316"/>
    </row>
    <row r="418" spans="1:4" ht="60" customHeight="1">
      <c r="A418" s="263">
        <v>19.399999999999999</v>
      </c>
      <c r="B418" s="114" t="s">
        <v>546</v>
      </c>
      <c r="C418" s="115"/>
      <c r="D418" s="116"/>
    </row>
    <row r="419" spans="1:4">
      <c r="A419" s="111" t="s">
        <v>4</v>
      </c>
      <c r="B419" s="309"/>
      <c r="C419" s="310"/>
      <c r="D419" s="311"/>
    </row>
    <row r="420" spans="1:4">
      <c r="A420" s="111" t="s">
        <v>5</v>
      </c>
      <c r="B420" s="309"/>
      <c r="C420" s="310"/>
      <c r="D420" s="311"/>
    </row>
    <row r="421" spans="1:4">
      <c r="A421" s="111" t="s">
        <v>6</v>
      </c>
      <c r="B421" s="309"/>
      <c r="C421" s="310"/>
      <c r="D421" s="311"/>
    </row>
    <row r="422" spans="1:4">
      <c r="A422" s="111" t="s">
        <v>7</v>
      </c>
      <c r="B422" s="309"/>
      <c r="C422" s="310"/>
      <c r="D422" s="311"/>
    </row>
    <row r="423" spans="1:4">
      <c r="A423" s="111" t="s">
        <v>8</v>
      </c>
      <c r="B423" s="309"/>
      <c r="C423" s="310"/>
      <c r="D423" s="311"/>
    </row>
    <row r="500" spans="14:14">
      <c r="N500" s="254" t="s">
        <v>807</v>
      </c>
    </row>
    <row r="501" spans="14:14">
      <c r="N501" s="254" t="s">
        <v>805</v>
      </c>
    </row>
    <row r="502" spans="14:14">
      <c r="N502" s="254" t="s">
        <v>806</v>
      </c>
    </row>
  </sheetData>
  <protectedRanges>
    <protectedRange algorithmName="SHA-512" hashValue="JpaTG13QcUu4F8PlrL5rpLgcMY+gbA93wIJ0nmcVPYfrYC0yc2MExC4VFJz+KKnHMqdsjfsePrUN1AwlA573uA==" saltValue="7ZKg3FKaH3YdNJf3qu41+Q==" spinCount="100000" sqref="D238:D240" name="Range1_3"/>
  </protectedRanges>
  <autoFilter ref="A1:A502" xr:uid="{00000000-0009-0000-0000-00000F000000}"/>
  <mergeCells count="6">
    <mergeCell ref="E5:H5"/>
    <mergeCell ref="A1:H1"/>
    <mergeCell ref="A3:D3"/>
    <mergeCell ref="E3:F3"/>
    <mergeCell ref="A4:D4"/>
    <mergeCell ref="E4:F4"/>
  </mergeCells>
  <dataValidations count="2">
    <dataValidation type="list" allowBlank="1" showInputMessage="1" showErrorMessage="1" sqref="B316:B320" xr:uid="{2498D384-8FA3-4521-A133-BC508294EFCD}">
      <formula1>$N$500:$N$503</formula1>
    </dataValidation>
    <dataValidation type="whole" operator="greaterThan" allowBlank="1" showInputMessage="1" showErrorMessage="1" sqref="K215:K218 C237:C244" xr:uid="{B236985E-4E32-41A7-B2AE-5557DF4BBE9C}">
      <formula1>-1</formula1>
    </dataValidation>
  </dataValidations>
  <hyperlinks>
    <hyperlink ref="G3" r:id="rId1" xr:uid="{5B21D43A-DB70-4274-8506-91419EF91A1E}"/>
    <hyperlink ref="G4" r:id="rId2" xr:uid="{90FB170E-F6C5-496D-A439-4F4420092EB0}"/>
  </hyperlinks>
  <pageMargins left="0.74803149606299213" right="0.74803149606299213" top="0.98425196850393704" bottom="0.98425196850393704" header="0.51181102362204722" footer="0.51181102362204722"/>
  <pageSetup paperSize="9" scale="38" fitToHeight="0"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2936-76C6-4F66-B2B9-3BECE1E4A5AD}">
  <sheetPr>
    <tabColor rgb="FF92D050"/>
  </sheetPr>
  <dimension ref="A1:XFC81"/>
  <sheetViews>
    <sheetView view="pageBreakPreview" topLeftCell="B8" zoomScaleNormal="100" zoomScaleSheetLayoutView="100" workbookViewId="0">
      <selection activeCell="B8" sqref="B8"/>
    </sheetView>
  </sheetViews>
  <sheetFormatPr defaultColWidth="8.7265625" defaultRowHeight="12.5"/>
  <cols>
    <col min="1" max="1" width="7" style="406" customWidth="1"/>
    <col min="2" max="2" width="9.7265625" style="406" customWidth="1"/>
    <col min="3" max="3" width="24.26953125" style="406" customWidth="1"/>
    <col min="4" max="4" width="14.453125" style="406" customWidth="1"/>
    <col min="5" max="5" width="11.7265625" style="406" customWidth="1"/>
    <col min="6" max="6" width="12" style="406" customWidth="1"/>
    <col min="7" max="7" width="17.26953125" style="407" customWidth="1"/>
    <col min="8" max="8" width="16.26953125" style="406" customWidth="1"/>
    <col min="9" max="9" width="9.453125" style="406" customWidth="1"/>
    <col min="10" max="10" width="7.7265625" style="406" customWidth="1"/>
    <col min="11" max="11" width="11.7265625" style="406" customWidth="1"/>
    <col min="12" max="12" width="23.453125" style="406" customWidth="1"/>
    <col min="13" max="13" width="19" style="406" customWidth="1"/>
    <col min="14" max="14" width="14.7265625" style="406" customWidth="1"/>
    <col min="15" max="15" width="10.7265625" style="406" customWidth="1"/>
    <col min="16" max="16" width="11.26953125" style="406" customWidth="1"/>
    <col min="17" max="18" width="13.7265625" style="406" customWidth="1"/>
    <col min="19" max="19" width="16.7265625" style="406" customWidth="1"/>
    <col min="20" max="20" width="11.26953125" style="406" customWidth="1"/>
    <col min="21" max="21" width="13.453125" style="406" customWidth="1"/>
    <col min="22" max="22" width="16.7265625" style="406" customWidth="1"/>
    <col min="23" max="23" width="14.7265625" style="406" customWidth="1"/>
    <col min="24" max="24" width="18.26953125" style="406" customWidth="1"/>
    <col min="25" max="25" width="18.7265625" style="406" customWidth="1"/>
    <col min="26" max="26" width="28" style="406" customWidth="1"/>
    <col min="27" max="27" width="13.7265625" style="406" hidden="1" customWidth="1"/>
    <col min="28" max="16384" width="8.7265625" style="406"/>
  </cols>
  <sheetData>
    <row r="1" spans="1:27" s="392" customFormat="1" ht="25.5" hidden="1" customHeight="1">
      <c r="G1" s="393"/>
      <c r="L1" s="394" t="s">
        <v>547</v>
      </c>
      <c r="Y1" s="392" t="s">
        <v>548</v>
      </c>
      <c r="Z1" s="395" t="s">
        <v>549</v>
      </c>
      <c r="AA1" s="392" t="s">
        <v>550</v>
      </c>
    </row>
    <row r="2" spans="1:27" s="392" customFormat="1" ht="37.5" hidden="1">
      <c r="G2" s="393"/>
      <c r="L2" s="394" t="s">
        <v>547</v>
      </c>
      <c r="Y2" s="392" t="s">
        <v>551</v>
      </c>
      <c r="Z2" s="395" t="s">
        <v>99</v>
      </c>
      <c r="AA2" s="392" t="s">
        <v>552</v>
      </c>
    </row>
    <row r="3" spans="1:27" s="392" customFormat="1" ht="25" hidden="1">
      <c r="G3" s="393"/>
      <c r="L3" s="394" t="s">
        <v>547</v>
      </c>
      <c r="Y3" s="392" t="s">
        <v>553</v>
      </c>
      <c r="Z3" s="395" t="s">
        <v>101</v>
      </c>
      <c r="AA3" s="392" t="s">
        <v>554</v>
      </c>
    </row>
    <row r="4" spans="1:27" s="392" customFormat="1" hidden="1">
      <c r="G4" s="393"/>
      <c r="L4" s="394" t="s">
        <v>547</v>
      </c>
      <c r="Y4" s="392" t="s">
        <v>555</v>
      </c>
      <c r="Z4" s="395" t="s">
        <v>102</v>
      </c>
    </row>
    <row r="5" spans="1:27" s="392" customFormat="1" hidden="1">
      <c r="G5" s="393"/>
      <c r="L5" s="394" t="s">
        <v>547</v>
      </c>
      <c r="Y5" s="392" t="s">
        <v>556</v>
      </c>
      <c r="Z5" s="395" t="s">
        <v>103</v>
      </c>
    </row>
    <row r="6" spans="1:27" s="392" customFormat="1" hidden="1">
      <c r="G6" s="393"/>
      <c r="L6" s="394" t="s">
        <v>547</v>
      </c>
      <c r="Z6" s="395" t="s">
        <v>104</v>
      </c>
    </row>
    <row r="7" spans="1:27" s="392" customFormat="1" hidden="1">
      <c r="G7" s="393"/>
      <c r="L7" s="394" t="s">
        <v>547</v>
      </c>
      <c r="Z7" s="395" t="s">
        <v>105</v>
      </c>
    </row>
    <row r="8" spans="1:27" s="399" customFormat="1" ht="27" customHeight="1" thickBot="1">
      <c r="A8" s="396" t="s">
        <v>557</v>
      </c>
      <c r="B8" s="397"/>
      <c r="C8" s="396"/>
      <c r="D8" s="398"/>
      <c r="E8" s="398"/>
      <c r="F8" s="399" t="s">
        <v>558</v>
      </c>
      <c r="L8" s="396" t="s">
        <v>559</v>
      </c>
      <c r="M8" s="397"/>
      <c r="P8" s="397"/>
      <c r="Q8" s="397"/>
      <c r="R8" s="397"/>
      <c r="S8" s="397"/>
      <c r="T8" s="397"/>
      <c r="U8" s="397"/>
      <c r="V8" s="397"/>
      <c r="W8" s="397"/>
      <c r="X8" s="397"/>
      <c r="Y8" s="397"/>
    </row>
    <row r="9" spans="1:27" s="399" customFormat="1" ht="40.5" customHeight="1" thickBot="1">
      <c r="A9" s="396"/>
      <c r="B9" s="400"/>
      <c r="C9" s="401" t="s">
        <v>560</v>
      </c>
      <c r="D9" s="402"/>
      <c r="E9" s="403"/>
      <c r="F9" s="816" t="s">
        <v>561</v>
      </c>
      <c r="G9" s="817"/>
      <c r="H9" s="817"/>
      <c r="I9" s="817"/>
      <c r="J9" s="818"/>
      <c r="K9" s="404"/>
      <c r="L9" s="396" t="s">
        <v>562</v>
      </c>
      <c r="M9" s="397"/>
      <c r="P9" s="397"/>
      <c r="Q9" s="397"/>
      <c r="R9" s="397"/>
      <c r="S9" s="397"/>
      <c r="T9" s="397"/>
      <c r="U9" s="397"/>
      <c r="V9" s="397"/>
      <c r="W9" s="397"/>
      <c r="X9" s="397"/>
      <c r="Y9" s="396"/>
    </row>
    <row r="10" spans="1:27" s="405" customFormat="1" ht="53.25" customHeight="1">
      <c r="A10" s="566"/>
      <c r="B10" s="567" t="s">
        <v>563</v>
      </c>
      <c r="C10" s="568" t="s">
        <v>564</v>
      </c>
      <c r="D10" s="569" t="s">
        <v>565</v>
      </c>
      <c r="E10" s="569" t="s">
        <v>566</v>
      </c>
      <c r="F10" s="569" t="s">
        <v>567</v>
      </c>
      <c r="G10" s="569" t="s">
        <v>568</v>
      </c>
      <c r="H10" s="569" t="s">
        <v>569</v>
      </c>
      <c r="I10" s="569" t="s">
        <v>570</v>
      </c>
      <c r="J10" s="570" t="s">
        <v>41</v>
      </c>
      <c r="K10" s="571" t="s">
        <v>571</v>
      </c>
      <c r="L10" s="572" t="s">
        <v>572</v>
      </c>
      <c r="M10" s="573" t="s">
        <v>573</v>
      </c>
      <c r="N10" s="573" t="s">
        <v>129</v>
      </c>
      <c r="O10" s="573" t="s">
        <v>574</v>
      </c>
      <c r="P10" s="573" t="s">
        <v>501</v>
      </c>
      <c r="Q10" s="573" t="s">
        <v>575</v>
      </c>
      <c r="R10" s="573" t="s">
        <v>576</v>
      </c>
      <c r="S10" s="573" t="s">
        <v>577</v>
      </c>
      <c r="T10" s="573" t="s">
        <v>578</v>
      </c>
      <c r="U10" s="573" t="s">
        <v>2107</v>
      </c>
      <c r="V10" s="573" t="s">
        <v>2445</v>
      </c>
      <c r="W10" s="573" t="s">
        <v>2446</v>
      </c>
      <c r="X10" s="573" t="s">
        <v>579</v>
      </c>
      <c r="Z10" s="405" t="s">
        <v>2447</v>
      </c>
      <c r="AA10" s="728" t="s">
        <v>580</v>
      </c>
    </row>
    <row r="11" spans="1:27" s="586" customFormat="1" ht="39">
      <c r="A11" s="582">
        <v>3</v>
      </c>
      <c r="B11" s="583" t="s">
        <v>1355</v>
      </c>
      <c r="C11" s="582" t="s">
        <v>1356</v>
      </c>
      <c r="D11" s="584">
        <v>37298</v>
      </c>
      <c r="E11" s="582"/>
      <c r="F11" s="582" t="s">
        <v>1346</v>
      </c>
      <c r="G11" s="585" t="s">
        <v>1357</v>
      </c>
      <c r="H11" s="582"/>
      <c r="I11" s="582"/>
      <c r="J11" s="582"/>
      <c r="K11" s="582"/>
      <c r="L11" s="582" t="s">
        <v>1356</v>
      </c>
      <c r="M11" s="582" t="s">
        <v>1358</v>
      </c>
      <c r="N11" s="582" t="s">
        <v>105</v>
      </c>
      <c r="O11" s="582">
        <v>176</v>
      </c>
      <c r="P11" s="582" t="s">
        <v>556</v>
      </c>
      <c r="Q11" s="609" t="s">
        <v>2093</v>
      </c>
      <c r="R11" s="586" t="s">
        <v>580</v>
      </c>
      <c r="S11" s="582" t="s">
        <v>1350</v>
      </c>
      <c r="T11" s="582" t="s">
        <v>2081</v>
      </c>
      <c r="U11" s="582" t="s">
        <v>105</v>
      </c>
      <c r="X11" s="583"/>
      <c r="Y11" s="582"/>
      <c r="Z11" s="582"/>
      <c r="AA11" s="582">
        <v>1.1000000000000001</v>
      </c>
    </row>
    <row r="12" spans="1:27" s="586" customFormat="1" ht="39">
      <c r="A12" s="582">
        <v>1</v>
      </c>
      <c r="B12" s="583" t="s">
        <v>1344</v>
      </c>
      <c r="C12" s="582" t="s">
        <v>1345</v>
      </c>
      <c r="D12" s="584">
        <v>39071</v>
      </c>
      <c r="E12" s="582"/>
      <c r="F12" s="582" t="s">
        <v>1346</v>
      </c>
      <c r="G12" s="585" t="s">
        <v>1347</v>
      </c>
      <c r="H12" s="582"/>
      <c r="I12" s="582"/>
      <c r="J12" s="582"/>
      <c r="K12" s="582"/>
      <c r="L12" s="582" t="s">
        <v>1345</v>
      </c>
      <c r="M12" s="582" t="s">
        <v>1348</v>
      </c>
      <c r="N12" s="582" t="s">
        <v>105</v>
      </c>
      <c r="O12" s="582">
        <v>114.1</v>
      </c>
      <c r="P12" s="582" t="s">
        <v>556</v>
      </c>
      <c r="Q12" s="582" t="s">
        <v>1529</v>
      </c>
      <c r="R12" s="586" t="s">
        <v>580</v>
      </c>
      <c r="S12" s="582" t="s">
        <v>1350</v>
      </c>
      <c r="T12" s="582" t="s">
        <v>1351</v>
      </c>
      <c r="U12" s="582" t="s">
        <v>105</v>
      </c>
      <c r="X12" s="583"/>
      <c r="AA12" s="586" t="s">
        <v>2448</v>
      </c>
    </row>
    <row r="13" spans="1:27" s="582" customFormat="1" ht="39">
      <c r="A13" s="582">
        <v>2</v>
      </c>
      <c r="B13" s="583" t="s">
        <v>1352</v>
      </c>
      <c r="C13" s="582" t="s">
        <v>1353</v>
      </c>
      <c r="D13" s="584">
        <v>39071</v>
      </c>
      <c r="F13" s="582" t="s">
        <v>1346</v>
      </c>
      <c r="G13" s="585" t="s">
        <v>1347</v>
      </c>
      <c r="L13" s="582" t="s">
        <v>1353</v>
      </c>
      <c r="M13" s="582" t="s">
        <v>1348</v>
      </c>
      <c r="N13" s="582" t="s">
        <v>105</v>
      </c>
      <c r="O13" s="582">
        <v>115.9</v>
      </c>
      <c r="P13" s="582" t="s">
        <v>556</v>
      </c>
      <c r="Q13" s="592" t="s">
        <v>1529</v>
      </c>
      <c r="R13" s="586" t="s">
        <v>580</v>
      </c>
      <c r="S13" s="582" t="s">
        <v>1350</v>
      </c>
      <c r="T13" s="582" t="s">
        <v>1351</v>
      </c>
      <c r="U13" s="582" t="s">
        <v>105</v>
      </c>
      <c r="V13" s="586"/>
      <c r="W13" s="586"/>
      <c r="X13" s="583" t="s">
        <v>1354</v>
      </c>
      <c r="Y13" s="586"/>
      <c r="Z13" s="586"/>
      <c r="AA13" s="586"/>
    </row>
    <row r="14" spans="1:27" s="582" customFormat="1" ht="39">
      <c r="A14" s="582">
        <v>5</v>
      </c>
      <c r="B14" s="583" t="s">
        <v>1365</v>
      </c>
      <c r="C14" s="582" t="s">
        <v>1366</v>
      </c>
      <c r="D14" s="584">
        <v>39608</v>
      </c>
      <c r="F14" s="582" t="s">
        <v>1346</v>
      </c>
      <c r="G14" s="585" t="s">
        <v>1367</v>
      </c>
      <c r="L14" s="582" t="s">
        <v>1366</v>
      </c>
      <c r="M14" s="582" t="s">
        <v>1364</v>
      </c>
      <c r="N14" s="582" t="s">
        <v>105</v>
      </c>
      <c r="O14" s="582">
        <v>135.99</v>
      </c>
      <c r="P14" s="582" t="s">
        <v>556</v>
      </c>
      <c r="Q14" s="582" t="s">
        <v>1529</v>
      </c>
      <c r="R14" s="586" t="s">
        <v>580</v>
      </c>
      <c r="S14" s="582" t="s">
        <v>1350</v>
      </c>
      <c r="T14" s="582" t="s">
        <v>1351</v>
      </c>
      <c r="U14" s="582" t="s">
        <v>105</v>
      </c>
      <c r="V14" s="586"/>
      <c r="W14" s="586"/>
      <c r="X14" s="583" t="s">
        <v>1354</v>
      </c>
      <c r="AA14" s="582">
        <v>1.3</v>
      </c>
    </row>
    <row r="15" spans="1:27" s="582" customFormat="1" ht="39">
      <c r="A15" s="582">
        <v>6</v>
      </c>
      <c r="B15" s="583" t="s">
        <v>1371</v>
      </c>
      <c r="C15" s="582" t="s">
        <v>1372</v>
      </c>
      <c r="D15" s="584">
        <v>40343</v>
      </c>
      <c r="F15" s="582" t="s">
        <v>1346</v>
      </c>
      <c r="G15" s="585" t="s">
        <v>1373</v>
      </c>
      <c r="L15" s="582" t="s">
        <v>1372</v>
      </c>
      <c r="M15" s="582" t="s">
        <v>1374</v>
      </c>
      <c r="N15" s="582" t="s">
        <v>105</v>
      </c>
      <c r="O15" s="582">
        <v>3261</v>
      </c>
      <c r="P15" s="582" t="s">
        <v>553</v>
      </c>
      <c r="Q15" s="582" t="s">
        <v>1375</v>
      </c>
      <c r="R15" s="586" t="s">
        <v>580</v>
      </c>
      <c r="S15" s="582" t="s">
        <v>1350</v>
      </c>
      <c r="T15" s="582" t="s">
        <v>2080</v>
      </c>
      <c r="U15" s="582" t="s">
        <v>105</v>
      </c>
      <c r="V15" s="586"/>
      <c r="W15" s="586"/>
      <c r="X15" s="583" t="s">
        <v>2054</v>
      </c>
      <c r="AA15" s="582">
        <v>1.5</v>
      </c>
    </row>
    <row r="16" spans="1:27" s="582" customFormat="1" ht="39">
      <c r="A16" s="582">
        <v>8</v>
      </c>
      <c r="B16" s="583" t="s">
        <v>1382</v>
      </c>
      <c r="C16" s="582" t="s">
        <v>1383</v>
      </c>
      <c r="D16" s="584">
        <v>40760</v>
      </c>
      <c r="F16" s="582" t="s">
        <v>208</v>
      </c>
      <c r="G16" s="585" t="s">
        <v>1384</v>
      </c>
      <c r="H16" s="582" t="s">
        <v>1385</v>
      </c>
      <c r="L16" s="582" t="s">
        <v>1383</v>
      </c>
      <c r="M16" s="582" t="s">
        <v>1386</v>
      </c>
      <c r="N16" s="582" t="s">
        <v>105</v>
      </c>
      <c r="O16" s="582">
        <v>72.819999999999993</v>
      </c>
      <c r="P16" s="582" t="s">
        <v>556</v>
      </c>
      <c r="Q16" s="582" t="s">
        <v>1359</v>
      </c>
      <c r="R16" s="586" t="s">
        <v>580</v>
      </c>
      <c r="S16" s="582" t="s">
        <v>1350</v>
      </c>
      <c r="T16" s="582" t="s">
        <v>1351</v>
      </c>
      <c r="U16" s="582" t="s">
        <v>105</v>
      </c>
      <c r="V16" s="586"/>
      <c r="W16" s="586"/>
      <c r="X16" s="583"/>
      <c r="AA16" s="582">
        <v>2.2000000000000002</v>
      </c>
    </row>
    <row r="17" spans="1:1023 1025:2048 2053:3072 3074:4095 4097:5120 5125:6144 6146:7167 7169:8192 8197:9216 9218:10239 10241:11264 11269:12288 12290:13311 13313:14336 14341:15360 15362:16383" s="582" customFormat="1" ht="39">
      <c r="A17" s="582">
        <v>7</v>
      </c>
      <c r="B17" s="583" t="s">
        <v>1376</v>
      </c>
      <c r="C17" s="582" t="s">
        <v>1377</v>
      </c>
      <c r="D17" s="584">
        <v>40847</v>
      </c>
      <c r="F17" s="582" t="s">
        <v>208</v>
      </c>
      <c r="G17" s="585" t="s">
        <v>1378</v>
      </c>
      <c r="L17" s="582" t="s">
        <v>1377</v>
      </c>
      <c r="M17" s="582" t="s">
        <v>1379</v>
      </c>
      <c r="N17" s="582" t="s">
        <v>105</v>
      </c>
      <c r="O17" s="582">
        <v>105.69</v>
      </c>
      <c r="P17" s="582" t="s">
        <v>556</v>
      </c>
      <c r="Q17" s="582" t="s">
        <v>1380</v>
      </c>
      <c r="R17" s="586" t="s">
        <v>580</v>
      </c>
      <c r="S17" s="582" t="s">
        <v>1350</v>
      </c>
      <c r="T17" s="582" t="s">
        <v>1351</v>
      </c>
      <c r="U17" s="582" t="s">
        <v>105</v>
      </c>
      <c r="V17" s="586"/>
      <c r="W17" s="586"/>
      <c r="X17" s="583" t="s">
        <v>1381</v>
      </c>
      <c r="AA17" s="582">
        <v>2.1</v>
      </c>
    </row>
    <row r="18" spans="1:1023 1025:2048 2053:3072 3074:4095 4097:5120 5125:6144 6146:7167 7169:8192 8197:9216 9218:10239 10241:11264 11269:12288 12290:13311 13313:14336 14341:15360 15362:16383" s="582" customFormat="1" ht="39">
      <c r="A18" s="582">
        <v>9</v>
      </c>
      <c r="B18" s="583" t="s">
        <v>1394</v>
      </c>
      <c r="C18" s="582" t="s">
        <v>1395</v>
      </c>
      <c r="D18" s="584">
        <v>41481</v>
      </c>
      <c r="F18" s="582" t="s">
        <v>208</v>
      </c>
      <c r="G18" s="585" t="s">
        <v>1396</v>
      </c>
      <c r="H18" s="582" t="s">
        <v>1397</v>
      </c>
      <c r="L18" s="582" t="s">
        <v>1395</v>
      </c>
      <c r="M18" s="582" t="s">
        <v>1398</v>
      </c>
      <c r="N18" s="582" t="s">
        <v>105</v>
      </c>
      <c r="O18" s="582">
        <v>358.3</v>
      </c>
      <c r="P18" s="582" t="s">
        <v>556</v>
      </c>
      <c r="Q18" s="582" t="s">
        <v>1380</v>
      </c>
      <c r="R18" s="586" t="s">
        <v>580</v>
      </c>
      <c r="S18" s="582" t="s">
        <v>1350</v>
      </c>
      <c r="T18" s="582" t="s">
        <v>2079</v>
      </c>
      <c r="U18" s="582" t="s">
        <v>105</v>
      </c>
      <c r="V18" s="586"/>
      <c r="W18" s="586"/>
      <c r="X18" s="583" t="s">
        <v>1399</v>
      </c>
      <c r="AA18" s="582">
        <v>3.2</v>
      </c>
    </row>
    <row r="19" spans="1:1023 1025:2048 2053:3072 3074:4095 4097:5120 5125:6144 6146:7167 7169:8192 8197:9216 9218:10239 10241:11264 11269:12288 12290:13311 13313:14336 14341:15360 15362:16383" s="582" customFormat="1" ht="39">
      <c r="A19" s="582">
        <v>12</v>
      </c>
      <c r="B19" s="583" t="s">
        <v>1421</v>
      </c>
      <c r="C19" s="582" t="s">
        <v>1422</v>
      </c>
      <c r="D19" s="591">
        <v>42278</v>
      </c>
      <c r="E19" s="591"/>
      <c r="F19" s="582" t="s">
        <v>1423</v>
      </c>
      <c r="G19" s="585" t="s">
        <v>1403</v>
      </c>
      <c r="L19" s="582" t="s">
        <v>1422</v>
      </c>
      <c r="M19" s="582" t="s">
        <v>1424</v>
      </c>
      <c r="N19" s="582" t="s">
        <v>105</v>
      </c>
      <c r="O19" s="582">
        <v>42.68</v>
      </c>
      <c r="P19" s="582" t="s">
        <v>556</v>
      </c>
      <c r="Q19" s="582" t="s">
        <v>1405</v>
      </c>
      <c r="R19" s="586" t="s">
        <v>580</v>
      </c>
      <c r="S19" s="582" t="s">
        <v>1350</v>
      </c>
      <c r="T19" s="582" t="s">
        <v>1351</v>
      </c>
      <c r="U19" s="582" t="s">
        <v>105</v>
      </c>
      <c r="V19" s="586"/>
      <c r="W19" s="586"/>
      <c r="X19" s="587"/>
      <c r="AA19" s="582">
        <v>4.3</v>
      </c>
    </row>
    <row r="20" spans="1:1023 1025:2048 2053:3072 3074:4095 4097:5120 5125:6144 6146:7167 7169:8192 8197:9216 9218:10239 10241:11264 11269:12288 12290:13311 13313:14336 14341:15360 15362:16383" s="582" customFormat="1" ht="39">
      <c r="A20" s="582">
        <v>15</v>
      </c>
      <c r="B20" s="583" t="s">
        <v>1425</v>
      </c>
      <c r="C20" s="582" t="s">
        <v>1426</v>
      </c>
      <c r="D20" s="591">
        <v>42278</v>
      </c>
      <c r="F20" s="582" t="s">
        <v>1427</v>
      </c>
      <c r="G20" s="585" t="s">
        <v>1428</v>
      </c>
      <c r="L20" s="582" t="s">
        <v>1426</v>
      </c>
      <c r="M20" s="582" t="s">
        <v>1429</v>
      </c>
      <c r="N20" s="582" t="s">
        <v>105</v>
      </c>
      <c r="O20" s="582">
        <v>115</v>
      </c>
      <c r="P20" s="582" t="s">
        <v>556</v>
      </c>
      <c r="Q20" s="582" t="s">
        <v>1430</v>
      </c>
      <c r="R20" s="586" t="s">
        <v>580</v>
      </c>
      <c r="S20" s="582" t="s">
        <v>1350</v>
      </c>
      <c r="T20" s="582" t="s">
        <v>1351</v>
      </c>
      <c r="U20" s="582" t="s">
        <v>105</v>
      </c>
      <c r="V20" s="586"/>
      <c r="W20" s="586"/>
      <c r="X20" s="583" t="s">
        <v>1381</v>
      </c>
      <c r="AA20" s="582">
        <v>5.2</v>
      </c>
    </row>
    <row r="21" spans="1:1023 1025:2048 2053:3072 3074:4095 4097:5120 5125:6144 6146:7167 7169:8192 8197:9216 9218:10239 10241:11264 11269:12288 12290:13311 13313:14336 14341:15360 15362:16383" s="582" customFormat="1" ht="39">
      <c r="A21" s="582">
        <v>14</v>
      </c>
      <c r="B21" s="583" t="s">
        <v>1417</v>
      </c>
      <c r="C21" s="582" t="s">
        <v>1418</v>
      </c>
      <c r="D21" s="591">
        <v>42491</v>
      </c>
      <c r="F21" s="582" t="s">
        <v>1419</v>
      </c>
      <c r="G21" s="585" t="s">
        <v>1403</v>
      </c>
      <c r="L21" s="582" t="s">
        <v>1418</v>
      </c>
      <c r="M21" s="582" t="s">
        <v>1420</v>
      </c>
      <c r="N21" s="582" t="s">
        <v>105</v>
      </c>
      <c r="O21" s="592">
        <v>56.2</v>
      </c>
      <c r="P21" s="582" t="s">
        <v>556</v>
      </c>
      <c r="Q21" s="582" t="s">
        <v>1405</v>
      </c>
      <c r="R21" s="586" t="s">
        <v>580</v>
      </c>
      <c r="S21" s="582" t="s">
        <v>1350</v>
      </c>
      <c r="T21" s="582" t="s">
        <v>1351</v>
      </c>
      <c r="U21" s="582" t="s">
        <v>105</v>
      </c>
      <c r="V21" s="586"/>
      <c r="W21" s="586"/>
      <c r="X21" s="583" t="s">
        <v>1354</v>
      </c>
      <c r="AA21" s="582">
        <v>4.2</v>
      </c>
    </row>
    <row r="22" spans="1:1023 1025:2048 2053:3072 3074:4095 4097:5120 5125:6144 6146:7167 7169:8192 8197:9216 9218:10239 10241:11264 11269:12288 12290:13311 13313:14336 14341:15360 15362:16383" s="592" customFormat="1" ht="39">
      <c r="A22" s="582">
        <v>13</v>
      </c>
      <c r="B22" s="583" t="s">
        <v>1411</v>
      </c>
      <c r="C22" s="582" t="s">
        <v>1412</v>
      </c>
      <c r="D22" s="599">
        <v>42583</v>
      </c>
      <c r="F22" s="582" t="s">
        <v>1413</v>
      </c>
      <c r="G22" s="585" t="s">
        <v>1414</v>
      </c>
      <c r="H22" s="582"/>
      <c r="I22" s="582"/>
      <c r="J22" s="582"/>
      <c r="K22" s="582"/>
      <c r="L22" s="582" t="s">
        <v>1412</v>
      </c>
      <c r="M22" s="582" t="s">
        <v>1415</v>
      </c>
      <c r="N22" s="582" t="s">
        <v>105</v>
      </c>
      <c r="O22" s="582">
        <v>289.61</v>
      </c>
      <c r="P22" s="582" t="s">
        <v>556</v>
      </c>
      <c r="Q22" s="582" t="s">
        <v>1416</v>
      </c>
      <c r="R22" s="586" t="s">
        <v>580</v>
      </c>
      <c r="S22" s="582" t="s">
        <v>1350</v>
      </c>
      <c r="T22" s="582" t="s">
        <v>1351</v>
      </c>
      <c r="U22" s="582" t="s">
        <v>105</v>
      </c>
      <c r="V22" s="586"/>
      <c r="W22" s="586"/>
      <c r="X22" s="583" t="s">
        <v>1399</v>
      </c>
      <c r="AA22" s="592">
        <v>4.0999999999999996</v>
      </c>
    </row>
    <row r="23" spans="1:1023 1025:2048 2053:3072 3074:4095 4097:5120 5125:6144 6146:7167 7169:8192 8197:9216 9218:10239 10241:11264 11269:12288 12290:13311 13313:14336 14341:15360 15362:16383" s="582" customFormat="1" ht="39">
      <c r="A23" s="582">
        <v>16</v>
      </c>
      <c r="B23" s="583" t="s">
        <v>1431</v>
      </c>
      <c r="C23" s="582" t="s">
        <v>1432</v>
      </c>
      <c r="D23" s="591">
        <v>42643</v>
      </c>
      <c r="F23" s="582" t="s">
        <v>1432</v>
      </c>
      <c r="G23" s="585" t="s">
        <v>1433</v>
      </c>
      <c r="L23" s="582" t="s">
        <v>1432</v>
      </c>
      <c r="M23" s="582" t="s">
        <v>1434</v>
      </c>
      <c r="N23" s="582" t="s">
        <v>105</v>
      </c>
      <c r="O23" s="582">
        <v>424</v>
      </c>
      <c r="P23" s="582" t="s">
        <v>556</v>
      </c>
      <c r="Q23" s="582" t="s">
        <v>1416</v>
      </c>
      <c r="R23" s="586" t="s">
        <v>580</v>
      </c>
      <c r="S23" s="582" t="s">
        <v>1350</v>
      </c>
      <c r="T23" s="582" t="s">
        <v>1351</v>
      </c>
      <c r="U23" s="582" t="s">
        <v>105</v>
      </c>
      <c r="V23" s="586"/>
      <c r="W23" s="586"/>
      <c r="X23" s="583"/>
      <c r="AA23" s="582">
        <v>5.3</v>
      </c>
    </row>
    <row r="24" spans="1:1023 1025:2048 2053:3072 3074:4095 4097:5120 5125:6144 6146:7167 7169:8192 8197:9216 9218:10239 10241:11264 11269:12288 12290:13311 13313:14336 14341:15360 15362:16383" s="582" customFormat="1" ht="39">
      <c r="A24" s="582">
        <v>17</v>
      </c>
      <c r="B24" s="583" t="s">
        <v>1435</v>
      </c>
      <c r="C24" s="582" t="s">
        <v>1436</v>
      </c>
      <c r="D24" s="591">
        <v>42643</v>
      </c>
      <c r="F24" s="582" t="s">
        <v>1437</v>
      </c>
      <c r="G24" s="585" t="s">
        <v>1403</v>
      </c>
      <c r="L24" s="582" t="s">
        <v>1436</v>
      </c>
      <c r="M24" s="582" t="s">
        <v>1438</v>
      </c>
      <c r="N24" s="582" t="s">
        <v>105</v>
      </c>
      <c r="O24" s="582">
        <v>200</v>
      </c>
      <c r="P24" s="582" t="s">
        <v>556</v>
      </c>
      <c r="Q24" s="582" t="s">
        <v>1405</v>
      </c>
      <c r="R24" s="586" t="s">
        <v>580</v>
      </c>
      <c r="S24" s="582" t="s">
        <v>1350</v>
      </c>
      <c r="T24" s="582" t="s">
        <v>1351</v>
      </c>
      <c r="U24" s="582" t="s">
        <v>105</v>
      </c>
      <c r="X24" s="583"/>
    </row>
    <row r="25" spans="1:1023 1025:2048 2053:3072 3074:4095 4097:5120 5125:6144 6146:7167 7169:8192 8197:9216 9218:10239 10241:11264 11269:12288 12290:13311 13313:14336 14341:15360 15362:16383" s="582" customFormat="1" ht="39">
      <c r="A25" s="582">
        <v>21</v>
      </c>
      <c r="B25" s="583" t="s">
        <v>1448</v>
      </c>
      <c r="C25" s="582" t="s">
        <v>1449</v>
      </c>
      <c r="D25" s="591">
        <v>42758</v>
      </c>
      <c r="F25" s="582" t="s">
        <v>1450</v>
      </c>
      <c r="G25" s="585" t="s">
        <v>1451</v>
      </c>
      <c r="L25" s="582" t="s">
        <v>1449</v>
      </c>
      <c r="M25" s="582" t="s">
        <v>1452</v>
      </c>
      <c r="N25" s="582" t="s">
        <v>105</v>
      </c>
      <c r="O25" s="582">
        <v>318.26</v>
      </c>
      <c r="P25" s="582" t="s">
        <v>556</v>
      </c>
      <c r="Q25" s="582" t="s">
        <v>2108</v>
      </c>
      <c r="R25" s="586" t="s">
        <v>580</v>
      </c>
      <c r="S25" s="582" t="s">
        <v>1350</v>
      </c>
      <c r="T25" s="582" t="s">
        <v>1351</v>
      </c>
      <c r="U25" s="582" t="s">
        <v>105</v>
      </c>
      <c r="X25" s="583" t="s">
        <v>1399</v>
      </c>
    </row>
    <row r="26" spans="1:1023 1025:2048 2053:3072 3074:4095 4097:5120 5125:6144 6146:7167 7169:8192 8197:9216 9218:10239 10241:11264 11269:12288 12290:13311 13313:14336 14341:15360 15362:16383" s="582" customFormat="1" ht="39">
      <c r="A26" s="582">
        <v>19</v>
      </c>
      <c r="B26" s="583" t="s">
        <v>1445</v>
      </c>
      <c r="C26" s="582" t="s">
        <v>1446</v>
      </c>
      <c r="D26" s="591">
        <v>42794</v>
      </c>
      <c r="F26" s="582" t="s">
        <v>1441</v>
      </c>
      <c r="G26" s="585" t="s">
        <v>1442</v>
      </c>
      <c r="L26" s="582" t="s">
        <v>1446</v>
      </c>
      <c r="M26" s="582" t="s">
        <v>1447</v>
      </c>
      <c r="N26" s="582" t="s">
        <v>105</v>
      </c>
      <c r="O26" s="582">
        <v>40.909999999999997</v>
      </c>
      <c r="P26" s="582" t="s">
        <v>556</v>
      </c>
      <c r="Q26" s="582" t="s">
        <v>1416</v>
      </c>
      <c r="R26" s="586" t="s">
        <v>580</v>
      </c>
      <c r="S26" s="582" t="s">
        <v>1350</v>
      </c>
      <c r="T26" s="582" t="s">
        <v>1351</v>
      </c>
      <c r="U26" s="582" t="s">
        <v>105</v>
      </c>
      <c r="X26" s="587" t="s">
        <v>1444</v>
      </c>
    </row>
    <row r="27" spans="1:1023 1025:2048 2053:3072 3074:4095 4097:5120 5125:6144 6146:7167 7169:8192 8197:9216 9218:10239 10241:11264 11269:12288 12290:13311 13313:14336 14341:15360 15362:16383" s="582" customFormat="1" ht="39">
      <c r="A27" s="582">
        <v>18</v>
      </c>
      <c r="B27" s="583" t="s">
        <v>1439</v>
      </c>
      <c r="C27" s="582" t="s">
        <v>1440</v>
      </c>
      <c r="D27" s="591">
        <v>42794</v>
      </c>
      <c r="F27" s="582" t="s">
        <v>1441</v>
      </c>
      <c r="G27" s="585" t="s">
        <v>1442</v>
      </c>
      <c r="L27" s="582" t="s">
        <v>1440</v>
      </c>
      <c r="M27" s="582" t="s">
        <v>1443</v>
      </c>
      <c r="N27" s="582" t="s">
        <v>105</v>
      </c>
      <c r="O27" s="582">
        <v>41.83</v>
      </c>
      <c r="P27" s="582" t="s">
        <v>556</v>
      </c>
      <c r="Q27" s="582" t="s">
        <v>1416</v>
      </c>
      <c r="R27" s="586" t="s">
        <v>580</v>
      </c>
      <c r="S27" s="582" t="s">
        <v>1350</v>
      </c>
      <c r="T27" s="582" t="s">
        <v>1351</v>
      </c>
      <c r="U27" s="582" t="s">
        <v>105</v>
      </c>
      <c r="X27" s="587" t="s">
        <v>1444</v>
      </c>
    </row>
    <row r="28" spans="1:1023 1025:2048 2053:3072 3074:4095 4097:5120 5125:6144 6146:7167 7169:8192 8197:9216 9218:10239 10241:11264 11269:12288 12290:13311 13313:14336 14341:15360 15362:16383" s="729" customFormat="1" ht="39">
      <c r="A28" s="582">
        <v>22</v>
      </c>
      <c r="B28" s="583" t="s">
        <v>1453</v>
      </c>
      <c r="C28" s="582" t="s">
        <v>1454</v>
      </c>
      <c r="D28" s="584">
        <v>42800</v>
      </c>
      <c r="E28" s="582"/>
      <c r="F28" s="582" t="s">
        <v>1455</v>
      </c>
      <c r="G28" s="600" t="s">
        <v>2091</v>
      </c>
      <c r="H28" s="582"/>
      <c r="I28" s="582"/>
      <c r="J28" s="582"/>
      <c r="K28" s="582"/>
      <c r="L28" s="582" t="s">
        <v>1454</v>
      </c>
      <c r="M28" s="582" t="s">
        <v>1456</v>
      </c>
      <c r="N28" s="582" t="s">
        <v>105</v>
      </c>
      <c r="O28" s="582">
        <v>478.46</v>
      </c>
      <c r="P28" s="582" t="s">
        <v>556</v>
      </c>
      <c r="Q28" s="582" t="s">
        <v>1380</v>
      </c>
      <c r="R28" s="586" t="s">
        <v>580</v>
      </c>
      <c r="S28" s="582" t="s">
        <v>1350</v>
      </c>
      <c r="T28" s="582" t="s">
        <v>1351</v>
      </c>
      <c r="U28" s="582" t="s">
        <v>105</v>
      </c>
      <c r="V28" s="582"/>
      <c r="W28" s="582"/>
      <c r="X28" s="587" t="s">
        <v>2449</v>
      </c>
    </row>
    <row r="29" spans="1:1023 1025:2048 2053:3072 3074:4095 4097:5120 5125:6144 6146:7167 7169:8192 8197:9216 9218:10239 10241:11264 11269:12288 12290:13311 13313:14336 14341:15360 15362:16383" s="582" customFormat="1" ht="39">
      <c r="A29" s="582">
        <v>24</v>
      </c>
      <c r="B29" s="583" t="s">
        <v>1462</v>
      </c>
      <c r="C29" s="582" t="s">
        <v>1463</v>
      </c>
      <c r="D29" s="584">
        <v>42874</v>
      </c>
      <c r="F29" s="582" t="s">
        <v>1464</v>
      </c>
      <c r="G29" s="600" t="s">
        <v>2092</v>
      </c>
      <c r="H29" s="582" t="s">
        <v>1465</v>
      </c>
      <c r="L29" s="582" t="s">
        <v>1463</v>
      </c>
      <c r="M29" s="582" t="s">
        <v>1466</v>
      </c>
      <c r="N29" s="582" t="s">
        <v>105</v>
      </c>
      <c r="O29" s="582">
        <v>1149</v>
      </c>
      <c r="P29" s="582" t="s">
        <v>553</v>
      </c>
      <c r="Q29" s="582" t="s">
        <v>1380</v>
      </c>
      <c r="R29" s="586" t="s">
        <v>580</v>
      </c>
      <c r="S29" s="582" t="s">
        <v>1350</v>
      </c>
      <c r="T29" s="582" t="s">
        <v>1351</v>
      </c>
      <c r="U29" s="582" t="s">
        <v>105</v>
      </c>
      <c r="X29" s="587" t="s">
        <v>2218</v>
      </c>
    </row>
    <row r="30" spans="1:1023 1025:2048 2053:3072 3074:4095 4097:5120 5125:6144 6146:7167 7169:8192 8197:9216 9218:10239 10241:11264 11269:12288 12290:13311 13313:14336 14341:15360 15362:16383" s="582" customFormat="1" ht="39">
      <c r="A30" s="582">
        <v>25</v>
      </c>
      <c r="B30" s="583" t="s">
        <v>1467</v>
      </c>
      <c r="C30" s="582" t="s">
        <v>1468</v>
      </c>
      <c r="D30" s="584">
        <v>42926</v>
      </c>
      <c r="F30" s="582" t="s">
        <v>1469</v>
      </c>
      <c r="G30" s="585" t="s">
        <v>1442</v>
      </c>
      <c r="H30" s="601"/>
      <c r="L30" s="582" t="s">
        <v>1468</v>
      </c>
      <c r="M30" s="598" t="s">
        <v>1470</v>
      </c>
      <c r="N30" s="582" t="s">
        <v>105</v>
      </c>
      <c r="O30" s="602">
        <v>502.02</v>
      </c>
      <c r="P30" s="582" t="s">
        <v>2109</v>
      </c>
      <c r="Q30" s="598" t="s">
        <v>1416</v>
      </c>
      <c r="R30" s="586" t="s">
        <v>580</v>
      </c>
      <c r="S30" s="582" t="s">
        <v>1350</v>
      </c>
      <c r="T30" s="582" t="s">
        <v>1351</v>
      </c>
      <c r="U30" s="582" t="s">
        <v>105</v>
      </c>
      <c r="X30" s="587" t="s">
        <v>2450</v>
      </c>
      <c r="Z30" s="583"/>
      <c r="AB30" s="584"/>
      <c r="AE30" s="585"/>
      <c r="AF30" s="601"/>
      <c r="AK30" s="598"/>
      <c r="AM30" s="602"/>
      <c r="AO30" s="598"/>
      <c r="AP30" s="586"/>
      <c r="AV30" s="587"/>
      <c r="AX30" s="583"/>
      <c r="AZ30" s="584"/>
      <c r="BC30" s="585"/>
      <c r="BD30" s="601"/>
      <c r="BI30" s="598"/>
      <c r="BK30" s="602"/>
      <c r="BM30" s="598"/>
      <c r="BN30" s="586"/>
      <c r="BT30" s="587"/>
      <c r="BV30" s="583"/>
      <c r="BX30" s="584"/>
      <c r="CA30" s="585"/>
      <c r="CB30" s="601"/>
      <c r="CG30" s="598"/>
      <c r="CI30" s="602"/>
      <c r="CK30" s="598"/>
      <c r="CL30" s="586"/>
      <c r="CR30" s="587"/>
      <c r="CT30" s="583"/>
      <c r="CV30" s="584"/>
      <c r="CY30" s="585"/>
      <c r="CZ30" s="601"/>
      <c r="DE30" s="598"/>
      <c r="DG30" s="602"/>
      <c r="DI30" s="598"/>
      <c r="DJ30" s="586"/>
      <c r="DP30" s="587"/>
      <c r="DR30" s="583"/>
      <c r="DT30" s="584"/>
      <c r="DW30" s="585"/>
      <c r="DX30" s="601"/>
      <c r="EC30" s="598"/>
      <c r="EE30" s="602"/>
      <c r="EG30" s="598"/>
      <c r="EH30" s="586"/>
      <c r="EN30" s="587"/>
      <c r="EP30" s="583"/>
      <c r="ER30" s="584"/>
      <c r="EU30" s="585"/>
      <c r="EV30" s="601"/>
      <c r="FA30" s="598"/>
      <c r="FC30" s="602"/>
      <c r="FE30" s="598"/>
      <c r="FF30" s="586"/>
      <c r="FL30" s="587"/>
      <c r="FN30" s="583"/>
      <c r="FP30" s="584"/>
      <c r="FS30" s="585"/>
      <c r="FT30" s="601"/>
      <c r="FY30" s="598"/>
      <c r="GA30" s="602"/>
      <c r="GC30" s="598"/>
      <c r="GD30" s="586"/>
      <c r="GJ30" s="587"/>
      <c r="GL30" s="583"/>
      <c r="GN30" s="584"/>
      <c r="GQ30" s="585"/>
      <c r="GR30" s="601"/>
      <c r="GW30" s="598"/>
      <c r="GY30" s="602"/>
      <c r="HA30" s="598"/>
      <c r="HB30" s="586"/>
      <c r="HH30" s="587"/>
      <c r="HJ30" s="583"/>
      <c r="HL30" s="584"/>
      <c r="HO30" s="585"/>
      <c r="HP30" s="601"/>
      <c r="HU30" s="598"/>
      <c r="HW30" s="602"/>
      <c r="HY30" s="598"/>
      <c r="HZ30" s="586"/>
      <c r="IF30" s="587"/>
      <c r="IH30" s="583"/>
      <c r="IJ30" s="584"/>
      <c r="IM30" s="585"/>
      <c r="IN30" s="601"/>
      <c r="IS30" s="598"/>
      <c r="IU30" s="602"/>
      <c r="IW30" s="598"/>
      <c r="IX30" s="586"/>
      <c r="JD30" s="587"/>
      <c r="JF30" s="583"/>
      <c r="JH30" s="584"/>
      <c r="JK30" s="585"/>
      <c r="JL30" s="601"/>
      <c r="JQ30" s="598"/>
      <c r="JS30" s="602"/>
      <c r="JU30" s="598"/>
      <c r="JV30" s="586"/>
      <c r="KB30" s="587"/>
      <c r="KD30" s="583"/>
      <c r="KF30" s="584"/>
      <c r="KI30" s="585"/>
      <c r="KJ30" s="601"/>
      <c r="KO30" s="598"/>
      <c r="KQ30" s="602"/>
      <c r="KS30" s="598"/>
      <c r="KT30" s="586"/>
      <c r="KZ30" s="587"/>
      <c r="LB30" s="583"/>
      <c r="LD30" s="584"/>
      <c r="LG30" s="585"/>
      <c r="LH30" s="601"/>
      <c r="LM30" s="598"/>
      <c r="LO30" s="602"/>
      <c r="LQ30" s="598"/>
      <c r="LR30" s="586"/>
      <c r="LX30" s="587"/>
      <c r="LZ30" s="583"/>
      <c r="MB30" s="584"/>
      <c r="ME30" s="585"/>
      <c r="MF30" s="601"/>
      <c r="MK30" s="598"/>
      <c r="MM30" s="602"/>
      <c r="MO30" s="598"/>
      <c r="MP30" s="586"/>
      <c r="MV30" s="587"/>
      <c r="MX30" s="583"/>
      <c r="MZ30" s="584"/>
      <c r="NC30" s="585"/>
      <c r="ND30" s="601"/>
      <c r="NI30" s="598"/>
      <c r="NK30" s="602"/>
      <c r="NM30" s="598"/>
      <c r="NN30" s="586"/>
      <c r="NT30" s="587"/>
      <c r="NV30" s="583"/>
      <c r="NX30" s="584"/>
      <c r="OA30" s="585"/>
      <c r="OB30" s="601"/>
      <c r="OG30" s="598"/>
      <c r="OI30" s="602"/>
      <c r="OK30" s="598"/>
      <c r="OL30" s="586"/>
      <c r="OR30" s="587"/>
      <c r="OT30" s="583"/>
      <c r="OV30" s="584"/>
      <c r="OY30" s="585"/>
      <c r="OZ30" s="601"/>
      <c r="PE30" s="598"/>
      <c r="PG30" s="602"/>
      <c r="PI30" s="598"/>
      <c r="PJ30" s="586"/>
      <c r="PP30" s="587"/>
      <c r="PR30" s="583"/>
      <c r="PT30" s="584"/>
      <c r="PW30" s="585"/>
      <c r="PX30" s="601"/>
      <c r="QC30" s="598"/>
      <c r="QE30" s="602"/>
      <c r="QG30" s="598"/>
      <c r="QH30" s="586"/>
      <c r="QN30" s="587"/>
      <c r="QP30" s="583"/>
      <c r="QR30" s="584"/>
      <c r="QU30" s="585"/>
      <c r="QV30" s="601"/>
      <c r="RA30" s="598"/>
      <c r="RC30" s="602"/>
      <c r="RE30" s="598"/>
      <c r="RF30" s="586"/>
      <c r="RL30" s="587"/>
      <c r="RN30" s="583"/>
      <c r="RP30" s="584"/>
      <c r="RS30" s="585"/>
      <c r="RT30" s="601"/>
      <c r="RY30" s="598"/>
      <c r="SA30" s="602"/>
      <c r="SC30" s="598"/>
      <c r="SD30" s="586"/>
      <c r="SJ30" s="587"/>
      <c r="SL30" s="583"/>
      <c r="SN30" s="584"/>
      <c r="SQ30" s="585"/>
      <c r="SR30" s="601"/>
      <c r="SW30" s="598"/>
      <c r="SY30" s="602"/>
      <c r="TA30" s="598"/>
      <c r="TB30" s="586"/>
      <c r="TH30" s="587"/>
      <c r="TJ30" s="583"/>
      <c r="TL30" s="584"/>
      <c r="TO30" s="585"/>
      <c r="TP30" s="601"/>
      <c r="TU30" s="598"/>
      <c r="TW30" s="602"/>
      <c r="TY30" s="598"/>
      <c r="TZ30" s="586"/>
      <c r="UF30" s="587"/>
      <c r="UH30" s="583"/>
      <c r="UJ30" s="584"/>
      <c r="UM30" s="585"/>
      <c r="UN30" s="601"/>
      <c r="US30" s="598"/>
      <c r="UU30" s="602"/>
      <c r="UW30" s="598"/>
      <c r="UX30" s="586"/>
      <c r="VD30" s="587"/>
      <c r="VF30" s="583"/>
      <c r="VH30" s="584"/>
      <c r="VK30" s="585"/>
      <c r="VL30" s="601"/>
      <c r="VQ30" s="598"/>
      <c r="VS30" s="602"/>
      <c r="VU30" s="598"/>
      <c r="VV30" s="586"/>
      <c r="WB30" s="587"/>
      <c r="WD30" s="583"/>
      <c r="WF30" s="584"/>
      <c r="WI30" s="585"/>
      <c r="WJ30" s="601"/>
      <c r="WO30" s="598"/>
      <c r="WQ30" s="602"/>
      <c r="WS30" s="598"/>
      <c r="WT30" s="586"/>
      <c r="WZ30" s="587"/>
      <c r="XB30" s="583"/>
      <c r="XD30" s="584"/>
      <c r="XG30" s="585"/>
      <c r="XH30" s="601"/>
      <c r="XM30" s="598"/>
      <c r="XO30" s="602"/>
      <c r="XQ30" s="598"/>
      <c r="XR30" s="586"/>
      <c r="XX30" s="587"/>
      <c r="XZ30" s="583"/>
      <c r="YB30" s="584"/>
      <c r="YE30" s="585"/>
      <c r="YF30" s="601"/>
      <c r="YK30" s="598"/>
      <c r="YM30" s="602"/>
      <c r="YO30" s="598"/>
      <c r="YP30" s="586"/>
      <c r="YV30" s="587"/>
      <c r="YX30" s="583"/>
      <c r="YZ30" s="584"/>
      <c r="ZC30" s="585"/>
      <c r="ZD30" s="601"/>
      <c r="ZI30" s="598"/>
      <c r="ZK30" s="602"/>
      <c r="ZM30" s="598"/>
      <c r="ZN30" s="586"/>
      <c r="ZT30" s="587"/>
      <c r="ZV30" s="583"/>
      <c r="ZX30" s="584"/>
      <c r="AAA30" s="585"/>
      <c r="AAB30" s="601"/>
      <c r="AAG30" s="598"/>
      <c r="AAI30" s="602"/>
      <c r="AAK30" s="598"/>
      <c r="AAL30" s="586"/>
      <c r="AAR30" s="587"/>
      <c r="AAT30" s="583"/>
      <c r="AAV30" s="584"/>
      <c r="AAY30" s="585"/>
      <c r="AAZ30" s="601"/>
      <c r="ABE30" s="598"/>
      <c r="ABG30" s="602"/>
      <c r="ABI30" s="598"/>
      <c r="ABJ30" s="586"/>
      <c r="ABP30" s="587"/>
      <c r="ABR30" s="583"/>
      <c r="ABT30" s="584"/>
      <c r="ABW30" s="585"/>
      <c r="ABX30" s="601"/>
      <c r="ACC30" s="598"/>
      <c r="ACE30" s="602"/>
      <c r="ACG30" s="598"/>
      <c r="ACH30" s="586"/>
      <c r="ACN30" s="587"/>
      <c r="ACP30" s="583"/>
      <c r="ACR30" s="584"/>
      <c r="ACU30" s="585"/>
      <c r="ACV30" s="601"/>
      <c r="ADA30" s="598"/>
      <c r="ADC30" s="602"/>
      <c r="ADE30" s="598"/>
      <c r="ADF30" s="586"/>
      <c r="ADL30" s="587"/>
      <c r="ADN30" s="583"/>
      <c r="ADP30" s="584"/>
      <c r="ADS30" s="585"/>
      <c r="ADT30" s="601"/>
      <c r="ADY30" s="598"/>
      <c r="AEA30" s="602"/>
      <c r="AEC30" s="598"/>
      <c r="AED30" s="586"/>
      <c r="AEJ30" s="587"/>
      <c r="AEL30" s="583"/>
      <c r="AEN30" s="584"/>
      <c r="AEQ30" s="585"/>
      <c r="AER30" s="601"/>
      <c r="AEW30" s="598"/>
      <c r="AEY30" s="602"/>
      <c r="AFA30" s="598"/>
      <c r="AFB30" s="586"/>
      <c r="AFH30" s="587"/>
      <c r="AFJ30" s="583"/>
      <c r="AFL30" s="584"/>
      <c r="AFO30" s="585"/>
      <c r="AFP30" s="601"/>
      <c r="AFU30" s="598"/>
      <c r="AFW30" s="602"/>
      <c r="AFY30" s="598"/>
      <c r="AFZ30" s="586"/>
      <c r="AGF30" s="587"/>
      <c r="AGH30" s="583"/>
      <c r="AGJ30" s="584"/>
      <c r="AGM30" s="585"/>
      <c r="AGN30" s="601"/>
      <c r="AGS30" s="598"/>
      <c r="AGU30" s="602"/>
      <c r="AGW30" s="598"/>
      <c r="AGX30" s="586"/>
      <c r="AHD30" s="587"/>
      <c r="AHF30" s="583"/>
      <c r="AHH30" s="584"/>
      <c r="AHK30" s="585"/>
      <c r="AHL30" s="601"/>
      <c r="AHQ30" s="598"/>
      <c r="AHS30" s="602"/>
      <c r="AHU30" s="598"/>
      <c r="AHV30" s="586"/>
      <c r="AIB30" s="587"/>
      <c r="AID30" s="583"/>
      <c r="AIF30" s="584"/>
      <c r="AII30" s="585"/>
      <c r="AIJ30" s="601"/>
      <c r="AIO30" s="598"/>
      <c r="AIQ30" s="602"/>
      <c r="AIS30" s="598"/>
      <c r="AIT30" s="586"/>
      <c r="AIZ30" s="587"/>
      <c r="AJB30" s="583"/>
      <c r="AJD30" s="584"/>
      <c r="AJG30" s="585"/>
      <c r="AJH30" s="601"/>
      <c r="AJM30" s="598"/>
      <c r="AJO30" s="602"/>
      <c r="AJQ30" s="598"/>
      <c r="AJR30" s="586"/>
      <c r="AJX30" s="587"/>
      <c r="AJZ30" s="583"/>
      <c r="AKB30" s="584"/>
      <c r="AKE30" s="585"/>
      <c r="AKF30" s="601"/>
      <c r="AKK30" s="598"/>
      <c r="AKM30" s="602"/>
      <c r="AKO30" s="598"/>
      <c r="AKP30" s="586"/>
      <c r="AKV30" s="587"/>
      <c r="AKX30" s="583"/>
      <c r="AKZ30" s="584"/>
      <c r="ALC30" s="585"/>
      <c r="ALD30" s="601"/>
      <c r="ALI30" s="598"/>
      <c r="ALK30" s="602"/>
      <c r="ALM30" s="598"/>
      <c r="ALN30" s="586"/>
      <c r="ALT30" s="587"/>
      <c r="ALV30" s="583"/>
      <c r="ALX30" s="584"/>
      <c r="AMA30" s="585"/>
      <c r="AMB30" s="601"/>
      <c r="AMG30" s="598"/>
      <c r="AMI30" s="602"/>
      <c r="AMK30" s="598"/>
      <c r="AML30" s="586"/>
      <c r="AMR30" s="587"/>
      <c r="AMT30" s="583"/>
      <c r="AMV30" s="584"/>
      <c r="AMY30" s="585"/>
      <c r="AMZ30" s="601"/>
      <c r="ANE30" s="598"/>
      <c r="ANG30" s="602"/>
      <c r="ANI30" s="598"/>
      <c r="ANJ30" s="586"/>
      <c r="ANP30" s="587"/>
      <c r="ANR30" s="583"/>
      <c r="ANT30" s="584"/>
      <c r="ANW30" s="585"/>
      <c r="ANX30" s="601"/>
      <c r="AOC30" s="598"/>
      <c r="AOE30" s="602"/>
      <c r="AOG30" s="598"/>
      <c r="AOH30" s="586"/>
      <c r="AON30" s="587"/>
      <c r="AOP30" s="583"/>
      <c r="AOR30" s="584"/>
      <c r="AOU30" s="585"/>
      <c r="AOV30" s="601"/>
      <c r="APA30" s="598"/>
      <c r="APC30" s="602"/>
      <c r="APE30" s="598"/>
      <c r="APF30" s="586"/>
      <c r="APL30" s="587"/>
      <c r="APN30" s="583"/>
      <c r="APP30" s="584"/>
      <c r="APS30" s="585"/>
      <c r="APT30" s="601"/>
      <c r="APY30" s="598"/>
      <c r="AQA30" s="602"/>
      <c r="AQC30" s="598"/>
      <c r="AQD30" s="586"/>
      <c r="AQJ30" s="587"/>
      <c r="AQL30" s="583"/>
      <c r="AQN30" s="584"/>
      <c r="AQQ30" s="585"/>
      <c r="AQR30" s="601"/>
      <c r="AQW30" s="598"/>
      <c r="AQY30" s="602"/>
      <c r="ARA30" s="598"/>
      <c r="ARB30" s="586"/>
      <c r="ARH30" s="587"/>
      <c r="ARJ30" s="583"/>
      <c r="ARL30" s="584"/>
      <c r="ARO30" s="585"/>
      <c r="ARP30" s="601"/>
      <c r="ARU30" s="598"/>
      <c r="ARW30" s="602"/>
      <c r="ARY30" s="598"/>
      <c r="ARZ30" s="586"/>
      <c r="ASF30" s="587"/>
      <c r="ASH30" s="583"/>
      <c r="ASJ30" s="584"/>
      <c r="ASM30" s="585"/>
      <c r="ASN30" s="601"/>
      <c r="ASS30" s="598"/>
      <c r="ASU30" s="602"/>
      <c r="ASW30" s="598"/>
      <c r="ASX30" s="586"/>
      <c r="ATD30" s="587"/>
      <c r="ATF30" s="583"/>
      <c r="ATH30" s="584"/>
      <c r="ATK30" s="585"/>
      <c r="ATL30" s="601"/>
      <c r="ATQ30" s="598"/>
      <c r="ATS30" s="602"/>
      <c r="ATU30" s="598"/>
      <c r="ATV30" s="586"/>
      <c r="AUB30" s="587"/>
      <c r="AUD30" s="583"/>
      <c r="AUF30" s="584"/>
      <c r="AUI30" s="585"/>
      <c r="AUJ30" s="601"/>
      <c r="AUO30" s="598"/>
      <c r="AUQ30" s="602"/>
      <c r="AUS30" s="598"/>
      <c r="AUT30" s="586"/>
      <c r="AUZ30" s="587"/>
      <c r="AVB30" s="583"/>
      <c r="AVD30" s="584"/>
      <c r="AVG30" s="585"/>
      <c r="AVH30" s="601"/>
      <c r="AVM30" s="598"/>
      <c r="AVO30" s="602"/>
      <c r="AVQ30" s="598"/>
      <c r="AVR30" s="586"/>
      <c r="AVX30" s="587"/>
      <c r="AVZ30" s="583"/>
      <c r="AWB30" s="584"/>
      <c r="AWE30" s="585"/>
      <c r="AWF30" s="601"/>
      <c r="AWK30" s="598"/>
      <c r="AWM30" s="602"/>
      <c r="AWO30" s="598"/>
      <c r="AWP30" s="586"/>
      <c r="AWV30" s="587"/>
      <c r="AWX30" s="583"/>
      <c r="AWZ30" s="584"/>
      <c r="AXC30" s="585"/>
      <c r="AXD30" s="601"/>
      <c r="AXI30" s="598"/>
      <c r="AXK30" s="602"/>
      <c r="AXM30" s="598"/>
      <c r="AXN30" s="586"/>
      <c r="AXT30" s="587"/>
      <c r="AXV30" s="583"/>
      <c r="AXX30" s="584"/>
      <c r="AYA30" s="585"/>
      <c r="AYB30" s="601"/>
      <c r="AYG30" s="598"/>
      <c r="AYI30" s="602"/>
      <c r="AYK30" s="598"/>
      <c r="AYL30" s="586"/>
      <c r="AYR30" s="587"/>
      <c r="AYT30" s="583"/>
      <c r="AYV30" s="584"/>
      <c r="AYY30" s="585"/>
      <c r="AYZ30" s="601"/>
      <c r="AZE30" s="598"/>
      <c r="AZG30" s="602"/>
      <c r="AZI30" s="598"/>
      <c r="AZJ30" s="586"/>
      <c r="AZP30" s="587"/>
      <c r="AZR30" s="583"/>
      <c r="AZT30" s="584"/>
      <c r="AZW30" s="585"/>
      <c r="AZX30" s="601"/>
      <c r="BAC30" s="598"/>
      <c r="BAE30" s="602"/>
      <c r="BAG30" s="598"/>
      <c r="BAH30" s="586"/>
      <c r="BAN30" s="587"/>
      <c r="BAP30" s="583"/>
      <c r="BAR30" s="584"/>
      <c r="BAU30" s="585"/>
      <c r="BAV30" s="601"/>
      <c r="BBA30" s="598"/>
      <c r="BBC30" s="602"/>
      <c r="BBE30" s="598"/>
      <c r="BBF30" s="586"/>
      <c r="BBL30" s="587"/>
      <c r="BBN30" s="583"/>
      <c r="BBP30" s="584"/>
      <c r="BBS30" s="585"/>
      <c r="BBT30" s="601"/>
      <c r="BBY30" s="598"/>
      <c r="BCA30" s="602"/>
      <c r="BCC30" s="598"/>
      <c r="BCD30" s="586"/>
      <c r="BCJ30" s="587"/>
      <c r="BCL30" s="583"/>
      <c r="BCN30" s="584"/>
      <c r="BCQ30" s="585"/>
      <c r="BCR30" s="601"/>
      <c r="BCW30" s="598"/>
      <c r="BCY30" s="602"/>
      <c r="BDA30" s="598"/>
      <c r="BDB30" s="586"/>
      <c r="BDH30" s="587"/>
      <c r="BDJ30" s="583"/>
      <c r="BDL30" s="584"/>
      <c r="BDO30" s="585"/>
      <c r="BDP30" s="601"/>
      <c r="BDU30" s="598"/>
      <c r="BDW30" s="602"/>
      <c r="BDY30" s="598"/>
      <c r="BDZ30" s="586"/>
      <c r="BEF30" s="587"/>
      <c r="BEH30" s="583"/>
      <c r="BEJ30" s="584"/>
      <c r="BEM30" s="585"/>
      <c r="BEN30" s="601"/>
      <c r="BES30" s="598"/>
      <c r="BEU30" s="602"/>
      <c r="BEW30" s="598"/>
      <c r="BEX30" s="586"/>
      <c r="BFD30" s="587"/>
      <c r="BFF30" s="583"/>
      <c r="BFH30" s="584"/>
      <c r="BFK30" s="585"/>
      <c r="BFL30" s="601"/>
      <c r="BFQ30" s="598"/>
      <c r="BFS30" s="602"/>
      <c r="BFU30" s="598"/>
      <c r="BFV30" s="586"/>
      <c r="BGB30" s="587"/>
      <c r="BGD30" s="583"/>
      <c r="BGF30" s="584"/>
      <c r="BGI30" s="585"/>
      <c r="BGJ30" s="601"/>
      <c r="BGO30" s="598"/>
      <c r="BGQ30" s="602"/>
      <c r="BGS30" s="598"/>
      <c r="BGT30" s="586"/>
      <c r="BGZ30" s="587"/>
      <c r="BHB30" s="583"/>
      <c r="BHD30" s="584"/>
      <c r="BHG30" s="585"/>
      <c r="BHH30" s="601"/>
      <c r="BHM30" s="598"/>
      <c r="BHO30" s="602"/>
      <c r="BHQ30" s="598"/>
      <c r="BHR30" s="586"/>
      <c r="BHX30" s="587"/>
      <c r="BHZ30" s="583"/>
      <c r="BIB30" s="584"/>
      <c r="BIE30" s="585"/>
      <c r="BIF30" s="601"/>
      <c r="BIK30" s="598"/>
      <c r="BIM30" s="602"/>
      <c r="BIO30" s="598"/>
      <c r="BIP30" s="586"/>
      <c r="BIV30" s="587"/>
      <c r="BIX30" s="583"/>
      <c r="BIZ30" s="584"/>
      <c r="BJC30" s="585"/>
      <c r="BJD30" s="601"/>
      <c r="BJI30" s="598"/>
      <c r="BJK30" s="602"/>
      <c r="BJM30" s="598"/>
      <c r="BJN30" s="586"/>
      <c r="BJT30" s="587"/>
      <c r="BJV30" s="583"/>
      <c r="BJX30" s="584"/>
      <c r="BKA30" s="585"/>
      <c r="BKB30" s="601"/>
      <c r="BKG30" s="598"/>
      <c r="BKI30" s="602"/>
      <c r="BKK30" s="598"/>
      <c r="BKL30" s="586"/>
      <c r="BKR30" s="587"/>
      <c r="BKT30" s="583"/>
      <c r="BKV30" s="584"/>
      <c r="BKY30" s="585"/>
      <c r="BKZ30" s="601"/>
      <c r="BLE30" s="598"/>
      <c r="BLG30" s="602"/>
      <c r="BLI30" s="598"/>
      <c r="BLJ30" s="586"/>
      <c r="BLP30" s="587"/>
      <c r="BLR30" s="583"/>
      <c r="BLT30" s="584"/>
      <c r="BLW30" s="585"/>
      <c r="BLX30" s="601"/>
      <c r="BMC30" s="598"/>
      <c r="BME30" s="602"/>
      <c r="BMG30" s="598"/>
      <c r="BMH30" s="586"/>
      <c r="BMN30" s="587"/>
      <c r="BMP30" s="583"/>
      <c r="BMR30" s="584"/>
      <c r="BMU30" s="585"/>
      <c r="BMV30" s="601"/>
      <c r="BNA30" s="598"/>
      <c r="BNC30" s="602"/>
      <c r="BNE30" s="598"/>
      <c r="BNF30" s="586"/>
      <c r="BNL30" s="587"/>
      <c r="BNN30" s="583"/>
      <c r="BNP30" s="584"/>
      <c r="BNS30" s="585"/>
      <c r="BNT30" s="601"/>
      <c r="BNY30" s="598"/>
      <c r="BOA30" s="602"/>
      <c r="BOC30" s="598"/>
      <c r="BOD30" s="586"/>
      <c r="BOJ30" s="587"/>
      <c r="BOL30" s="583"/>
      <c r="BON30" s="584"/>
      <c r="BOQ30" s="585"/>
      <c r="BOR30" s="601"/>
      <c r="BOW30" s="598"/>
      <c r="BOY30" s="602"/>
      <c r="BPA30" s="598"/>
      <c r="BPB30" s="586"/>
      <c r="BPH30" s="587"/>
      <c r="BPJ30" s="583"/>
      <c r="BPL30" s="584"/>
      <c r="BPO30" s="585"/>
      <c r="BPP30" s="601"/>
      <c r="BPU30" s="598"/>
      <c r="BPW30" s="602"/>
      <c r="BPY30" s="598"/>
      <c r="BPZ30" s="586"/>
      <c r="BQF30" s="587"/>
      <c r="BQH30" s="583"/>
      <c r="BQJ30" s="584"/>
      <c r="BQM30" s="585"/>
      <c r="BQN30" s="601"/>
      <c r="BQS30" s="598"/>
      <c r="BQU30" s="602"/>
      <c r="BQW30" s="598"/>
      <c r="BQX30" s="586"/>
      <c r="BRD30" s="587"/>
      <c r="BRF30" s="583"/>
      <c r="BRH30" s="584"/>
      <c r="BRK30" s="585"/>
      <c r="BRL30" s="601"/>
      <c r="BRQ30" s="598"/>
      <c r="BRS30" s="602"/>
      <c r="BRU30" s="598"/>
      <c r="BRV30" s="586"/>
      <c r="BSB30" s="587"/>
      <c r="BSD30" s="583"/>
      <c r="BSF30" s="584"/>
      <c r="BSI30" s="585"/>
      <c r="BSJ30" s="601"/>
      <c r="BSO30" s="598"/>
      <c r="BSQ30" s="602"/>
      <c r="BSS30" s="598"/>
      <c r="BST30" s="586"/>
      <c r="BSZ30" s="587"/>
      <c r="BTB30" s="583"/>
      <c r="BTD30" s="584"/>
      <c r="BTG30" s="585"/>
      <c r="BTH30" s="601"/>
      <c r="BTM30" s="598"/>
      <c r="BTO30" s="602"/>
      <c r="BTQ30" s="598"/>
      <c r="BTR30" s="586"/>
      <c r="BTX30" s="587"/>
      <c r="BTZ30" s="583"/>
      <c r="BUB30" s="584"/>
      <c r="BUE30" s="585"/>
      <c r="BUF30" s="601"/>
      <c r="BUK30" s="598"/>
      <c r="BUM30" s="602"/>
      <c r="BUO30" s="598"/>
      <c r="BUP30" s="586"/>
      <c r="BUV30" s="587"/>
      <c r="BUX30" s="583"/>
      <c r="BUZ30" s="584"/>
      <c r="BVC30" s="585"/>
      <c r="BVD30" s="601"/>
      <c r="BVI30" s="598"/>
      <c r="BVK30" s="602"/>
      <c r="BVM30" s="598"/>
      <c r="BVN30" s="586"/>
      <c r="BVT30" s="587"/>
      <c r="BVV30" s="583"/>
      <c r="BVX30" s="584"/>
      <c r="BWA30" s="585"/>
      <c r="BWB30" s="601"/>
      <c r="BWG30" s="598"/>
      <c r="BWI30" s="602"/>
      <c r="BWK30" s="598"/>
      <c r="BWL30" s="586"/>
      <c r="BWR30" s="587"/>
      <c r="BWT30" s="583"/>
      <c r="BWV30" s="584"/>
      <c r="BWY30" s="585"/>
      <c r="BWZ30" s="601"/>
      <c r="BXE30" s="598"/>
      <c r="BXG30" s="602"/>
      <c r="BXI30" s="598"/>
      <c r="BXJ30" s="586"/>
      <c r="BXP30" s="587"/>
      <c r="BXR30" s="583"/>
      <c r="BXT30" s="584"/>
      <c r="BXW30" s="585"/>
      <c r="BXX30" s="601"/>
      <c r="BYC30" s="598"/>
      <c r="BYE30" s="602"/>
      <c r="BYG30" s="598"/>
      <c r="BYH30" s="586"/>
      <c r="BYN30" s="587"/>
      <c r="BYP30" s="583"/>
      <c r="BYR30" s="584"/>
      <c r="BYU30" s="585"/>
      <c r="BYV30" s="601"/>
      <c r="BZA30" s="598"/>
      <c r="BZC30" s="602"/>
      <c r="BZE30" s="598"/>
      <c r="BZF30" s="586"/>
      <c r="BZL30" s="587"/>
      <c r="BZN30" s="583"/>
      <c r="BZP30" s="584"/>
      <c r="BZS30" s="585"/>
      <c r="BZT30" s="601"/>
      <c r="BZY30" s="598"/>
      <c r="CAA30" s="602"/>
      <c r="CAC30" s="598"/>
      <c r="CAD30" s="586"/>
      <c r="CAJ30" s="587"/>
      <c r="CAL30" s="583"/>
      <c r="CAN30" s="584"/>
      <c r="CAQ30" s="585"/>
      <c r="CAR30" s="601"/>
      <c r="CAW30" s="598"/>
      <c r="CAY30" s="602"/>
      <c r="CBA30" s="598"/>
      <c r="CBB30" s="586"/>
      <c r="CBH30" s="587"/>
      <c r="CBJ30" s="583"/>
      <c r="CBL30" s="584"/>
      <c r="CBO30" s="585"/>
      <c r="CBP30" s="601"/>
      <c r="CBU30" s="598"/>
      <c r="CBW30" s="602"/>
      <c r="CBY30" s="598"/>
      <c r="CBZ30" s="586"/>
      <c r="CCF30" s="587"/>
      <c r="CCH30" s="583"/>
      <c r="CCJ30" s="584"/>
      <c r="CCM30" s="585"/>
      <c r="CCN30" s="601"/>
      <c r="CCS30" s="598"/>
      <c r="CCU30" s="602"/>
      <c r="CCW30" s="598"/>
      <c r="CCX30" s="586"/>
      <c r="CDD30" s="587"/>
      <c r="CDF30" s="583"/>
      <c r="CDH30" s="584"/>
      <c r="CDK30" s="585"/>
      <c r="CDL30" s="601"/>
      <c r="CDQ30" s="598"/>
      <c r="CDS30" s="602"/>
      <c r="CDU30" s="598"/>
      <c r="CDV30" s="586"/>
      <c r="CEB30" s="587"/>
      <c r="CED30" s="583"/>
      <c r="CEF30" s="584"/>
      <c r="CEI30" s="585"/>
      <c r="CEJ30" s="601"/>
      <c r="CEO30" s="598"/>
      <c r="CEQ30" s="602"/>
      <c r="CES30" s="598"/>
      <c r="CET30" s="586"/>
      <c r="CEZ30" s="587"/>
      <c r="CFB30" s="583"/>
      <c r="CFD30" s="584"/>
      <c r="CFG30" s="585"/>
      <c r="CFH30" s="601"/>
      <c r="CFM30" s="598"/>
      <c r="CFO30" s="602"/>
      <c r="CFQ30" s="598"/>
      <c r="CFR30" s="586"/>
      <c r="CFX30" s="587"/>
      <c r="CFZ30" s="583"/>
      <c r="CGB30" s="584"/>
      <c r="CGE30" s="585"/>
      <c r="CGF30" s="601"/>
      <c r="CGK30" s="598"/>
      <c r="CGM30" s="602"/>
      <c r="CGO30" s="598"/>
      <c r="CGP30" s="586"/>
      <c r="CGV30" s="587"/>
      <c r="CGX30" s="583"/>
      <c r="CGZ30" s="584"/>
      <c r="CHC30" s="585"/>
      <c r="CHD30" s="601"/>
      <c r="CHI30" s="598"/>
      <c r="CHK30" s="602"/>
      <c r="CHM30" s="598"/>
      <c r="CHN30" s="586"/>
      <c r="CHT30" s="587"/>
      <c r="CHV30" s="583"/>
      <c r="CHX30" s="584"/>
      <c r="CIA30" s="585"/>
      <c r="CIB30" s="601"/>
      <c r="CIG30" s="598"/>
      <c r="CII30" s="602"/>
      <c r="CIK30" s="598"/>
      <c r="CIL30" s="586"/>
      <c r="CIR30" s="587"/>
      <c r="CIT30" s="583"/>
      <c r="CIV30" s="584"/>
      <c r="CIY30" s="585"/>
      <c r="CIZ30" s="601"/>
      <c r="CJE30" s="598"/>
      <c r="CJG30" s="602"/>
      <c r="CJI30" s="598"/>
      <c r="CJJ30" s="586"/>
      <c r="CJP30" s="587"/>
      <c r="CJR30" s="583"/>
      <c r="CJT30" s="584"/>
      <c r="CJW30" s="585"/>
      <c r="CJX30" s="601"/>
      <c r="CKC30" s="598"/>
      <c r="CKE30" s="602"/>
      <c r="CKG30" s="598"/>
      <c r="CKH30" s="586"/>
      <c r="CKN30" s="587"/>
      <c r="CKP30" s="583"/>
      <c r="CKR30" s="584"/>
      <c r="CKU30" s="585"/>
      <c r="CKV30" s="601"/>
      <c r="CLA30" s="598"/>
      <c r="CLC30" s="602"/>
      <c r="CLE30" s="598"/>
      <c r="CLF30" s="586"/>
      <c r="CLL30" s="587"/>
      <c r="CLN30" s="583"/>
      <c r="CLP30" s="584"/>
      <c r="CLS30" s="585"/>
      <c r="CLT30" s="601"/>
      <c r="CLY30" s="598"/>
      <c r="CMA30" s="602"/>
      <c r="CMC30" s="598"/>
      <c r="CMD30" s="586"/>
      <c r="CMJ30" s="587"/>
      <c r="CML30" s="583"/>
      <c r="CMN30" s="584"/>
      <c r="CMQ30" s="585"/>
      <c r="CMR30" s="601"/>
      <c r="CMW30" s="598"/>
      <c r="CMY30" s="602"/>
      <c r="CNA30" s="598"/>
      <c r="CNB30" s="586"/>
      <c r="CNH30" s="587"/>
      <c r="CNJ30" s="583"/>
      <c r="CNL30" s="584"/>
      <c r="CNO30" s="585"/>
      <c r="CNP30" s="601"/>
      <c r="CNU30" s="598"/>
      <c r="CNW30" s="602"/>
      <c r="CNY30" s="598"/>
      <c r="CNZ30" s="586"/>
      <c r="COF30" s="587"/>
      <c r="COH30" s="583"/>
      <c r="COJ30" s="584"/>
      <c r="COM30" s="585"/>
      <c r="CON30" s="601"/>
      <c r="COS30" s="598"/>
      <c r="COU30" s="602"/>
      <c r="COW30" s="598"/>
      <c r="COX30" s="586"/>
      <c r="CPD30" s="587"/>
      <c r="CPF30" s="583"/>
      <c r="CPH30" s="584"/>
      <c r="CPK30" s="585"/>
      <c r="CPL30" s="601"/>
      <c r="CPQ30" s="598"/>
      <c r="CPS30" s="602"/>
      <c r="CPU30" s="598"/>
      <c r="CPV30" s="586"/>
      <c r="CQB30" s="587"/>
      <c r="CQD30" s="583"/>
      <c r="CQF30" s="584"/>
      <c r="CQI30" s="585"/>
      <c r="CQJ30" s="601"/>
      <c r="CQO30" s="598"/>
      <c r="CQQ30" s="602"/>
      <c r="CQS30" s="598"/>
      <c r="CQT30" s="586"/>
      <c r="CQZ30" s="587"/>
      <c r="CRB30" s="583"/>
      <c r="CRD30" s="584"/>
      <c r="CRG30" s="585"/>
      <c r="CRH30" s="601"/>
      <c r="CRM30" s="598"/>
      <c r="CRO30" s="602"/>
      <c r="CRQ30" s="598"/>
      <c r="CRR30" s="586"/>
      <c r="CRX30" s="587"/>
      <c r="CRZ30" s="583"/>
      <c r="CSB30" s="584"/>
      <c r="CSE30" s="585"/>
      <c r="CSF30" s="601"/>
      <c r="CSK30" s="598"/>
      <c r="CSM30" s="602"/>
      <c r="CSO30" s="598"/>
      <c r="CSP30" s="586"/>
      <c r="CSV30" s="587"/>
      <c r="CSX30" s="583"/>
      <c r="CSZ30" s="584"/>
      <c r="CTC30" s="585"/>
      <c r="CTD30" s="601"/>
      <c r="CTI30" s="598"/>
      <c r="CTK30" s="602"/>
      <c r="CTM30" s="598"/>
      <c r="CTN30" s="586"/>
      <c r="CTT30" s="587"/>
      <c r="CTV30" s="583"/>
      <c r="CTX30" s="584"/>
      <c r="CUA30" s="585"/>
      <c r="CUB30" s="601"/>
      <c r="CUG30" s="598"/>
      <c r="CUI30" s="602"/>
      <c r="CUK30" s="598"/>
      <c r="CUL30" s="586"/>
      <c r="CUR30" s="587"/>
      <c r="CUT30" s="583"/>
      <c r="CUV30" s="584"/>
      <c r="CUY30" s="585"/>
      <c r="CUZ30" s="601"/>
      <c r="CVE30" s="598"/>
      <c r="CVG30" s="602"/>
      <c r="CVI30" s="598"/>
      <c r="CVJ30" s="586"/>
      <c r="CVP30" s="587"/>
      <c r="CVR30" s="583"/>
      <c r="CVT30" s="584"/>
      <c r="CVW30" s="585"/>
      <c r="CVX30" s="601"/>
      <c r="CWC30" s="598"/>
      <c r="CWE30" s="602"/>
      <c r="CWG30" s="598"/>
      <c r="CWH30" s="586"/>
      <c r="CWN30" s="587"/>
      <c r="CWP30" s="583"/>
      <c r="CWR30" s="584"/>
      <c r="CWU30" s="585"/>
      <c r="CWV30" s="601"/>
      <c r="CXA30" s="598"/>
      <c r="CXC30" s="602"/>
      <c r="CXE30" s="598"/>
      <c r="CXF30" s="586"/>
      <c r="CXL30" s="587"/>
      <c r="CXN30" s="583"/>
      <c r="CXP30" s="584"/>
      <c r="CXS30" s="585"/>
      <c r="CXT30" s="601"/>
      <c r="CXY30" s="598"/>
      <c r="CYA30" s="602"/>
      <c r="CYC30" s="598"/>
      <c r="CYD30" s="586"/>
      <c r="CYJ30" s="587"/>
      <c r="CYL30" s="583"/>
      <c r="CYN30" s="584"/>
      <c r="CYQ30" s="585"/>
      <c r="CYR30" s="601"/>
      <c r="CYW30" s="598"/>
      <c r="CYY30" s="602"/>
      <c r="CZA30" s="598"/>
      <c r="CZB30" s="586"/>
      <c r="CZH30" s="587"/>
      <c r="CZJ30" s="583"/>
      <c r="CZL30" s="584"/>
      <c r="CZO30" s="585"/>
      <c r="CZP30" s="601"/>
      <c r="CZU30" s="598"/>
      <c r="CZW30" s="602"/>
      <c r="CZY30" s="598"/>
      <c r="CZZ30" s="586"/>
      <c r="DAF30" s="587"/>
      <c r="DAH30" s="583"/>
      <c r="DAJ30" s="584"/>
      <c r="DAM30" s="585"/>
      <c r="DAN30" s="601"/>
      <c r="DAS30" s="598"/>
      <c r="DAU30" s="602"/>
      <c r="DAW30" s="598"/>
      <c r="DAX30" s="586"/>
      <c r="DBD30" s="587"/>
      <c r="DBF30" s="583"/>
      <c r="DBH30" s="584"/>
      <c r="DBK30" s="585"/>
      <c r="DBL30" s="601"/>
      <c r="DBQ30" s="598"/>
      <c r="DBS30" s="602"/>
      <c r="DBU30" s="598"/>
      <c r="DBV30" s="586"/>
      <c r="DCB30" s="587"/>
      <c r="DCD30" s="583"/>
      <c r="DCF30" s="584"/>
      <c r="DCI30" s="585"/>
      <c r="DCJ30" s="601"/>
      <c r="DCO30" s="598"/>
      <c r="DCQ30" s="602"/>
      <c r="DCS30" s="598"/>
      <c r="DCT30" s="586"/>
      <c r="DCZ30" s="587"/>
      <c r="DDB30" s="583"/>
      <c r="DDD30" s="584"/>
      <c r="DDG30" s="585"/>
      <c r="DDH30" s="601"/>
      <c r="DDM30" s="598"/>
      <c r="DDO30" s="602"/>
      <c r="DDQ30" s="598"/>
      <c r="DDR30" s="586"/>
      <c r="DDX30" s="587"/>
      <c r="DDZ30" s="583"/>
      <c r="DEB30" s="584"/>
      <c r="DEE30" s="585"/>
      <c r="DEF30" s="601"/>
      <c r="DEK30" s="598"/>
      <c r="DEM30" s="602"/>
      <c r="DEO30" s="598"/>
      <c r="DEP30" s="586"/>
      <c r="DEV30" s="587"/>
      <c r="DEX30" s="583"/>
      <c r="DEZ30" s="584"/>
      <c r="DFC30" s="585"/>
      <c r="DFD30" s="601"/>
      <c r="DFI30" s="598"/>
      <c r="DFK30" s="602"/>
      <c r="DFM30" s="598"/>
      <c r="DFN30" s="586"/>
      <c r="DFT30" s="587"/>
      <c r="DFV30" s="583"/>
      <c r="DFX30" s="584"/>
      <c r="DGA30" s="585"/>
      <c r="DGB30" s="601"/>
      <c r="DGG30" s="598"/>
      <c r="DGI30" s="602"/>
      <c r="DGK30" s="598"/>
      <c r="DGL30" s="586"/>
      <c r="DGR30" s="587"/>
      <c r="DGT30" s="583"/>
      <c r="DGV30" s="584"/>
      <c r="DGY30" s="585"/>
      <c r="DGZ30" s="601"/>
      <c r="DHE30" s="598"/>
      <c r="DHG30" s="602"/>
      <c r="DHI30" s="598"/>
      <c r="DHJ30" s="586"/>
      <c r="DHP30" s="587"/>
      <c r="DHR30" s="583"/>
      <c r="DHT30" s="584"/>
      <c r="DHW30" s="585"/>
      <c r="DHX30" s="601"/>
      <c r="DIC30" s="598"/>
      <c r="DIE30" s="602"/>
      <c r="DIG30" s="598"/>
      <c r="DIH30" s="586"/>
      <c r="DIN30" s="587"/>
      <c r="DIP30" s="583"/>
      <c r="DIR30" s="584"/>
      <c r="DIU30" s="585"/>
      <c r="DIV30" s="601"/>
      <c r="DJA30" s="598"/>
      <c r="DJC30" s="602"/>
      <c r="DJE30" s="598"/>
      <c r="DJF30" s="586"/>
      <c r="DJL30" s="587"/>
      <c r="DJN30" s="583"/>
      <c r="DJP30" s="584"/>
      <c r="DJS30" s="585"/>
      <c r="DJT30" s="601"/>
      <c r="DJY30" s="598"/>
      <c r="DKA30" s="602"/>
      <c r="DKC30" s="598"/>
      <c r="DKD30" s="586"/>
      <c r="DKJ30" s="587"/>
      <c r="DKL30" s="583"/>
      <c r="DKN30" s="584"/>
      <c r="DKQ30" s="585"/>
      <c r="DKR30" s="601"/>
      <c r="DKW30" s="598"/>
      <c r="DKY30" s="602"/>
      <c r="DLA30" s="598"/>
      <c r="DLB30" s="586"/>
      <c r="DLH30" s="587"/>
      <c r="DLJ30" s="583"/>
      <c r="DLL30" s="584"/>
      <c r="DLO30" s="585"/>
      <c r="DLP30" s="601"/>
      <c r="DLU30" s="598"/>
      <c r="DLW30" s="602"/>
      <c r="DLY30" s="598"/>
      <c r="DLZ30" s="586"/>
      <c r="DMF30" s="587"/>
      <c r="DMH30" s="583"/>
      <c r="DMJ30" s="584"/>
      <c r="DMM30" s="585"/>
      <c r="DMN30" s="601"/>
      <c r="DMS30" s="598"/>
      <c r="DMU30" s="602"/>
      <c r="DMW30" s="598"/>
      <c r="DMX30" s="586"/>
      <c r="DND30" s="587"/>
      <c r="DNF30" s="583"/>
      <c r="DNH30" s="584"/>
      <c r="DNK30" s="585"/>
      <c r="DNL30" s="601"/>
      <c r="DNQ30" s="598"/>
      <c r="DNS30" s="602"/>
      <c r="DNU30" s="598"/>
      <c r="DNV30" s="586"/>
      <c r="DOB30" s="587"/>
      <c r="DOD30" s="583"/>
      <c r="DOF30" s="584"/>
      <c r="DOI30" s="585"/>
      <c r="DOJ30" s="601"/>
      <c r="DOO30" s="598"/>
      <c r="DOQ30" s="602"/>
      <c r="DOS30" s="598"/>
      <c r="DOT30" s="586"/>
      <c r="DOZ30" s="587"/>
      <c r="DPB30" s="583"/>
      <c r="DPD30" s="584"/>
      <c r="DPG30" s="585"/>
      <c r="DPH30" s="601"/>
      <c r="DPM30" s="598"/>
      <c r="DPO30" s="602"/>
      <c r="DPQ30" s="598"/>
      <c r="DPR30" s="586"/>
      <c r="DPX30" s="587"/>
      <c r="DPZ30" s="583"/>
      <c r="DQB30" s="584"/>
      <c r="DQE30" s="585"/>
      <c r="DQF30" s="601"/>
      <c r="DQK30" s="598"/>
      <c r="DQM30" s="602"/>
      <c r="DQO30" s="598"/>
      <c r="DQP30" s="586"/>
      <c r="DQV30" s="587"/>
      <c r="DQX30" s="583"/>
      <c r="DQZ30" s="584"/>
      <c r="DRC30" s="585"/>
      <c r="DRD30" s="601"/>
      <c r="DRI30" s="598"/>
      <c r="DRK30" s="602"/>
      <c r="DRM30" s="598"/>
      <c r="DRN30" s="586"/>
      <c r="DRT30" s="587"/>
      <c r="DRV30" s="583"/>
      <c r="DRX30" s="584"/>
      <c r="DSA30" s="585"/>
      <c r="DSB30" s="601"/>
      <c r="DSG30" s="598"/>
      <c r="DSI30" s="602"/>
      <c r="DSK30" s="598"/>
      <c r="DSL30" s="586"/>
      <c r="DSR30" s="587"/>
      <c r="DST30" s="583"/>
      <c r="DSV30" s="584"/>
      <c r="DSY30" s="585"/>
      <c r="DSZ30" s="601"/>
      <c r="DTE30" s="598"/>
      <c r="DTG30" s="602"/>
      <c r="DTI30" s="598"/>
      <c r="DTJ30" s="586"/>
      <c r="DTP30" s="587"/>
      <c r="DTR30" s="583"/>
      <c r="DTT30" s="584"/>
      <c r="DTW30" s="585"/>
      <c r="DTX30" s="601"/>
      <c r="DUC30" s="598"/>
      <c r="DUE30" s="602"/>
      <c r="DUG30" s="598"/>
      <c r="DUH30" s="586"/>
      <c r="DUN30" s="587"/>
      <c r="DUP30" s="583"/>
      <c r="DUR30" s="584"/>
      <c r="DUU30" s="585"/>
      <c r="DUV30" s="601"/>
      <c r="DVA30" s="598"/>
      <c r="DVC30" s="602"/>
      <c r="DVE30" s="598"/>
      <c r="DVF30" s="586"/>
      <c r="DVL30" s="587"/>
      <c r="DVN30" s="583"/>
      <c r="DVP30" s="584"/>
      <c r="DVS30" s="585"/>
      <c r="DVT30" s="601"/>
      <c r="DVY30" s="598"/>
      <c r="DWA30" s="602"/>
      <c r="DWC30" s="598"/>
      <c r="DWD30" s="586"/>
      <c r="DWJ30" s="587"/>
      <c r="DWL30" s="583"/>
      <c r="DWN30" s="584"/>
      <c r="DWQ30" s="585"/>
      <c r="DWR30" s="601"/>
      <c r="DWW30" s="598"/>
      <c r="DWY30" s="602"/>
      <c r="DXA30" s="598"/>
      <c r="DXB30" s="586"/>
      <c r="DXH30" s="587"/>
      <c r="DXJ30" s="583"/>
      <c r="DXL30" s="584"/>
      <c r="DXO30" s="585"/>
      <c r="DXP30" s="601"/>
      <c r="DXU30" s="598"/>
      <c r="DXW30" s="602"/>
      <c r="DXY30" s="598"/>
      <c r="DXZ30" s="586"/>
      <c r="DYF30" s="587"/>
      <c r="DYH30" s="583"/>
      <c r="DYJ30" s="584"/>
      <c r="DYM30" s="585"/>
      <c r="DYN30" s="601"/>
      <c r="DYS30" s="598"/>
      <c r="DYU30" s="602"/>
      <c r="DYW30" s="598"/>
      <c r="DYX30" s="586"/>
      <c r="DZD30" s="587"/>
      <c r="DZF30" s="583"/>
      <c r="DZH30" s="584"/>
      <c r="DZK30" s="585"/>
      <c r="DZL30" s="601"/>
      <c r="DZQ30" s="598"/>
      <c r="DZS30" s="602"/>
      <c r="DZU30" s="598"/>
      <c r="DZV30" s="586"/>
      <c r="EAB30" s="587"/>
      <c r="EAD30" s="583"/>
      <c r="EAF30" s="584"/>
      <c r="EAI30" s="585"/>
      <c r="EAJ30" s="601"/>
      <c r="EAO30" s="598"/>
      <c r="EAQ30" s="602"/>
      <c r="EAS30" s="598"/>
      <c r="EAT30" s="586"/>
      <c r="EAZ30" s="587"/>
      <c r="EBB30" s="583"/>
      <c r="EBD30" s="584"/>
      <c r="EBG30" s="585"/>
      <c r="EBH30" s="601"/>
      <c r="EBM30" s="598"/>
      <c r="EBO30" s="602"/>
      <c r="EBQ30" s="598"/>
      <c r="EBR30" s="586"/>
      <c r="EBX30" s="587"/>
      <c r="EBZ30" s="583"/>
      <c r="ECB30" s="584"/>
      <c r="ECE30" s="585"/>
      <c r="ECF30" s="601"/>
      <c r="ECK30" s="598"/>
      <c r="ECM30" s="602"/>
      <c r="ECO30" s="598"/>
      <c r="ECP30" s="586"/>
      <c r="ECV30" s="587"/>
      <c r="ECX30" s="583"/>
      <c r="ECZ30" s="584"/>
      <c r="EDC30" s="585"/>
      <c r="EDD30" s="601"/>
      <c r="EDI30" s="598"/>
      <c r="EDK30" s="602"/>
      <c r="EDM30" s="598"/>
      <c r="EDN30" s="586"/>
      <c r="EDT30" s="587"/>
      <c r="EDV30" s="583"/>
      <c r="EDX30" s="584"/>
      <c r="EEA30" s="585"/>
      <c r="EEB30" s="601"/>
      <c r="EEG30" s="598"/>
      <c r="EEI30" s="602"/>
      <c r="EEK30" s="598"/>
      <c r="EEL30" s="586"/>
      <c r="EER30" s="587"/>
      <c r="EET30" s="583"/>
      <c r="EEV30" s="584"/>
      <c r="EEY30" s="585"/>
      <c r="EEZ30" s="601"/>
      <c r="EFE30" s="598"/>
      <c r="EFG30" s="602"/>
      <c r="EFI30" s="598"/>
      <c r="EFJ30" s="586"/>
      <c r="EFP30" s="587"/>
      <c r="EFR30" s="583"/>
      <c r="EFT30" s="584"/>
      <c r="EFW30" s="585"/>
      <c r="EFX30" s="601"/>
      <c r="EGC30" s="598"/>
      <c r="EGE30" s="602"/>
      <c r="EGG30" s="598"/>
      <c r="EGH30" s="586"/>
      <c r="EGN30" s="587"/>
      <c r="EGP30" s="583"/>
      <c r="EGR30" s="584"/>
      <c r="EGU30" s="585"/>
      <c r="EGV30" s="601"/>
      <c r="EHA30" s="598"/>
      <c r="EHC30" s="602"/>
      <c r="EHE30" s="598"/>
      <c r="EHF30" s="586"/>
      <c r="EHL30" s="587"/>
      <c r="EHN30" s="583"/>
      <c r="EHP30" s="584"/>
      <c r="EHS30" s="585"/>
      <c r="EHT30" s="601"/>
      <c r="EHY30" s="598"/>
      <c r="EIA30" s="602"/>
      <c r="EIC30" s="598"/>
      <c r="EID30" s="586"/>
      <c r="EIJ30" s="587"/>
      <c r="EIL30" s="583"/>
      <c r="EIN30" s="584"/>
      <c r="EIQ30" s="585"/>
      <c r="EIR30" s="601"/>
      <c r="EIW30" s="598"/>
      <c r="EIY30" s="602"/>
      <c r="EJA30" s="598"/>
      <c r="EJB30" s="586"/>
      <c r="EJH30" s="587"/>
      <c r="EJJ30" s="583"/>
      <c r="EJL30" s="584"/>
      <c r="EJO30" s="585"/>
      <c r="EJP30" s="601"/>
      <c r="EJU30" s="598"/>
      <c r="EJW30" s="602"/>
      <c r="EJY30" s="598"/>
      <c r="EJZ30" s="586"/>
      <c r="EKF30" s="587"/>
      <c r="EKH30" s="583"/>
      <c r="EKJ30" s="584"/>
      <c r="EKM30" s="585"/>
      <c r="EKN30" s="601"/>
      <c r="EKS30" s="598"/>
      <c r="EKU30" s="602"/>
      <c r="EKW30" s="598"/>
      <c r="EKX30" s="586"/>
      <c r="ELD30" s="587"/>
      <c r="ELF30" s="583"/>
      <c r="ELH30" s="584"/>
      <c r="ELK30" s="585"/>
      <c r="ELL30" s="601"/>
      <c r="ELQ30" s="598"/>
      <c r="ELS30" s="602"/>
      <c r="ELU30" s="598"/>
      <c r="ELV30" s="586"/>
      <c r="EMB30" s="587"/>
      <c r="EMD30" s="583"/>
      <c r="EMF30" s="584"/>
      <c r="EMI30" s="585"/>
      <c r="EMJ30" s="601"/>
      <c r="EMO30" s="598"/>
      <c r="EMQ30" s="602"/>
      <c r="EMS30" s="598"/>
      <c r="EMT30" s="586"/>
      <c r="EMZ30" s="587"/>
      <c r="ENB30" s="583"/>
      <c r="END30" s="584"/>
      <c r="ENG30" s="585"/>
      <c r="ENH30" s="601"/>
      <c r="ENM30" s="598"/>
      <c r="ENO30" s="602"/>
      <c r="ENQ30" s="598"/>
      <c r="ENR30" s="586"/>
      <c r="ENX30" s="587"/>
      <c r="ENZ30" s="583"/>
      <c r="EOB30" s="584"/>
      <c r="EOE30" s="585"/>
      <c r="EOF30" s="601"/>
      <c r="EOK30" s="598"/>
      <c r="EOM30" s="602"/>
      <c r="EOO30" s="598"/>
      <c r="EOP30" s="586"/>
      <c r="EOV30" s="587"/>
      <c r="EOX30" s="583"/>
      <c r="EOZ30" s="584"/>
      <c r="EPC30" s="585"/>
      <c r="EPD30" s="601"/>
      <c r="EPI30" s="598"/>
      <c r="EPK30" s="602"/>
      <c r="EPM30" s="598"/>
      <c r="EPN30" s="586"/>
      <c r="EPT30" s="587"/>
      <c r="EPV30" s="583"/>
      <c r="EPX30" s="584"/>
      <c r="EQA30" s="585"/>
      <c r="EQB30" s="601"/>
      <c r="EQG30" s="598"/>
      <c r="EQI30" s="602"/>
      <c r="EQK30" s="598"/>
      <c r="EQL30" s="586"/>
      <c r="EQR30" s="587"/>
      <c r="EQT30" s="583"/>
      <c r="EQV30" s="584"/>
      <c r="EQY30" s="585"/>
      <c r="EQZ30" s="601"/>
      <c r="ERE30" s="598"/>
      <c r="ERG30" s="602"/>
      <c r="ERI30" s="598"/>
      <c r="ERJ30" s="586"/>
      <c r="ERP30" s="587"/>
      <c r="ERR30" s="583"/>
      <c r="ERT30" s="584"/>
      <c r="ERW30" s="585"/>
      <c r="ERX30" s="601"/>
      <c r="ESC30" s="598"/>
      <c r="ESE30" s="602"/>
      <c r="ESG30" s="598"/>
      <c r="ESH30" s="586"/>
      <c r="ESN30" s="587"/>
      <c r="ESP30" s="583"/>
      <c r="ESR30" s="584"/>
      <c r="ESU30" s="585"/>
      <c r="ESV30" s="601"/>
      <c r="ETA30" s="598"/>
      <c r="ETC30" s="602"/>
      <c r="ETE30" s="598"/>
      <c r="ETF30" s="586"/>
      <c r="ETL30" s="587"/>
      <c r="ETN30" s="583"/>
      <c r="ETP30" s="584"/>
      <c r="ETS30" s="585"/>
      <c r="ETT30" s="601"/>
      <c r="ETY30" s="598"/>
      <c r="EUA30" s="602"/>
      <c r="EUC30" s="598"/>
      <c r="EUD30" s="586"/>
      <c r="EUJ30" s="587"/>
      <c r="EUL30" s="583"/>
      <c r="EUN30" s="584"/>
      <c r="EUQ30" s="585"/>
      <c r="EUR30" s="601"/>
      <c r="EUW30" s="598"/>
      <c r="EUY30" s="602"/>
      <c r="EVA30" s="598"/>
      <c r="EVB30" s="586"/>
      <c r="EVH30" s="587"/>
      <c r="EVJ30" s="583"/>
      <c r="EVL30" s="584"/>
      <c r="EVO30" s="585"/>
      <c r="EVP30" s="601"/>
      <c r="EVU30" s="598"/>
      <c r="EVW30" s="602"/>
      <c r="EVY30" s="598"/>
      <c r="EVZ30" s="586"/>
      <c r="EWF30" s="587"/>
      <c r="EWH30" s="583"/>
      <c r="EWJ30" s="584"/>
      <c r="EWM30" s="585"/>
      <c r="EWN30" s="601"/>
      <c r="EWS30" s="598"/>
      <c r="EWU30" s="602"/>
      <c r="EWW30" s="598"/>
      <c r="EWX30" s="586"/>
      <c r="EXD30" s="587"/>
      <c r="EXF30" s="583"/>
      <c r="EXH30" s="584"/>
      <c r="EXK30" s="585"/>
      <c r="EXL30" s="601"/>
      <c r="EXQ30" s="598"/>
      <c r="EXS30" s="602"/>
      <c r="EXU30" s="598"/>
      <c r="EXV30" s="586"/>
      <c r="EYB30" s="587"/>
      <c r="EYD30" s="583"/>
      <c r="EYF30" s="584"/>
      <c r="EYI30" s="585"/>
      <c r="EYJ30" s="601"/>
      <c r="EYO30" s="598"/>
      <c r="EYQ30" s="602"/>
      <c r="EYS30" s="598"/>
      <c r="EYT30" s="586"/>
      <c r="EYZ30" s="587"/>
      <c r="EZB30" s="583"/>
      <c r="EZD30" s="584"/>
      <c r="EZG30" s="585"/>
      <c r="EZH30" s="601"/>
      <c r="EZM30" s="598"/>
      <c r="EZO30" s="602"/>
      <c r="EZQ30" s="598"/>
      <c r="EZR30" s="586"/>
      <c r="EZX30" s="587"/>
      <c r="EZZ30" s="583"/>
      <c r="FAB30" s="584"/>
      <c r="FAE30" s="585"/>
      <c r="FAF30" s="601"/>
      <c r="FAK30" s="598"/>
      <c r="FAM30" s="602"/>
      <c r="FAO30" s="598"/>
      <c r="FAP30" s="586"/>
      <c r="FAV30" s="587"/>
      <c r="FAX30" s="583"/>
      <c r="FAZ30" s="584"/>
      <c r="FBC30" s="585"/>
      <c r="FBD30" s="601"/>
      <c r="FBI30" s="598"/>
      <c r="FBK30" s="602"/>
      <c r="FBM30" s="598"/>
      <c r="FBN30" s="586"/>
      <c r="FBT30" s="587"/>
      <c r="FBV30" s="583"/>
      <c r="FBX30" s="584"/>
      <c r="FCA30" s="585"/>
      <c r="FCB30" s="601"/>
      <c r="FCG30" s="598"/>
      <c r="FCI30" s="602"/>
      <c r="FCK30" s="598"/>
      <c r="FCL30" s="586"/>
      <c r="FCR30" s="587"/>
      <c r="FCT30" s="583"/>
      <c r="FCV30" s="584"/>
      <c r="FCY30" s="585"/>
      <c r="FCZ30" s="601"/>
      <c r="FDE30" s="598"/>
      <c r="FDG30" s="602"/>
      <c r="FDI30" s="598"/>
      <c r="FDJ30" s="586"/>
      <c r="FDP30" s="587"/>
      <c r="FDR30" s="583"/>
      <c r="FDT30" s="584"/>
      <c r="FDW30" s="585"/>
      <c r="FDX30" s="601"/>
      <c r="FEC30" s="598"/>
      <c r="FEE30" s="602"/>
      <c r="FEG30" s="598"/>
      <c r="FEH30" s="586"/>
      <c r="FEN30" s="587"/>
      <c r="FEP30" s="583"/>
      <c r="FER30" s="584"/>
      <c r="FEU30" s="585"/>
      <c r="FEV30" s="601"/>
      <c r="FFA30" s="598"/>
      <c r="FFC30" s="602"/>
      <c r="FFE30" s="598"/>
      <c r="FFF30" s="586"/>
      <c r="FFL30" s="587"/>
      <c r="FFN30" s="583"/>
      <c r="FFP30" s="584"/>
      <c r="FFS30" s="585"/>
      <c r="FFT30" s="601"/>
      <c r="FFY30" s="598"/>
      <c r="FGA30" s="602"/>
      <c r="FGC30" s="598"/>
      <c r="FGD30" s="586"/>
      <c r="FGJ30" s="587"/>
      <c r="FGL30" s="583"/>
      <c r="FGN30" s="584"/>
      <c r="FGQ30" s="585"/>
      <c r="FGR30" s="601"/>
      <c r="FGW30" s="598"/>
      <c r="FGY30" s="602"/>
      <c r="FHA30" s="598"/>
      <c r="FHB30" s="586"/>
      <c r="FHH30" s="587"/>
      <c r="FHJ30" s="583"/>
      <c r="FHL30" s="584"/>
      <c r="FHO30" s="585"/>
      <c r="FHP30" s="601"/>
      <c r="FHU30" s="598"/>
      <c r="FHW30" s="602"/>
      <c r="FHY30" s="598"/>
      <c r="FHZ30" s="586"/>
      <c r="FIF30" s="587"/>
      <c r="FIH30" s="583"/>
      <c r="FIJ30" s="584"/>
      <c r="FIM30" s="585"/>
      <c r="FIN30" s="601"/>
      <c r="FIS30" s="598"/>
      <c r="FIU30" s="602"/>
      <c r="FIW30" s="598"/>
      <c r="FIX30" s="586"/>
      <c r="FJD30" s="587"/>
      <c r="FJF30" s="583"/>
      <c r="FJH30" s="584"/>
      <c r="FJK30" s="585"/>
      <c r="FJL30" s="601"/>
      <c r="FJQ30" s="598"/>
      <c r="FJS30" s="602"/>
      <c r="FJU30" s="598"/>
      <c r="FJV30" s="586"/>
      <c r="FKB30" s="587"/>
      <c r="FKD30" s="583"/>
      <c r="FKF30" s="584"/>
      <c r="FKI30" s="585"/>
      <c r="FKJ30" s="601"/>
      <c r="FKO30" s="598"/>
      <c r="FKQ30" s="602"/>
      <c r="FKS30" s="598"/>
      <c r="FKT30" s="586"/>
      <c r="FKZ30" s="587"/>
      <c r="FLB30" s="583"/>
      <c r="FLD30" s="584"/>
      <c r="FLG30" s="585"/>
      <c r="FLH30" s="601"/>
      <c r="FLM30" s="598"/>
      <c r="FLO30" s="602"/>
      <c r="FLQ30" s="598"/>
      <c r="FLR30" s="586"/>
      <c r="FLX30" s="587"/>
      <c r="FLZ30" s="583"/>
      <c r="FMB30" s="584"/>
      <c r="FME30" s="585"/>
      <c r="FMF30" s="601"/>
      <c r="FMK30" s="598"/>
      <c r="FMM30" s="602"/>
      <c r="FMO30" s="598"/>
      <c r="FMP30" s="586"/>
      <c r="FMV30" s="587"/>
      <c r="FMX30" s="583"/>
      <c r="FMZ30" s="584"/>
      <c r="FNC30" s="585"/>
      <c r="FND30" s="601"/>
      <c r="FNI30" s="598"/>
      <c r="FNK30" s="602"/>
      <c r="FNM30" s="598"/>
      <c r="FNN30" s="586"/>
      <c r="FNT30" s="587"/>
      <c r="FNV30" s="583"/>
      <c r="FNX30" s="584"/>
      <c r="FOA30" s="585"/>
      <c r="FOB30" s="601"/>
      <c r="FOG30" s="598"/>
      <c r="FOI30" s="602"/>
      <c r="FOK30" s="598"/>
      <c r="FOL30" s="586"/>
      <c r="FOR30" s="587"/>
      <c r="FOT30" s="583"/>
      <c r="FOV30" s="584"/>
      <c r="FOY30" s="585"/>
      <c r="FOZ30" s="601"/>
      <c r="FPE30" s="598"/>
      <c r="FPG30" s="602"/>
      <c r="FPI30" s="598"/>
      <c r="FPJ30" s="586"/>
      <c r="FPP30" s="587"/>
      <c r="FPR30" s="583"/>
      <c r="FPT30" s="584"/>
      <c r="FPW30" s="585"/>
      <c r="FPX30" s="601"/>
      <c r="FQC30" s="598"/>
      <c r="FQE30" s="602"/>
      <c r="FQG30" s="598"/>
      <c r="FQH30" s="586"/>
      <c r="FQN30" s="587"/>
      <c r="FQP30" s="583"/>
      <c r="FQR30" s="584"/>
      <c r="FQU30" s="585"/>
      <c r="FQV30" s="601"/>
      <c r="FRA30" s="598"/>
      <c r="FRC30" s="602"/>
      <c r="FRE30" s="598"/>
      <c r="FRF30" s="586"/>
      <c r="FRL30" s="587"/>
      <c r="FRN30" s="583"/>
      <c r="FRP30" s="584"/>
      <c r="FRS30" s="585"/>
      <c r="FRT30" s="601"/>
      <c r="FRY30" s="598"/>
      <c r="FSA30" s="602"/>
      <c r="FSC30" s="598"/>
      <c r="FSD30" s="586"/>
      <c r="FSJ30" s="587"/>
      <c r="FSL30" s="583"/>
      <c r="FSN30" s="584"/>
      <c r="FSQ30" s="585"/>
      <c r="FSR30" s="601"/>
      <c r="FSW30" s="598"/>
      <c r="FSY30" s="602"/>
      <c r="FTA30" s="598"/>
      <c r="FTB30" s="586"/>
      <c r="FTH30" s="587"/>
      <c r="FTJ30" s="583"/>
      <c r="FTL30" s="584"/>
      <c r="FTO30" s="585"/>
      <c r="FTP30" s="601"/>
      <c r="FTU30" s="598"/>
      <c r="FTW30" s="602"/>
      <c r="FTY30" s="598"/>
      <c r="FTZ30" s="586"/>
      <c r="FUF30" s="587"/>
      <c r="FUH30" s="583"/>
      <c r="FUJ30" s="584"/>
      <c r="FUM30" s="585"/>
      <c r="FUN30" s="601"/>
      <c r="FUS30" s="598"/>
      <c r="FUU30" s="602"/>
      <c r="FUW30" s="598"/>
      <c r="FUX30" s="586"/>
      <c r="FVD30" s="587"/>
      <c r="FVF30" s="583"/>
      <c r="FVH30" s="584"/>
      <c r="FVK30" s="585"/>
      <c r="FVL30" s="601"/>
      <c r="FVQ30" s="598"/>
      <c r="FVS30" s="602"/>
      <c r="FVU30" s="598"/>
      <c r="FVV30" s="586"/>
      <c r="FWB30" s="587"/>
      <c r="FWD30" s="583"/>
      <c r="FWF30" s="584"/>
      <c r="FWI30" s="585"/>
      <c r="FWJ30" s="601"/>
      <c r="FWO30" s="598"/>
      <c r="FWQ30" s="602"/>
      <c r="FWS30" s="598"/>
      <c r="FWT30" s="586"/>
      <c r="FWZ30" s="587"/>
      <c r="FXB30" s="583"/>
      <c r="FXD30" s="584"/>
      <c r="FXG30" s="585"/>
      <c r="FXH30" s="601"/>
      <c r="FXM30" s="598"/>
      <c r="FXO30" s="602"/>
      <c r="FXQ30" s="598"/>
      <c r="FXR30" s="586"/>
      <c r="FXX30" s="587"/>
      <c r="FXZ30" s="583"/>
      <c r="FYB30" s="584"/>
      <c r="FYE30" s="585"/>
      <c r="FYF30" s="601"/>
      <c r="FYK30" s="598"/>
      <c r="FYM30" s="602"/>
      <c r="FYO30" s="598"/>
      <c r="FYP30" s="586"/>
      <c r="FYV30" s="587"/>
      <c r="FYX30" s="583"/>
      <c r="FYZ30" s="584"/>
      <c r="FZC30" s="585"/>
      <c r="FZD30" s="601"/>
      <c r="FZI30" s="598"/>
      <c r="FZK30" s="602"/>
      <c r="FZM30" s="598"/>
      <c r="FZN30" s="586"/>
      <c r="FZT30" s="587"/>
      <c r="FZV30" s="583"/>
      <c r="FZX30" s="584"/>
      <c r="GAA30" s="585"/>
      <c r="GAB30" s="601"/>
      <c r="GAG30" s="598"/>
      <c r="GAI30" s="602"/>
      <c r="GAK30" s="598"/>
      <c r="GAL30" s="586"/>
      <c r="GAR30" s="587"/>
      <c r="GAT30" s="583"/>
      <c r="GAV30" s="584"/>
      <c r="GAY30" s="585"/>
      <c r="GAZ30" s="601"/>
      <c r="GBE30" s="598"/>
      <c r="GBG30" s="602"/>
      <c r="GBI30" s="598"/>
      <c r="GBJ30" s="586"/>
      <c r="GBP30" s="587"/>
      <c r="GBR30" s="583"/>
      <c r="GBT30" s="584"/>
      <c r="GBW30" s="585"/>
      <c r="GBX30" s="601"/>
      <c r="GCC30" s="598"/>
      <c r="GCE30" s="602"/>
      <c r="GCG30" s="598"/>
      <c r="GCH30" s="586"/>
      <c r="GCN30" s="587"/>
      <c r="GCP30" s="583"/>
      <c r="GCR30" s="584"/>
      <c r="GCU30" s="585"/>
      <c r="GCV30" s="601"/>
      <c r="GDA30" s="598"/>
      <c r="GDC30" s="602"/>
      <c r="GDE30" s="598"/>
      <c r="GDF30" s="586"/>
      <c r="GDL30" s="587"/>
      <c r="GDN30" s="583"/>
      <c r="GDP30" s="584"/>
      <c r="GDS30" s="585"/>
      <c r="GDT30" s="601"/>
      <c r="GDY30" s="598"/>
      <c r="GEA30" s="602"/>
      <c r="GEC30" s="598"/>
      <c r="GED30" s="586"/>
      <c r="GEJ30" s="587"/>
      <c r="GEL30" s="583"/>
      <c r="GEN30" s="584"/>
      <c r="GEQ30" s="585"/>
      <c r="GER30" s="601"/>
      <c r="GEW30" s="598"/>
      <c r="GEY30" s="602"/>
      <c r="GFA30" s="598"/>
      <c r="GFB30" s="586"/>
      <c r="GFH30" s="587"/>
      <c r="GFJ30" s="583"/>
      <c r="GFL30" s="584"/>
      <c r="GFO30" s="585"/>
      <c r="GFP30" s="601"/>
      <c r="GFU30" s="598"/>
      <c r="GFW30" s="602"/>
      <c r="GFY30" s="598"/>
      <c r="GFZ30" s="586"/>
      <c r="GGF30" s="587"/>
      <c r="GGH30" s="583"/>
      <c r="GGJ30" s="584"/>
      <c r="GGM30" s="585"/>
      <c r="GGN30" s="601"/>
      <c r="GGS30" s="598"/>
      <c r="GGU30" s="602"/>
      <c r="GGW30" s="598"/>
      <c r="GGX30" s="586"/>
      <c r="GHD30" s="587"/>
      <c r="GHF30" s="583"/>
      <c r="GHH30" s="584"/>
      <c r="GHK30" s="585"/>
      <c r="GHL30" s="601"/>
      <c r="GHQ30" s="598"/>
      <c r="GHS30" s="602"/>
      <c r="GHU30" s="598"/>
      <c r="GHV30" s="586"/>
      <c r="GIB30" s="587"/>
      <c r="GID30" s="583"/>
      <c r="GIF30" s="584"/>
      <c r="GII30" s="585"/>
      <c r="GIJ30" s="601"/>
      <c r="GIO30" s="598"/>
      <c r="GIQ30" s="602"/>
      <c r="GIS30" s="598"/>
      <c r="GIT30" s="586"/>
      <c r="GIZ30" s="587"/>
      <c r="GJB30" s="583"/>
      <c r="GJD30" s="584"/>
      <c r="GJG30" s="585"/>
      <c r="GJH30" s="601"/>
      <c r="GJM30" s="598"/>
      <c r="GJO30" s="602"/>
      <c r="GJQ30" s="598"/>
      <c r="GJR30" s="586"/>
      <c r="GJX30" s="587"/>
      <c r="GJZ30" s="583"/>
      <c r="GKB30" s="584"/>
      <c r="GKE30" s="585"/>
      <c r="GKF30" s="601"/>
      <c r="GKK30" s="598"/>
      <c r="GKM30" s="602"/>
      <c r="GKO30" s="598"/>
      <c r="GKP30" s="586"/>
      <c r="GKV30" s="587"/>
      <c r="GKX30" s="583"/>
      <c r="GKZ30" s="584"/>
      <c r="GLC30" s="585"/>
      <c r="GLD30" s="601"/>
      <c r="GLI30" s="598"/>
      <c r="GLK30" s="602"/>
      <c r="GLM30" s="598"/>
      <c r="GLN30" s="586"/>
      <c r="GLT30" s="587"/>
      <c r="GLV30" s="583"/>
      <c r="GLX30" s="584"/>
      <c r="GMA30" s="585"/>
      <c r="GMB30" s="601"/>
      <c r="GMG30" s="598"/>
      <c r="GMI30" s="602"/>
      <c r="GMK30" s="598"/>
      <c r="GML30" s="586"/>
      <c r="GMR30" s="587"/>
      <c r="GMT30" s="583"/>
      <c r="GMV30" s="584"/>
      <c r="GMY30" s="585"/>
      <c r="GMZ30" s="601"/>
      <c r="GNE30" s="598"/>
      <c r="GNG30" s="602"/>
      <c r="GNI30" s="598"/>
      <c r="GNJ30" s="586"/>
      <c r="GNP30" s="587"/>
      <c r="GNR30" s="583"/>
      <c r="GNT30" s="584"/>
      <c r="GNW30" s="585"/>
      <c r="GNX30" s="601"/>
      <c r="GOC30" s="598"/>
      <c r="GOE30" s="602"/>
      <c r="GOG30" s="598"/>
      <c r="GOH30" s="586"/>
      <c r="GON30" s="587"/>
      <c r="GOP30" s="583"/>
      <c r="GOR30" s="584"/>
      <c r="GOU30" s="585"/>
      <c r="GOV30" s="601"/>
      <c r="GPA30" s="598"/>
      <c r="GPC30" s="602"/>
      <c r="GPE30" s="598"/>
      <c r="GPF30" s="586"/>
      <c r="GPL30" s="587"/>
      <c r="GPN30" s="583"/>
      <c r="GPP30" s="584"/>
      <c r="GPS30" s="585"/>
      <c r="GPT30" s="601"/>
      <c r="GPY30" s="598"/>
      <c r="GQA30" s="602"/>
      <c r="GQC30" s="598"/>
      <c r="GQD30" s="586"/>
      <c r="GQJ30" s="587"/>
      <c r="GQL30" s="583"/>
      <c r="GQN30" s="584"/>
      <c r="GQQ30" s="585"/>
      <c r="GQR30" s="601"/>
      <c r="GQW30" s="598"/>
      <c r="GQY30" s="602"/>
      <c r="GRA30" s="598"/>
      <c r="GRB30" s="586"/>
      <c r="GRH30" s="587"/>
      <c r="GRJ30" s="583"/>
      <c r="GRL30" s="584"/>
      <c r="GRO30" s="585"/>
      <c r="GRP30" s="601"/>
      <c r="GRU30" s="598"/>
      <c r="GRW30" s="602"/>
      <c r="GRY30" s="598"/>
      <c r="GRZ30" s="586"/>
      <c r="GSF30" s="587"/>
      <c r="GSH30" s="583"/>
      <c r="GSJ30" s="584"/>
      <c r="GSM30" s="585"/>
      <c r="GSN30" s="601"/>
      <c r="GSS30" s="598"/>
      <c r="GSU30" s="602"/>
      <c r="GSW30" s="598"/>
      <c r="GSX30" s="586"/>
      <c r="GTD30" s="587"/>
      <c r="GTF30" s="583"/>
      <c r="GTH30" s="584"/>
      <c r="GTK30" s="585"/>
      <c r="GTL30" s="601"/>
      <c r="GTQ30" s="598"/>
      <c r="GTS30" s="602"/>
      <c r="GTU30" s="598"/>
      <c r="GTV30" s="586"/>
      <c r="GUB30" s="587"/>
      <c r="GUD30" s="583"/>
      <c r="GUF30" s="584"/>
      <c r="GUI30" s="585"/>
      <c r="GUJ30" s="601"/>
      <c r="GUO30" s="598"/>
      <c r="GUQ30" s="602"/>
      <c r="GUS30" s="598"/>
      <c r="GUT30" s="586"/>
      <c r="GUZ30" s="587"/>
      <c r="GVB30" s="583"/>
      <c r="GVD30" s="584"/>
      <c r="GVG30" s="585"/>
      <c r="GVH30" s="601"/>
      <c r="GVM30" s="598"/>
      <c r="GVO30" s="602"/>
      <c r="GVQ30" s="598"/>
      <c r="GVR30" s="586"/>
      <c r="GVX30" s="587"/>
      <c r="GVZ30" s="583"/>
      <c r="GWB30" s="584"/>
      <c r="GWE30" s="585"/>
      <c r="GWF30" s="601"/>
      <c r="GWK30" s="598"/>
      <c r="GWM30" s="602"/>
      <c r="GWO30" s="598"/>
      <c r="GWP30" s="586"/>
      <c r="GWV30" s="587"/>
      <c r="GWX30" s="583"/>
      <c r="GWZ30" s="584"/>
      <c r="GXC30" s="585"/>
      <c r="GXD30" s="601"/>
      <c r="GXI30" s="598"/>
      <c r="GXK30" s="602"/>
      <c r="GXM30" s="598"/>
      <c r="GXN30" s="586"/>
      <c r="GXT30" s="587"/>
      <c r="GXV30" s="583"/>
      <c r="GXX30" s="584"/>
      <c r="GYA30" s="585"/>
      <c r="GYB30" s="601"/>
      <c r="GYG30" s="598"/>
      <c r="GYI30" s="602"/>
      <c r="GYK30" s="598"/>
      <c r="GYL30" s="586"/>
      <c r="GYR30" s="587"/>
      <c r="GYT30" s="583"/>
      <c r="GYV30" s="584"/>
      <c r="GYY30" s="585"/>
      <c r="GYZ30" s="601"/>
      <c r="GZE30" s="598"/>
      <c r="GZG30" s="602"/>
      <c r="GZI30" s="598"/>
      <c r="GZJ30" s="586"/>
      <c r="GZP30" s="587"/>
      <c r="GZR30" s="583"/>
      <c r="GZT30" s="584"/>
      <c r="GZW30" s="585"/>
      <c r="GZX30" s="601"/>
      <c r="HAC30" s="598"/>
      <c r="HAE30" s="602"/>
      <c r="HAG30" s="598"/>
      <c r="HAH30" s="586"/>
      <c r="HAN30" s="587"/>
      <c r="HAP30" s="583"/>
      <c r="HAR30" s="584"/>
      <c r="HAU30" s="585"/>
      <c r="HAV30" s="601"/>
      <c r="HBA30" s="598"/>
      <c r="HBC30" s="602"/>
      <c r="HBE30" s="598"/>
      <c r="HBF30" s="586"/>
      <c r="HBL30" s="587"/>
      <c r="HBN30" s="583"/>
      <c r="HBP30" s="584"/>
      <c r="HBS30" s="585"/>
      <c r="HBT30" s="601"/>
      <c r="HBY30" s="598"/>
      <c r="HCA30" s="602"/>
      <c r="HCC30" s="598"/>
      <c r="HCD30" s="586"/>
      <c r="HCJ30" s="587"/>
      <c r="HCL30" s="583"/>
      <c r="HCN30" s="584"/>
      <c r="HCQ30" s="585"/>
      <c r="HCR30" s="601"/>
      <c r="HCW30" s="598"/>
      <c r="HCY30" s="602"/>
      <c r="HDA30" s="598"/>
      <c r="HDB30" s="586"/>
      <c r="HDH30" s="587"/>
      <c r="HDJ30" s="583"/>
      <c r="HDL30" s="584"/>
      <c r="HDO30" s="585"/>
      <c r="HDP30" s="601"/>
      <c r="HDU30" s="598"/>
      <c r="HDW30" s="602"/>
      <c r="HDY30" s="598"/>
      <c r="HDZ30" s="586"/>
      <c r="HEF30" s="587"/>
      <c r="HEH30" s="583"/>
      <c r="HEJ30" s="584"/>
      <c r="HEM30" s="585"/>
      <c r="HEN30" s="601"/>
      <c r="HES30" s="598"/>
      <c r="HEU30" s="602"/>
      <c r="HEW30" s="598"/>
      <c r="HEX30" s="586"/>
      <c r="HFD30" s="587"/>
      <c r="HFF30" s="583"/>
      <c r="HFH30" s="584"/>
      <c r="HFK30" s="585"/>
      <c r="HFL30" s="601"/>
      <c r="HFQ30" s="598"/>
      <c r="HFS30" s="602"/>
      <c r="HFU30" s="598"/>
      <c r="HFV30" s="586"/>
      <c r="HGB30" s="587"/>
      <c r="HGD30" s="583"/>
      <c r="HGF30" s="584"/>
      <c r="HGI30" s="585"/>
      <c r="HGJ30" s="601"/>
      <c r="HGO30" s="598"/>
      <c r="HGQ30" s="602"/>
      <c r="HGS30" s="598"/>
      <c r="HGT30" s="586"/>
      <c r="HGZ30" s="587"/>
      <c r="HHB30" s="583"/>
      <c r="HHD30" s="584"/>
      <c r="HHG30" s="585"/>
      <c r="HHH30" s="601"/>
      <c r="HHM30" s="598"/>
      <c r="HHO30" s="602"/>
      <c r="HHQ30" s="598"/>
      <c r="HHR30" s="586"/>
      <c r="HHX30" s="587"/>
      <c r="HHZ30" s="583"/>
      <c r="HIB30" s="584"/>
      <c r="HIE30" s="585"/>
      <c r="HIF30" s="601"/>
      <c r="HIK30" s="598"/>
      <c r="HIM30" s="602"/>
      <c r="HIO30" s="598"/>
      <c r="HIP30" s="586"/>
      <c r="HIV30" s="587"/>
      <c r="HIX30" s="583"/>
      <c r="HIZ30" s="584"/>
      <c r="HJC30" s="585"/>
      <c r="HJD30" s="601"/>
      <c r="HJI30" s="598"/>
      <c r="HJK30" s="602"/>
      <c r="HJM30" s="598"/>
      <c r="HJN30" s="586"/>
      <c r="HJT30" s="587"/>
      <c r="HJV30" s="583"/>
      <c r="HJX30" s="584"/>
      <c r="HKA30" s="585"/>
      <c r="HKB30" s="601"/>
      <c r="HKG30" s="598"/>
      <c r="HKI30" s="602"/>
      <c r="HKK30" s="598"/>
      <c r="HKL30" s="586"/>
      <c r="HKR30" s="587"/>
      <c r="HKT30" s="583"/>
      <c r="HKV30" s="584"/>
      <c r="HKY30" s="585"/>
      <c r="HKZ30" s="601"/>
      <c r="HLE30" s="598"/>
      <c r="HLG30" s="602"/>
      <c r="HLI30" s="598"/>
      <c r="HLJ30" s="586"/>
      <c r="HLP30" s="587"/>
      <c r="HLR30" s="583"/>
      <c r="HLT30" s="584"/>
      <c r="HLW30" s="585"/>
      <c r="HLX30" s="601"/>
      <c r="HMC30" s="598"/>
      <c r="HME30" s="602"/>
      <c r="HMG30" s="598"/>
      <c r="HMH30" s="586"/>
      <c r="HMN30" s="587"/>
      <c r="HMP30" s="583"/>
      <c r="HMR30" s="584"/>
      <c r="HMU30" s="585"/>
      <c r="HMV30" s="601"/>
      <c r="HNA30" s="598"/>
      <c r="HNC30" s="602"/>
      <c r="HNE30" s="598"/>
      <c r="HNF30" s="586"/>
      <c r="HNL30" s="587"/>
      <c r="HNN30" s="583"/>
      <c r="HNP30" s="584"/>
      <c r="HNS30" s="585"/>
      <c r="HNT30" s="601"/>
      <c r="HNY30" s="598"/>
      <c r="HOA30" s="602"/>
      <c r="HOC30" s="598"/>
      <c r="HOD30" s="586"/>
      <c r="HOJ30" s="587"/>
      <c r="HOL30" s="583"/>
      <c r="HON30" s="584"/>
      <c r="HOQ30" s="585"/>
      <c r="HOR30" s="601"/>
      <c r="HOW30" s="598"/>
      <c r="HOY30" s="602"/>
      <c r="HPA30" s="598"/>
      <c r="HPB30" s="586"/>
      <c r="HPH30" s="587"/>
      <c r="HPJ30" s="583"/>
      <c r="HPL30" s="584"/>
      <c r="HPO30" s="585"/>
      <c r="HPP30" s="601"/>
      <c r="HPU30" s="598"/>
      <c r="HPW30" s="602"/>
      <c r="HPY30" s="598"/>
      <c r="HPZ30" s="586"/>
      <c r="HQF30" s="587"/>
      <c r="HQH30" s="583"/>
      <c r="HQJ30" s="584"/>
      <c r="HQM30" s="585"/>
      <c r="HQN30" s="601"/>
      <c r="HQS30" s="598"/>
      <c r="HQU30" s="602"/>
      <c r="HQW30" s="598"/>
      <c r="HQX30" s="586"/>
      <c r="HRD30" s="587"/>
      <c r="HRF30" s="583"/>
      <c r="HRH30" s="584"/>
      <c r="HRK30" s="585"/>
      <c r="HRL30" s="601"/>
      <c r="HRQ30" s="598"/>
      <c r="HRS30" s="602"/>
      <c r="HRU30" s="598"/>
      <c r="HRV30" s="586"/>
      <c r="HSB30" s="587"/>
      <c r="HSD30" s="583"/>
      <c r="HSF30" s="584"/>
      <c r="HSI30" s="585"/>
      <c r="HSJ30" s="601"/>
      <c r="HSO30" s="598"/>
      <c r="HSQ30" s="602"/>
      <c r="HSS30" s="598"/>
      <c r="HST30" s="586"/>
      <c r="HSZ30" s="587"/>
      <c r="HTB30" s="583"/>
      <c r="HTD30" s="584"/>
      <c r="HTG30" s="585"/>
      <c r="HTH30" s="601"/>
      <c r="HTM30" s="598"/>
      <c r="HTO30" s="602"/>
      <c r="HTQ30" s="598"/>
      <c r="HTR30" s="586"/>
      <c r="HTX30" s="587"/>
      <c r="HTZ30" s="583"/>
      <c r="HUB30" s="584"/>
      <c r="HUE30" s="585"/>
      <c r="HUF30" s="601"/>
      <c r="HUK30" s="598"/>
      <c r="HUM30" s="602"/>
      <c r="HUO30" s="598"/>
      <c r="HUP30" s="586"/>
      <c r="HUV30" s="587"/>
      <c r="HUX30" s="583"/>
      <c r="HUZ30" s="584"/>
      <c r="HVC30" s="585"/>
      <c r="HVD30" s="601"/>
      <c r="HVI30" s="598"/>
      <c r="HVK30" s="602"/>
      <c r="HVM30" s="598"/>
      <c r="HVN30" s="586"/>
      <c r="HVT30" s="587"/>
      <c r="HVV30" s="583"/>
      <c r="HVX30" s="584"/>
      <c r="HWA30" s="585"/>
      <c r="HWB30" s="601"/>
      <c r="HWG30" s="598"/>
      <c r="HWI30" s="602"/>
      <c r="HWK30" s="598"/>
      <c r="HWL30" s="586"/>
      <c r="HWR30" s="587"/>
      <c r="HWT30" s="583"/>
      <c r="HWV30" s="584"/>
      <c r="HWY30" s="585"/>
      <c r="HWZ30" s="601"/>
      <c r="HXE30" s="598"/>
      <c r="HXG30" s="602"/>
      <c r="HXI30" s="598"/>
      <c r="HXJ30" s="586"/>
      <c r="HXP30" s="587"/>
      <c r="HXR30" s="583"/>
      <c r="HXT30" s="584"/>
      <c r="HXW30" s="585"/>
      <c r="HXX30" s="601"/>
      <c r="HYC30" s="598"/>
      <c r="HYE30" s="602"/>
      <c r="HYG30" s="598"/>
      <c r="HYH30" s="586"/>
      <c r="HYN30" s="587"/>
      <c r="HYP30" s="583"/>
      <c r="HYR30" s="584"/>
      <c r="HYU30" s="585"/>
      <c r="HYV30" s="601"/>
      <c r="HZA30" s="598"/>
      <c r="HZC30" s="602"/>
      <c r="HZE30" s="598"/>
      <c r="HZF30" s="586"/>
      <c r="HZL30" s="587"/>
      <c r="HZN30" s="583"/>
      <c r="HZP30" s="584"/>
      <c r="HZS30" s="585"/>
      <c r="HZT30" s="601"/>
      <c r="HZY30" s="598"/>
      <c r="IAA30" s="602"/>
      <c r="IAC30" s="598"/>
      <c r="IAD30" s="586"/>
      <c r="IAJ30" s="587"/>
      <c r="IAL30" s="583"/>
      <c r="IAN30" s="584"/>
      <c r="IAQ30" s="585"/>
      <c r="IAR30" s="601"/>
      <c r="IAW30" s="598"/>
      <c r="IAY30" s="602"/>
      <c r="IBA30" s="598"/>
      <c r="IBB30" s="586"/>
      <c r="IBH30" s="587"/>
      <c r="IBJ30" s="583"/>
      <c r="IBL30" s="584"/>
      <c r="IBO30" s="585"/>
      <c r="IBP30" s="601"/>
      <c r="IBU30" s="598"/>
      <c r="IBW30" s="602"/>
      <c r="IBY30" s="598"/>
      <c r="IBZ30" s="586"/>
      <c r="ICF30" s="587"/>
      <c r="ICH30" s="583"/>
      <c r="ICJ30" s="584"/>
      <c r="ICM30" s="585"/>
      <c r="ICN30" s="601"/>
      <c r="ICS30" s="598"/>
      <c r="ICU30" s="602"/>
      <c r="ICW30" s="598"/>
      <c r="ICX30" s="586"/>
      <c r="IDD30" s="587"/>
      <c r="IDF30" s="583"/>
      <c r="IDH30" s="584"/>
      <c r="IDK30" s="585"/>
      <c r="IDL30" s="601"/>
      <c r="IDQ30" s="598"/>
      <c r="IDS30" s="602"/>
      <c r="IDU30" s="598"/>
      <c r="IDV30" s="586"/>
      <c r="IEB30" s="587"/>
      <c r="IED30" s="583"/>
      <c r="IEF30" s="584"/>
      <c r="IEI30" s="585"/>
      <c r="IEJ30" s="601"/>
      <c r="IEO30" s="598"/>
      <c r="IEQ30" s="602"/>
      <c r="IES30" s="598"/>
      <c r="IET30" s="586"/>
      <c r="IEZ30" s="587"/>
      <c r="IFB30" s="583"/>
      <c r="IFD30" s="584"/>
      <c r="IFG30" s="585"/>
      <c r="IFH30" s="601"/>
      <c r="IFM30" s="598"/>
      <c r="IFO30" s="602"/>
      <c r="IFQ30" s="598"/>
      <c r="IFR30" s="586"/>
      <c r="IFX30" s="587"/>
      <c r="IFZ30" s="583"/>
      <c r="IGB30" s="584"/>
      <c r="IGE30" s="585"/>
      <c r="IGF30" s="601"/>
      <c r="IGK30" s="598"/>
      <c r="IGM30" s="602"/>
      <c r="IGO30" s="598"/>
      <c r="IGP30" s="586"/>
      <c r="IGV30" s="587"/>
      <c r="IGX30" s="583"/>
      <c r="IGZ30" s="584"/>
      <c r="IHC30" s="585"/>
      <c r="IHD30" s="601"/>
      <c r="IHI30" s="598"/>
      <c r="IHK30" s="602"/>
      <c r="IHM30" s="598"/>
      <c r="IHN30" s="586"/>
      <c r="IHT30" s="587"/>
      <c r="IHV30" s="583"/>
      <c r="IHX30" s="584"/>
      <c r="IIA30" s="585"/>
      <c r="IIB30" s="601"/>
      <c r="IIG30" s="598"/>
      <c r="III30" s="602"/>
      <c r="IIK30" s="598"/>
      <c r="IIL30" s="586"/>
      <c r="IIR30" s="587"/>
      <c r="IIT30" s="583"/>
      <c r="IIV30" s="584"/>
      <c r="IIY30" s="585"/>
      <c r="IIZ30" s="601"/>
      <c r="IJE30" s="598"/>
      <c r="IJG30" s="602"/>
      <c r="IJI30" s="598"/>
      <c r="IJJ30" s="586"/>
      <c r="IJP30" s="587"/>
      <c r="IJR30" s="583"/>
      <c r="IJT30" s="584"/>
      <c r="IJW30" s="585"/>
      <c r="IJX30" s="601"/>
      <c r="IKC30" s="598"/>
      <c r="IKE30" s="602"/>
      <c r="IKG30" s="598"/>
      <c r="IKH30" s="586"/>
      <c r="IKN30" s="587"/>
      <c r="IKP30" s="583"/>
      <c r="IKR30" s="584"/>
      <c r="IKU30" s="585"/>
      <c r="IKV30" s="601"/>
      <c r="ILA30" s="598"/>
      <c r="ILC30" s="602"/>
      <c r="ILE30" s="598"/>
      <c r="ILF30" s="586"/>
      <c r="ILL30" s="587"/>
      <c r="ILN30" s="583"/>
      <c r="ILP30" s="584"/>
      <c r="ILS30" s="585"/>
      <c r="ILT30" s="601"/>
      <c r="ILY30" s="598"/>
      <c r="IMA30" s="602"/>
      <c r="IMC30" s="598"/>
      <c r="IMD30" s="586"/>
      <c r="IMJ30" s="587"/>
      <c r="IML30" s="583"/>
      <c r="IMN30" s="584"/>
      <c r="IMQ30" s="585"/>
      <c r="IMR30" s="601"/>
      <c r="IMW30" s="598"/>
      <c r="IMY30" s="602"/>
      <c r="INA30" s="598"/>
      <c r="INB30" s="586"/>
      <c r="INH30" s="587"/>
      <c r="INJ30" s="583"/>
      <c r="INL30" s="584"/>
      <c r="INO30" s="585"/>
      <c r="INP30" s="601"/>
      <c r="INU30" s="598"/>
      <c r="INW30" s="602"/>
      <c r="INY30" s="598"/>
      <c r="INZ30" s="586"/>
      <c r="IOF30" s="587"/>
      <c r="IOH30" s="583"/>
      <c r="IOJ30" s="584"/>
      <c r="IOM30" s="585"/>
      <c r="ION30" s="601"/>
      <c r="IOS30" s="598"/>
      <c r="IOU30" s="602"/>
      <c r="IOW30" s="598"/>
      <c r="IOX30" s="586"/>
      <c r="IPD30" s="587"/>
      <c r="IPF30" s="583"/>
      <c r="IPH30" s="584"/>
      <c r="IPK30" s="585"/>
      <c r="IPL30" s="601"/>
      <c r="IPQ30" s="598"/>
      <c r="IPS30" s="602"/>
      <c r="IPU30" s="598"/>
      <c r="IPV30" s="586"/>
      <c r="IQB30" s="587"/>
      <c r="IQD30" s="583"/>
      <c r="IQF30" s="584"/>
      <c r="IQI30" s="585"/>
      <c r="IQJ30" s="601"/>
      <c r="IQO30" s="598"/>
      <c r="IQQ30" s="602"/>
      <c r="IQS30" s="598"/>
      <c r="IQT30" s="586"/>
      <c r="IQZ30" s="587"/>
      <c r="IRB30" s="583"/>
      <c r="IRD30" s="584"/>
      <c r="IRG30" s="585"/>
      <c r="IRH30" s="601"/>
      <c r="IRM30" s="598"/>
      <c r="IRO30" s="602"/>
      <c r="IRQ30" s="598"/>
      <c r="IRR30" s="586"/>
      <c r="IRX30" s="587"/>
      <c r="IRZ30" s="583"/>
      <c r="ISB30" s="584"/>
      <c r="ISE30" s="585"/>
      <c r="ISF30" s="601"/>
      <c r="ISK30" s="598"/>
      <c r="ISM30" s="602"/>
      <c r="ISO30" s="598"/>
      <c r="ISP30" s="586"/>
      <c r="ISV30" s="587"/>
      <c r="ISX30" s="583"/>
      <c r="ISZ30" s="584"/>
      <c r="ITC30" s="585"/>
      <c r="ITD30" s="601"/>
      <c r="ITI30" s="598"/>
      <c r="ITK30" s="602"/>
      <c r="ITM30" s="598"/>
      <c r="ITN30" s="586"/>
      <c r="ITT30" s="587"/>
      <c r="ITV30" s="583"/>
      <c r="ITX30" s="584"/>
      <c r="IUA30" s="585"/>
      <c r="IUB30" s="601"/>
      <c r="IUG30" s="598"/>
      <c r="IUI30" s="602"/>
      <c r="IUK30" s="598"/>
      <c r="IUL30" s="586"/>
      <c r="IUR30" s="587"/>
      <c r="IUT30" s="583"/>
      <c r="IUV30" s="584"/>
      <c r="IUY30" s="585"/>
      <c r="IUZ30" s="601"/>
      <c r="IVE30" s="598"/>
      <c r="IVG30" s="602"/>
      <c r="IVI30" s="598"/>
      <c r="IVJ30" s="586"/>
      <c r="IVP30" s="587"/>
      <c r="IVR30" s="583"/>
      <c r="IVT30" s="584"/>
      <c r="IVW30" s="585"/>
      <c r="IVX30" s="601"/>
      <c r="IWC30" s="598"/>
      <c r="IWE30" s="602"/>
      <c r="IWG30" s="598"/>
      <c r="IWH30" s="586"/>
      <c r="IWN30" s="587"/>
      <c r="IWP30" s="583"/>
      <c r="IWR30" s="584"/>
      <c r="IWU30" s="585"/>
      <c r="IWV30" s="601"/>
      <c r="IXA30" s="598"/>
      <c r="IXC30" s="602"/>
      <c r="IXE30" s="598"/>
      <c r="IXF30" s="586"/>
      <c r="IXL30" s="587"/>
      <c r="IXN30" s="583"/>
      <c r="IXP30" s="584"/>
      <c r="IXS30" s="585"/>
      <c r="IXT30" s="601"/>
      <c r="IXY30" s="598"/>
      <c r="IYA30" s="602"/>
      <c r="IYC30" s="598"/>
      <c r="IYD30" s="586"/>
      <c r="IYJ30" s="587"/>
      <c r="IYL30" s="583"/>
      <c r="IYN30" s="584"/>
      <c r="IYQ30" s="585"/>
      <c r="IYR30" s="601"/>
      <c r="IYW30" s="598"/>
      <c r="IYY30" s="602"/>
      <c r="IZA30" s="598"/>
      <c r="IZB30" s="586"/>
      <c r="IZH30" s="587"/>
      <c r="IZJ30" s="583"/>
      <c r="IZL30" s="584"/>
      <c r="IZO30" s="585"/>
      <c r="IZP30" s="601"/>
      <c r="IZU30" s="598"/>
      <c r="IZW30" s="602"/>
      <c r="IZY30" s="598"/>
      <c r="IZZ30" s="586"/>
      <c r="JAF30" s="587"/>
      <c r="JAH30" s="583"/>
      <c r="JAJ30" s="584"/>
      <c r="JAM30" s="585"/>
      <c r="JAN30" s="601"/>
      <c r="JAS30" s="598"/>
      <c r="JAU30" s="602"/>
      <c r="JAW30" s="598"/>
      <c r="JAX30" s="586"/>
      <c r="JBD30" s="587"/>
      <c r="JBF30" s="583"/>
      <c r="JBH30" s="584"/>
      <c r="JBK30" s="585"/>
      <c r="JBL30" s="601"/>
      <c r="JBQ30" s="598"/>
      <c r="JBS30" s="602"/>
      <c r="JBU30" s="598"/>
      <c r="JBV30" s="586"/>
      <c r="JCB30" s="587"/>
      <c r="JCD30" s="583"/>
      <c r="JCF30" s="584"/>
      <c r="JCI30" s="585"/>
      <c r="JCJ30" s="601"/>
      <c r="JCO30" s="598"/>
      <c r="JCQ30" s="602"/>
      <c r="JCS30" s="598"/>
      <c r="JCT30" s="586"/>
      <c r="JCZ30" s="587"/>
      <c r="JDB30" s="583"/>
      <c r="JDD30" s="584"/>
      <c r="JDG30" s="585"/>
      <c r="JDH30" s="601"/>
      <c r="JDM30" s="598"/>
      <c r="JDO30" s="602"/>
      <c r="JDQ30" s="598"/>
      <c r="JDR30" s="586"/>
      <c r="JDX30" s="587"/>
      <c r="JDZ30" s="583"/>
      <c r="JEB30" s="584"/>
      <c r="JEE30" s="585"/>
      <c r="JEF30" s="601"/>
      <c r="JEK30" s="598"/>
      <c r="JEM30" s="602"/>
      <c r="JEO30" s="598"/>
      <c r="JEP30" s="586"/>
      <c r="JEV30" s="587"/>
      <c r="JEX30" s="583"/>
      <c r="JEZ30" s="584"/>
      <c r="JFC30" s="585"/>
      <c r="JFD30" s="601"/>
      <c r="JFI30" s="598"/>
      <c r="JFK30" s="602"/>
      <c r="JFM30" s="598"/>
      <c r="JFN30" s="586"/>
      <c r="JFT30" s="587"/>
      <c r="JFV30" s="583"/>
      <c r="JFX30" s="584"/>
      <c r="JGA30" s="585"/>
      <c r="JGB30" s="601"/>
      <c r="JGG30" s="598"/>
      <c r="JGI30" s="602"/>
      <c r="JGK30" s="598"/>
      <c r="JGL30" s="586"/>
      <c r="JGR30" s="587"/>
      <c r="JGT30" s="583"/>
      <c r="JGV30" s="584"/>
      <c r="JGY30" s="585"/>
      <c r="JGZ30" s="601"/>
      <c r="JHE30" s="598"/>
      <c r="JHG30" s="602"/>
      <c r="JHI30" s="598"/>
      <c r="JHJ30" s="586"/>
      <c r="JHP30" s="587"/>
      <c r="JHR30" s="583"/>
      <c r="JHT30" s="584"/>
      <c r="JHW30" s="585"/>
      <c r="JHX30" s="601"/>
      <c r="JIC30" s="598"/>
      <c r="JIE30" s="602"/>
      <c r="JIG30" s="598"/>
      <c r="JIH30" s="586"/>
      <c r="JIN30" s="587"/>
      <c r="JIP30" s="583"/>
      <c r="JIR30" s="584"/>
      <c r="JIU30" s="585"/>
      <c r="JIV30" s="601"/>
      <c r="JJA30" s="598"/>
      <c r="JJC30" s="602"/>
      <c r="JJE30" s="598"/>
      <c r="JJF30" s="586"/>
      <c r="JJL30" s="587"/>
      <c r="JJN30" s="583"/>
      <c r="JJP30" s="584"/>
      <c r="JJS30" s="585"/>
      <c r="JJT30" s="601"/>
      <c r="JJY30" s="598"/>
      <c r="JKA30" s="602"/>
      <c r="JKC30" s="598"/>
      <c r="JKD30" s="586"/>
      <c r="JKJ30" s="587"/>
      <c r="JKL30" s="583"/>
      <c r="JKN30" s="584"/>
      <c r="JKQ30" s="585"/>
      <c r="JKR30" s="601"/>
      <c r="JKW30" s="598"/>
      <c r="JKY30" s="602"/>
      <c r="JLA30" s="598"/>
      <c r="JLB30" s="586"/>
      <c r="JLH30" s="587"/>
      <c r="JLJ30" s="583"/>
      <c r="JLL30" s="584"/>
      <c r="JLO30" s="585"/>
      <c r="JLP30" s="601"/>
      <c r="JLU30" s="598"/>
      <c r="JLW30" s="602"/>
      <c r="JLY30" s="598"/>
      <c r="JLZ30" s="586"/>
      <c r="JMF30" s="587"/>
      <c r="JMH30" s="583"/>
      <c r="JMJ30" s="584"/>
      <c r="JMM30" s="585"/>
      <c r="JMN30" s="601"/>
      <c r="JMS30" s="598"/>
      <c r="JMU30" s="602"/>
      <c r="JMW30" s="598"/>
      <c r="JMX30" s="586"/>
      <c r="JND30" s="587"/>
      <c r="JNF30" s="583"/>
      <c r="JNH30" s="584"/>
      <c r="JNK30" s="585"/>
      <c r="JNL30" s="601"/>
      <c r="JNQ30" s="598"/>
      <c r="JNS30" s="602"/>
      <c r="JNU30" s="598"/>
      <c r="JNV30" s="586"/>
      <c r="JOB30" s="587"/>
      <c r="JOD30" s="583"/>
      <c r="JOF30" s="584"/>
      <c r="JOI30" s="585"/>
      <c r="JOJ30" s="601"/>
      <c r="JOO30" s="598"/>
      <c r="JOQ30" s="602"/>
      <c r="JOS30" s="598"/>
      <c r="JOT30" s="586"/>
      <c r="JOZ30" s="587"/>
      <c r="JPB30" s="583"/>
      <c r="JPD30" s="584"/>
      <c r="JPG30" s="585"/>
      <c r="JPH30" s="601"/>
      <c r="JPM30" s="598"/>
      <c r="JPO30" s="602"/>
      <c r="JPQ30" s="598"/>
      <c r="JPR30" s="586"/>
      <c r="JPX30" s="587"/>
      <c r="JPZ30" s="583"/>
      <c r="JQB30" s="584"/>
      <c r="JQE30" s="585"/>
      <c r="JQF30" s="601"/>
      <c r="JQK30" s="598"/>
      <c r="JQM30" s="602"/>
      <c r="JQO30" s="598"/>
      <c r="JQP30" s="586"/>
      <c r="JQV30" s="587"/>
      <c r="JQX30" s="583"/>
      <c r="JQZ30" s="584"/>
      <c r="JRC30" s="585"/>
      <c r="JRD30" s="601"/>
      <c r="JRI30" s="598"/>
      <c r="JRK30" s="602"/>
      <c r="JRM30" s="598"/>
      <c r="JRN30" s="586"/>
      <c r="JRT30" s="587"/>
      <c r="JRV30" s="583"/>
      <c r="JRX30" s="584"/>
      <c r="JSA30" s="585"/>
      <c r="JSB30" s="601"/>
      <c r="JSG30" s="598"/>
      <c r="JSI30" s="602"/>
      <c r="JSK30" s="598"/>
      <c r="JSL30" s="586"/>
      <c r="JSR30" s="587"/>
      <c r="JST30" s="583"/>
      <c r="JSV30" s="584"/>
      <c r="JSY30" s="585"/>
      <c r="JSZ30" s="601"/>
      <c r="JTE30" s="598"/>
      <c r="JTG30" s="602"/>
      <c r="JTI30" s="598"/>
      <c r="JTJ30" s="586"/>
      <c r="JTP30" s="587"/>
      <c r="JTR30" s="583"/>
      <c r="JTT30" s="584"/>
      <c r="JTW30" s="585"/>
      <c r="JTX30" s="601"/>
      <c r="JUC30" s="598"/>
      <c r="JUE30" s="602"/>
      <c r="JUG30" s="598"/>
      <c r="JUH30" s="586"/>
      <c r="JUN30" s="587"/>
      <c r="JUP30" s="583"/>
      <c r="JUR30" s="584"/>
      <c r="JUU30" s="585"/>
      <c r="JUV30" s="601"/>
      <c r="JVA30" s="598"/>
      <c r="JVC30" s="602"/>
      <c r="JVE30" s="598"/>
      <c r="JVF30" s="586"/>
      <c r="JVL30" s="587"/>
      <c r="JVN30" s="583"/>
      <c r="JVP30" s="584"/>
      <c r="JVS30" s="585"/>
      <c r="JVT30" s="601"/>
      <c r="JVY30" s="598"/>
      <c r="JWA30" s="602"/>
      <c r="JWC30" s="598"/>
      <c r="JWD30" s="586"/>
      <c r="JWJ30" s="587"/>
      <c r="JWL30" s="583"/>
      <c r="JWN30" s="584"/>
      <c r="JWQ30" s="585"/>
      <c r="JWR30" s="601"/>
      <c r="JWW30" s="598"/>
      <c r="JWY30" s="602"/>
      <c r="JXA30" s="598"/>
      <c r="JXB30" s="586"/>
      <c r="JXH30" s="587"/>
      <c r="JXJ30" s="583"/>
      <c r="JXL30" s="584"/>
      <c r="JXO30" s="585"/>
      <c r="JXP30" s="601"/>
      <c r="JXU30" s="598"/>
      <c r="JXW30" s="602"/>
      <c r="JXY30" s="598"/>
      <c r="JXZ30" s="586"/>
      <c r="JYF30" s="587"/>
      <c r="JYH30" s="583"/>
      <c r="JYJ30" s="584"/>
      <c r="JYM30" s="585"/>
      <c r="JYN30" s="601"/>
      <c r="JYS30" s="598"/>
      <c r="JYU30" s="602"/>
      <c r="JYW30" s="598"/>
      <c r="JYX30" s="586"/>
      <c r="JZD30" s="587"/>
      <c r="JZF30" s="583"/>
      <c r="JZH30" s="584"/>
      <c r="JZK30" s="585"/>
      <c r="JZL30" s="601"/>
      <c r="JZQ30" s="598"/>
      <c r="JZS30" s="602"/>
      <c r="JZU30" s="598"/>
      <c r="JZV30" s="586"/>
      <c r="KAB30" s="587"/>
      <c r="KAD30" s="583"/>
      <c r="KAF30" s="584"/>
      <c r="KAI30" s="585"/>
      <c r="KAJ30" s="601"/>
      <c r="KAO30" s="598"/>
      <c r="KAQ30" s="602"/>
      <c r="KAS30" s="598"/>
      <c r="KAT30" s="586"/>
      <c r="KAZ30" s="587"/>
      <c r="KBB30" s="583"/>
      <c r="KBD30" s="584"/>
      <c r="KBG30" s="585"/>
      <c r="KBH30" s="601"/>
      <c r="KBM30" s="598"/>
      <c r="KBO30" s="602"/>
      <c r="KBQ30" s="598"/>
      <c r="KBR30" s="586"/>
      <c r="KBX30" s="587"/>
      <c r="KBZ30" s="583"/>
      <c r="KCB30" s="584"/>
      <c r="KCE30" s="585"/>
      <c r="KCF30" s="601"/>
      <c r="KCK30" s="598"/>
      <c r="KCM30" s="602"/>
      <c r="KCO30" s="598"/>
      <c r="KCP30" s="586"/>
      <c r="KCV30" s="587"/>
      <c r="KCX30" s="583"/>
      <c r="KCZ30" s="584"/>
      <c r="KDC30" s="585"/>
      <c r="KDD30" s="601"/>
      <c r="KDI30" s="598"/>
      <c r="KDK30" s="602"/>
      <c r="KDM30" s="598"/>
      <c r="KDN30" s="586"/>
      <c r="KDT30" s="587"/>
      <c r="KDV30" s="583"/>
      <c r="KDX30" s="584"/>
      <c r="KEA30" s="585"/>
      <c r="KEB30" s="601"/>
      <c r="KEG30" s="598"/>
      <c r="KEI30" s="602"/>
      <c r="KEK30" s="598"/>
      <c r="KEL30" s="586"/>
      <c r="KER30" s="587"/>
      <c r="KET30" s="583"/>
      <c r="KEV30" s="584"/>
      <c r="KEY30" s="585"/>
      <c r="KEZ30" s="601"/>
      <c r="KFE30" s="598"/>
      <c r="KFG30" s="602"/>
      <c r="KFI30" s="598"/>
      <c r="KFJ30" s="586"/>
      <c r="KFP30" s="587"/>
      <c r="KFR30" s="583"/>
      <c r="KFT30" s="584"/>
      <c r="KFW30" s="585"/>
      <c r="KFX30" s="601"/>
      <c r="KGC30" s="598"/>
      <c r="KGE30" s="602"/>
      <c r="KGG30" s="598"/>
      <c r="KGH30" s="586"/>
      <c r="KGN30" s="587"/>
      <c r="KGP30" s="583"/>
      <c r="KGR30" s="584"/>
      <c r="KGU30" s="585"/>
      <c r="KGV30" s="601"/>
      <c r="KHA30" s="598"/>
      <c r="KHC30" s="602"/>
      <c r="KHE30" s="598"/>
      <c r="KHF30" s="586"/>
      <c r="KHL30" s="587"/>
      <c r="KHN30" s="583"/>
      <c r="KHP30" s="584"/>
      <c r="KHS30" s="585"/>
      <c r="KHT30" s="601"/>
      <c r="KHY30" s="598"/>
      <c r="KIA30" s="602"/>
      <c r="KIC30" s="598"/>
      <c r="KID30" s="586"/>
      <c r="KIJ30" s="587"/>
      <c r="KIL30" s="583"/>
      <c r="KIN30" s="584"/>
      <c r="KIQ30" s="585"/>
      <c r="KIR30" s="601"/>
      <c r="KIW30" s="598"/>
      <c r="KIY30" s="602"/>
      <c r="KJA30" s="598"/>
      <c r="KJB30" s="586"/>
      <c r="KJH30" s="587"/>
      <c r="KJJ30" s="583"/>
      <c r="KJL30" s="584"/>
      <c r="KJO30" s="585"/>
      <c r="KJP30" s="601"/>
      <c r="KJU30" s="598"/>
      <c r="KJW30" s="602"/>
      <c r="KJY30" s="598"/>
      <c r="KJZ30" s="586"/>
      <c r="KKF30" s="587"/>
      <c r="KKH30" s="583"/>
      <c r="KKJ30" s="584"/>
      <c r="KKM30" s="585"/>
      <c r="KKN30" s="601"/>
      <c r="KKS30" s="598"/>
      <c r="KKU30" s="602"/>
      <c r="KKW30" s="598"/>
      <c r="KKX30" s="586"/>
      <c r="KLD30" s="587"/>
      <c r="KLF30" s="583"/>
      <c r="KLH30" s="584"/>
      <c r="KLK30" s="585"/>
      <c r="KLL30" s="601"/>
      <c r="KLQ30" s="598"/>
      <c r="KLS30" s="602"/>
      <c r="KLU30" s="598"/>
      <c r="KLV30" s="586"/>
      <c r="KMB30" s="587"/>
      <c r="KMD30" s="583"/>
      <c r="KMF30" s="584"/>
      <c r="KMI30" s="585"/>
      <c r="KMJ30" s="601"/>
      <c r="KMO30" s="598"/>
      <c r="KMQ30" s="602"/>
      <c r="KMS30" s="598"/>
      <c r="KMT30" s="586"/>
      <c r="KMZ30" s="587"/>
      <c r="KNB30" s="583"/>
      <c r="KND30" s="584"/>
      <c r="KNG30" s="585"/>
      <c r="KNH30" s="601"/>
      <c r="KNM30" s="598"/>
      <c r="KNO30" s="602"/>
      <c r="KNQ30" s="598"/>
      <c r="KNR30" s="586"/>
      <c r="KNX30" s="587"/>
      <c r="KNZ30" s="583"/>
      <c r="KOB30" s="584"/>
      <c r="KOE30" s="585"/>
      <c r="KOF30" s="601"/>
      <c r="KOK30" s="598"/>
      <c r="KOM30" s="602"/>
      <c r="KOO30" s="598"/>
      <c r="KOP30" s="586"/>
      <c r="KOV30" s="587"/>
      <c r="KOX30" s="583"/>
      <c r="KOZ30" s="584"/>
      <c r="KPC30" s="585"/>
      <c r="KPD30" s="601"/>
      <c r="KPI30" s="598"/>
      <c r="KPK30" s="602"/>
      <c r="KPM30" s="598"/>
      <c r="KPN30" s="586"/>
      <c r="KPT30" s="587"/>
      <c r="KPV30" s="583"/>
      <c r="KPX30" s="584"/>
      <c r="KQA30" s="585"/>
      <c r="KQB30" s="601"/>
      <c r="KQG30" s="598"/>
      <c r="KQI30" s="602"/>
      <c r="KQK30" s="598"/>
      <c r="KQL30" s="586"/>
      <c r="KQR30" s="587"/>
      <c r="KQT30" s="583"/>
      <c r="KQV30" s="584"/>
      <c r="KQY30" s="585"/>
      <c r="KQZ30" s="601"/>
      <c r="KRE30" s="598"/>
      <c r="KRG30" s="602"/>
      <c r="KRI30" s="598"/>
      <c r="KRJ30" s="586"/>
      <c r="KRP30" s="587"/>
      <c r="KRR30" s="583"/>
      <c r="KRT30" s="584"/>
      <c r="KRW30" s="585"/>
      <c r="KRX30" s="601"/>
      <c r="KSC30" s="598"/>
      <c r="KSE30" s="602"/>
      <c r="KSG30" s="598"/>
      <c r="KSH30" s="586"/>
      <c r="KSN30" s="587"/>
      <c r="KSP30" s="583"/>
      <c r="KSR30" s="584"/>
      <c r="KSU30" s="585"/>
      <c r="KSV30" s="601"/>
      <c r="KTA30" s="598"/>
      <c r="KTC30" s="602"/>
      <c r="KTE30" s="598"/>
      <c r="KTF30" s="586"/>
      <c r="KTL30" s="587"/>
      <c r="KTN30" s="583"/>
      <c r="KTP30" s="584"/>
      <c r="KTS30" s="585"/>
      <c r="KTT30" s="601"/>
      <c r="KTY30" s="598"/>
      <c r="KUA30" s="602"/>
      <c r="KUC30" s="598"/>
      <c r="KUD30" s="586"/>
      <c r="KUJ30" s="587"/>
      <c r="KUL30" s="583"/>
      <c r="KUN30" s="584"/>
      <c r="KUQ30" s="585"/>
      <c r="KUR30" s="601"/>
      <c r="KUW30" s="598"/>
      <c r="KUY30" s="602"/>
      <c r="KVA30" s="598"/>
      <c r="KVB30" s="586"/>
      <c r="KVH30" s="587"/>
      <c r="KVJ30" s="583"/>
      <c r="KVL30" s="584"/>
      <c r="KVO30" s="585"/>
      <c r="KVP30" s="601"/>
      <c r="KVU30" s="598"/>
      <c r="KVW30" s="602"/>
      <c r="KVY30" s="598"/>
      <c r="KVZ30" s="586"/>
      <c r="KWF30" s="587"/>
      <c r="KWH30" s="583"/>
      <c r="KWJ30" s="584"/>
      <c r="KWM30" s="585"/>
      <c r="KWN30" s="601"/>
      <c r="KWS30" s="598"/>
      <c r="KWU30" s="602"/>
      <c r="KWW30" s="598"/>
      <c r="KWX30" s="586"/>
      <c r="KXD30" s="587"/>
      <c r="KXF30" s="583"/>
      <c r="KXH30" s="584"/>
      <c r="KXK30" s="585"/>
      <c r="KXL30" s="601"/>
      <c r="KXQ30" s="598"/>
      <c r="KXS30" s="602"/>
      <c r="KXU30" s="598"/>
      <c r="KXV30" s="586"/>
      <c r="KYB30" s="587"/>
      <c r="KYD30" s="583"/>
      <c r="KYF30" s="584"/>
      <c r="KYI30" s="585"/>
      <c r="KYJ30" s="601"/>
      <c r="KYO30" s="598"/>
      <c r="KYQ30" s="602"/>
      <c r="KYS30" s="598"/>
      <c r="KYT30" s="586"/>
      <c r="KYZ30" s="587"/>
      <c r="KZB30" s="583"/>
      <c r="KZD30" s="584"/>
      <c r="KZG30" s="585"/>
      <c r="KZH30" s="601"/>
      <c r="KZM30" s="598"/>
      <c r="KZO30" s="602"/>
      <c r="KZQ30" s="598"/>
      <c r="KZR30" s="586"/>
      <c r="KZX30" s="587"/>
      <c r="KZZ30" s="583"/>
      <c r="LAB30" s="584"/>
      <c r="LAE30" s="585"/>
      <c r="LAF30" s="601"/>
      <c r="LAK30" s="598"/>
      <c r="LAM30" s="602"/>
      <c r="LAO30" s="598"/>
      <c r="LAP30" s="586"/>
      <c r="LAV30" s="587"/>
      <c r="LAX30" s="583"/>
      <c r="LAZ30" s="584"/>
      <c r="LBC30" s="585"/>
      <c r="LBD30" s="601"/>
      <c r="LBI30" s="598"/>
      <c r="LBK30" s="602"/>
      <c r="LBM30" s="598"/>
      <c r="LBN30" s="586"/>
      <c r="LBT30" s="587"/>
      <c r="LBV30" s="583"/>
      <c r="LBX30" s="584"/>
      <c r="LCA30" s="585"/>
      <c r="LCB30" s="601"/>
      <c r="LCG30" s="598"/>
      <c r="LCI30" s="602"/>
      <c r="LCK30" s="598"/>
      <c r="LCL30" s="586"/>
      <c r="LCR30" s="587"/>
      <c r="LCT30" s="583"/>
      <c r="LCV30" s="584"/>
      <c r="LCY30" s="585"/>
      <c r="LCZ30" s="601"/>
      <c r="LDE30" s="598"/>
      <c r="LDG30" s="602"/>
      <c r="LDI30" s="598"/>
      <c r="LDJ30" s="586"/>
      <c r="LDP30" s="587"/>
      <c r="LDR30" s="583"/>
      <c r="LDT30" s="584"/>
      <c r="LDW30" s="585"/>
      <c r="LDX30" s="601"/>
      <c r="LEC30" s="598"/>
      <c r="LEE30" s="602"/>
      <c r="LEG30" s="598"/>
      <c r="LEH30" s="586"/>
      <c r="LEN30" s="587"/>
      <c r="LEP30" s="583"/>
      <c r="LER30" s="584"/>
      <c r="LEU30" s="585"/>
      <c r="LEV30" s="601"/>
      <c r="LFA30" s="598"/>
      <c r="LFC30" s="602"/>
      <c r="LFE30" s="598"/>
      <c r="LFF30" s="586"/>
      <c r="LFL30" s="587"/>
      <c r="LFN30" s="583"/>
      <c r="LFP30" s="584"/>
      <c r="LFS30" s="585"/>
      <c r="LFT30" s="601"/>
      <c r="LFY30" s="598"/>
      <c r="LGA30" s="602"/>
      <c r="LGC30" s="598"/>
      <c r="LGD30" s="586"/>
      <c r="LGJ30" s="587"/>
      <c r="LGL30" s="583"/>
      <c r="LGN30" s="584"/>
      <c r="LGQ30" s="585"/>
      <c r="LGR30" s="601"/>
      <c r="LGW30" s="598"/>
      <c r="LGY30" s="602"/>
      <c r="LHA30" s="598"/>
      <c r="LHB30" s="586"/>
      <c r="LHH30" s="587"/>
      <c r="LHJ30" s="583"/>
      <c r="LHL30" s="584"/>
      <c r="LHO30" s="585"/>
      <c r="LHP30" s="601"/>
      <c r="LHU30" s="598"/>
      <c r="LHW30" s="602"/>
      <c r="LHY30" s="598"/>
      <c r="LHZ30" s="586"/>
      <c r="LIF30" s="587"/>
      <c r="LIH30" s="583"/>
      <c r="LIJ30" s="584"/>
      <c r="LIM30" s="585"/>
      <c r="LIN30" s="601"/>
      <c r="LIS30" s="598"/>
      <c r="LIU30" s="602"/>
      <c r="LIW30" s="598"/>
      <c r="LIX30" s="586"/>
      <c r="LJD30" s="587"/>
      <c r="LJF30" s="583"/>
      <c r="LJH30" s="584"/>
      <c r="LJK30" s="585"/>
      <c r="LJL30" s="601"/>
      <c r="LJQ30" s="598"/>
      <c r="LJS30" s="602"/>
      <c r="LJU30" s="598"/>
      <c r="LJV30" s="586"/>
      <c r="LKB30" s="587"/>
      <c r="LKD30" s="583"/>
      <c r="LKF30" s="584"/>
      <c r="LKI30" s="585"/>
      <c r="LKJ30" s="601"/>
      <c r="LKO30" s="598"/>
      <c r="LKQ30" s="602"/>
      <c r="LKS30" s="598"/>
      <c r="LKT30" s="586"/>
      <c r="LKZ30" s="587"/>
      <c r="LLB30" s="583"/>
      <c r="LLD30" s="584"/>
      <c r="LLG30" s="585"/>
      <c r="LLH30" s="601"/>
      <c r="LLM30" s="598"/>
      <c r="LLO30" s="602"/>
      <c r="LLQ30" s="598"/>
      <c r="LLR30" s="586"/>
      <c r="LLX30" s="587"/>
      <c r="LLZ30" s="583"/>
      <c r="LMB30" s="584"/>
      <c r="LME30" s="585"/>
      <c r="LMF30" s="601"/>
      <c r="LMK30" s="598"/>
      <c r="LMM30" s="602"/>
      <c r="LMO30" s="598"/>
      <c r="LMP30" s="586"/>
      <c r="LMV30" s="587"/>
      <c r="LMX30" s="583"/>
      <c r="LMZ30" s="584"/>
      <c r="LNC30" s="585"/>
      <c r="LND30" s="601"/>
      <c r="LNI30" s="598"/>
      <c r="LNK30" s="602"/>
      <c r="LNM30" s="598"/>
      <c r="LNN30" s="586"/>
      <c r="LNT30" s="587"/>
      <c r="LNV30" s="583"/>
      <c r="LNX30" s="584"/>
      <c r="LOA30" s="585"/>
      <c r="LOB30" s="601"/>
      <c r="LOG30" s="598"/>
      <c r="LOI30" s="602"/>
      <c r="LOK30" s="598"/>
      <c r="LOL30" s="586"/>
      <c r="LOR30" s="587"/>
      <c r="LOT30" s="583"/>
      <c r="LOV30" s="584"/>
      <c r="LOY30" s="585"/>
      <c r="LOZ30" s="601"/>
      <c r="LPE30" s="598"/>
      <c r="LPG30" s="602"/>
      <c r="LPI30" s="598"/>
      <c r="LPJ30" s="586"/>
      <c r="LPP30" s="587"/>
      <c r="LPR30" s="583"/>
      <c r="LPT30" s="584"/>
      <c r="LPW30" s="585"/>
      <c r="LPX30" s="601"/>
      <c r="LQC30" s="598"/>
      <c r="LQE30" s="602"/>
      <c r="LQG30" s="598"/>
      <c r="LQH30" s="586"/>
      <c r="LQN30" s="587"/>
      <c r="LQP30" s="583"/>
      <c r="LQR30" s="584"/>
      <c r="LQU30" s="585"/>
      <c r="LQV30" s="601"/>
      <c r="LRA30" s="598"/>
      <c r="LRC30" s="602"/>
      <c r="LRE30" s="598"/>
      <c r="LRF30" s="586"/>
      <c r="LRL30" s="587"/>
      <c r="LRN30" s="583"/>
      <c r="LRP30" s="584"/>
      <c r="LRS30" s="585"/>
      <c r="LRT30" s="601"/>
      <c r="LRY30" s="598"/>
      <c r="LSA30" s="602"/>
      <c r="LSC30" s="598"/>
      <c r="LSD30" s="586"/>
      <c r="LSJ30" s="587"/>
      <c r="LSL30" s="583"/>
      <c r="LSN30" s="584"/>
      <c r="LSQ30" s="585"/>
      <c r="LSR30" s="601"/>
      <c r="LSW30" s="598"/>
      <c r="LSY30" s="602"/>
      <c r="LTA30" s="598"/>
      <c r="LTB30" s="586"/>
      <c r="LTH30" s="587"/>
      <c r="LTJ30" s="583"/>
      <c r="LTL30" s="584"/>
      <c r="LTO30" s="585"/>
      <c r="LTP30" s="601"/>
      <c r="LTU30" s="598"/>
      <c r="LTW30" s="602"/>
      <c r="LTY30" s="598"/>
      <c r="LTZ30" s="586"/>
      <c r="LUF30" s="587"/>
      <c r="LUH30" s="583"/>
      <c r="LUJ30" s="584"/>
      <c r="LUM30" s="585"/>
      <c r="LUN30" s="601"/>
      <c r="LUS30" s="598"/>
      <c r="LUU30" s="602"/>
      <c r="LUW30" s="598"/>
      <c r="LUX30" s="586"/>
      <c r="LVD30" s="587"/>
      <c r="LVF30" s="583"/>
      <c r="LVH30" s="584"/>
      <c r="LVK30" s="585"/>
      <c r="LVL30" s="601"/>
      <c r="LVQ30" s="598"/>
      <c r="LVS30" s="602"/>
      <c r="LVU30" s="598"/>
      <c r="LVV30" s="586"/>
      <c r="LWB30" s="587"/>
      <c r="LWD30" s="583"/>
      <c r="LWF30" s="584"/>
      <c r="LWI30" s="585"/>
      <c r="LWJ30" s="601"/>
      <c r="LWO30" s="598"/>
      <c r="LWQ30" s="602"/>
      <c r="LWS30" s="598"/>
      <c r="LWT30" s="586"/>
      <c r="LWZ30" s="587"/>
      <c r="LXB30" s="583"/>
      <c r="LXD30" s="584"/>
      <c r="LXG30" s="585"/>
      <c r="LXH30" s="601"/>
      <c r="LXM30" s="598"/>
      <c r="LXO30" s="602"/>
      <c r="LXQ30" s="598"/>
      <c r="LXR30" s="586"/>
      <c r="LXX30" s="587"/>
      <c r="LXZ30" s="583"/>
      <c r="LYB30" s="584"/>
      <c r="LYE30" s="585"/>
      <c r="LYF30" s="601"/>
      <c r="LYK30" s="598"/>
      <c r="LYM30" s="602"/>
      <c r="LYO30" s="598"/>
      <c r="LYP30" s="586"/>
      <c r="LYV30" s="587"/>
      <c r="LYX30" s="583"/>
      <c r="LYZ30" s="584"/>
      <c r="LZC30" s="585"/>
      <c r="LZD30" s="601"/>
      <c r="LZI30" s="598"/>
      <c r="LZK30" s="602"/>
      <c r="LZM30" s="598"/>
      <c r="LZN30" s="586"/>
      <c r="LZT30" s="587"/>
      <c r="LZV30" s="583"/>
      <c r="LZX30" s="584"/>
      <c r="MAA30" s="585"/>
      <c r="MAB30" s="601"/>
      <c r="MAG30" s="598"/>
      <c r="MAI30" s="602"/>
      <c r="MAK30" s="598"/>
      <c r="MAL30" s="586"/>
      <c r="MAR30" s="587"/>
      <c r="MAT30" s="583"/>
      <c r="MAV30" s="584"/>
      <c r="MAY30" s="585"/>
      <c r="MAZ30" s="601"/>
      <c r="MBE30" s="598"/>
      <c r="MBG30" s="602"/>
      <c r="MBI30" s="598"/>
      <c r="MBJ30" s="586"/>
      <c r="MBP30" s="587"/>
      <c r="MBR30" s="583"/>
      <c r="MBT30" s="584"/>
      <c r="MBW30" s="585"/>
      <c r="MBX30" s="601"/>
      <c r="MCC30" s="598"/>
      <c r="MCE30" s="602"/>
      <c r="MCG30" s="598"/>
      <c r="MCH30" s="586"/>
      <c r="MCN30" s="587"/>
      <c r="MCP30" s="583"/>
      <c r="MCR30" s="584"/>
      <c r="MCU30" s="585"/>
      <c r="MCV30" s="601"/>
      <c r="MDA30" s="598"/>
      <c r="MDC30" s="602"/>
      <c r="MDE30" s="598"/>
      <c r="MDF30" s="586"/>
      <c r="MDL30" s="587"/>
      <c r="MDN30" s="583"/>
      <c r="MDP30" s="584"/>
      <c r="MDS30" s="585"/>
      <c r="MDT30" s="601"/>
      <c r="MDY30" s="598"/>
      <c r="MEA30" s="602"/>
      <c r="MEC30" s="598"/>
      <c r="MED30" s="586"/>
      <c r="MEJ30" s="587"/>
      <c r="MEL30" s="583"/>
      <c r="MEN30" s="584"/>
      <c r="MEQ30" s="585"/>
      <c r="MER30" s="601"/>
      <c r="MEW30" s="598"/>
      <c r="MEY30" s="602"/>
      <c r="MFA30" s="598"/>
      <c r="MFB30" s="586"/>
      <c r="MFH30" s="587"/>
      <c r="MFJ30" s="583"/>
      <c r="MFL30" s="584"/>
      <c r="MFO30" s="585"/>
      <c r="MFP30" s="601"/>
      <c r="MFU30" s="598"/>
      <c r="MFW30" s="602"/>
      <c r="MFY30" s="598"/>
      <c r="MFZ30" s="586"/>
      <c r="MGF30" s="587"/>
      <c r="MGH30" s="583"/>
      <c r="MGJ30" s="584"/>
      <c r="MGM30" s="585"/>
      <c r="MGN30" s="601"/>
      <c r="MGS30" s="598"/>
      <c r="MGU30" s="602"/>
      <c r="MGW30" s="598"/>
      <c r="MGX30" s="586"/>
      <c r="MHD30" s="587"/>
      <c r="MHF30" s="583"/>
      <c r="MHH30" s="584"/>
      <c r="MHK30" s="585"/>
      <c r="MHL30" s="601"/>
      <c r="MHQ30" s="598"/>
      <c r="MHS30" s="602"/>
      <c r="MHU30" s="598"/>
      <c r="MHV30" s="586"/>
      <c r="MIB30" s="587"/>
      <c r="MID30" s="583"/>
      <c r="MIF30" s="584"/>
      <c r="MII30" s="585"/>
      <c r="MIJ30" s="601"/>
      <c r="MIO30" s="598"/>
      <c r="MIQ30" s="602"/>
      <c r="MIS30" s="598"/>
      <c r="MIT30" s="586"/>
      <c r="MIZ30" s="587"/>
      <c r="MJB30" s="583"/>
      <c r="MJD30" s="584"/>
      <c r="MJG30" s="585"/>
      <c r="MJH30" s="601"/>
      <c r="MJM30" s="598"/>
      <c r="MJO30" s="602"/>
      <c r="MJQ30" s="598"/>
      <c r="MJR30" s="586"/>
      <c r="MJX30" s="587"/>
      <c r="MJZ30" s="583"/>
      <c r="MKB30" s="584"/>
      <c r="MKE30" s="585"/>
      <c r="MKF30" s="601"/>
      <c r="MKK30" s="598"/>
      <c r="MKM30" s="602"/>
      <c r="MKO30" s="598"/>
      <c r="MKP30" s="586"/>
      <c r="MKV30" s="587"/>
      <c r="MKX30" s="583"/>
      <c r="MKZ30" s="584"/>
      <c r="MLC30" s="585"/>
      <c r="MLD30" s="601"/>
      <c r="MLI30" s="598"/>
      <c r="MLK30" s="602"/>
      <c r="MLM30" s="598"/>
      <c r="MLN30" s="586"/>
      <c r="MLT30" s="587"/>
      <c r="MLV30" s="583"/>
      <c r="MLX30" s="584"/>
      <c r="MMA30" s="585"/>
      <c r="MMB30" s="601"/>
      <c r="MMG30" s="598"/>
      <c r="MMI30" s="602"/>
      <c r="MMK30" s="598"/>
      <c r="MML30" s="586"/>
      <c r="MMR30" s="587"/>
      <c r="MMT30" s="583"/>
      <c r="MMV30" s="584"/>
      <c r="MMY30" s="585"/>
      <c r="MMZ30" s="601"/>
      <c r="MNE30" s="598"/>
      <c r="MNG30" s="602"/>
      <c r="MNI30" s="598"/>
      <c r="MNJ30" s="586"/>
      <c r="MNP30" s="587"/>
      <c r="MNR30" s="583"/>
      <c r="MNT30" s="584"/>
      <c r="MNW30" s="585"/>
      <c r="MNX30" s="601"/>
      <c r="MOC30" s="598"/>
      <c r="MOE30" s="602"/>
      <c r="MOG30" s="598"/>
      <c r="MOH30" s="586"/>
      <c r="MON30" s="587"/>
      <c r="MOP30" s="583"/>
      <c r="MOR30" s="584"/>
      <c r="MOU30" s="585"/>
      <c r="MOV30" s="601"/>
      <c r="MPA30" s="598"/>
      <c r="MPC30" s="602"/>
      <c r="MPE30" s="598"/>
      <c r="MPF30" s="586"/>
      <c r="MPL30" s="587"/>
      <c r="MPN30" s="583"/>
      <c r="MPP30" s="584"/>
      <c r="MPS30" s="585"/>
      <c r="MPT30" s="601"/>
      <c r="MPY30" s="598"/>
      <c r="MQA30" s="602"/>
      <c r="MQC30" s="598"/>
      <c r="MQD30" s="586"/>
      <c r="MQJ30" s="587"/>
      <c r="MQL30" s="583"/>
      <c r="MQN30" s="584"/>
      <c r="MQQ30" s="585"/>
      <c r="MQR30" s="601"/>
      <c r="MQW30" s="598"/>
      <c r="MQY30" s="602"/>
      <c r="MRA30" s="598"/>
      <c r="MRB30" s="586"/>
      <c r="MRH30" s="587"/>
      <c r="MRJ30" s="583"/>
      <c r="MRL30" s="584"/>
      <c r="MRO30" s="585"/>
      <c r="MRP30" s="601"/>
      <c r="MRU30" s="598"/>
      <c r="MRW30" s="602"/>
      <c r="MRY30" s="598"/>
      <c r="MRZ30" s="586"/>
      <c r="MSF30" s="587"/>
      <c r="MSH30" s="583"/>
      <c r="MSJ30" s="584"/>
      <c r="MSM30" s="585"/>
      <c r="MSN30" s="601"/>
      <c r="MSS30" s="598"/>
      <c r="MSU30" s="602"/>
      <c r="MSW30" s="598"/>
      <c r="MSX30" s="586"/>
      <c r="MTD30" s="587"/>
      <c r="MTF30" s="583"/>
      <c r="MTH30" s="584"/>
      <c r="MTK30" s="585"/>
      <c r="MTL30" s="601"/>
      <c r="MTQ30" s="598"/>
      <c r="MTS30" s="602"/>
      <c r="MTU30" s="598"/>
      <c r="MTV30" s="586"/>
      <c r="MUB30" s="587"/>
      <c r="MUD30" s="583"/>
      <c r="MUF30" s="584"/>
      <c r="MUI30" s="585"/>
      <c r="MUJ30" s="601"/>
      <c r="MUO30" s="598"/>
      <c r="MUQ30" s="602"/>
      <c r="MUS30" s="598"/>
      <c r="MUT30" s="586"/>
      <c r="MUZ30" s="587"/>
      <c r="MVB30" s="583"/>
      <c r="MVD30" s="584"/>
      <c r="MVG30" s="585"/>
      <c r="MVH30" s="601"/>
      <c r="MVM30" s="598"/>
      <c r="MVO30" s="602"/>
      <c r="MVQ30" s="598"/>
      <c r="MVR30" s="586"/>
      <c r="MVX30" s="587"/>
      <c r="MVZ30" s="583"/>
      <c r="MWB30" s="584"/>
      <c r="MWE30" s="585"/>
      <c r="MWF30" s="601"/>
      <c r="MWK30" s="598"/>
      <c r="MWM30" s="602"/>
      <c r="MWO30" s="598"/>
      <c r="MWP30" s="586"/>
      <c r="MWV30" s="587"/>
      <c r="MWX30" s="583"/>
      <c r="MWZ30" s="584"/>
      <c r="MXC30" s="585"/>
      <c r="MXD30" s="601"/>
      <c r="MXI30" s="598"/>
      <c r="MXK30" s="602"/>
      <c r="MXM30" s="598"/>
      <c r="MXN30" s="586"/>
      <c r="MXT30" s="587"/>
      <c r="MXV30" s="583"/>
      <c r="MXX30" s="584"/>
      <c r="MYA30" s="585"/>
      <c r="MYB30" s="601"/>
      <c r="MYG30" s="598"/>
      <c r="MYI30" s="602"/>
      <c r="MYK30" s="598"/>
      <c r="MYL30" s="586"/>
      <c r="MYR30" s="587"/>
      <c r="MYT30" s="583"/>
      <c r="MYV30" s="584"/>
      <c r="MYY30" s="585"/>
      <c r="MYZ30" s="601"/>
      <c r="MZE30" s="598"/>
      <c r="MZG30" s="602"/>
      <c r="MZI30" s="598"/>
      <c r="MZJ30" s="586"/>
      <c r="MZP30" s="587"/>
      <c r="MZR30" s="583"/>
      <c r="MZT30" s="584"/>
      <c r="MZW30" s="585"/>
      <c r="MZX30" s="601"/>
      <c r="NAC30" s="598"/>
      <c r="NAE30" s="602"/>
      <c r="NAG30" s="598"/>
      <c r="NAH30" s="586"/>
      <c r="NAN30" s="587"/>
      <c r="NAP30" s="583"/>
      <c r="NAR30" s="584"/>
      <c r="NAU30" s="585"/>
      <c r="NAV30" s="601"/>
      <c r="NBA30" s="598"/>
      <c r="NBC30" s="602"/>
      <c r="NBE30" s="598"/>
      <c r="NBF30" s="586"/>
      <c r="NBL30" s="587"/>
      <c r="NBN30" s="583"/>
      <c r="NBP30" s="584"/>
      <c r="NBS30" s="585"/>
      <c r="NBT30" s="601"/>
      <c r="NBY30" s="598"/>
      <c r="NCA30" s="602"/>
      <c r="NCC30" s="598"/>
      <c r="NCD30" s="586"/>
      <c r="NCJ30" s="587"/>
      <c r="NCL30" s="583"/>
      <c r="NCN30" s="584"/>
      <c r="NCQ30" s="585"/>
      <c r="NCR30" s="601"/>
      <c r="NCW30" s="598"/>
      <c r="NCY30" s="602"/>
      <c r="NDA30" s="598"/>
      <c r="NDB30" s="586"/>
      <c r="NDH30" s="587"/>
      <c r="NDJ30" s="583"/>
      <c r="NDL30" s="584"/>
      <c r="NDO30" s="585"/>
      <c r="NDP30" s="601"/>
      <c r="NDU30" s="598"/>
      <c r="NDW30" s="602"/>
      <c r="NDY30" s="598"/>
      <c r="NDZ30" s="586"/>
      <c r="NEF30" s="587"/>
      <c r="NEH30" s="583"/>
      <c r="NEJ30" s="584"/>
      <c r="NEM30" s="585"/>
      <c r="NEN30" s="601"/>
      <c r="NES30" s="598"/>
      <c r="NEU30" s="602"/>
      <c r="NEW30" s="598"/>
      <c r="NEX30" s="586"/>
      <c r="NFD30" s="587"/>
      <c r="NFF30" s="583"/>
      <c r="NFH30" s="584"/>
      <c r="NFK30" s="585"/>
      <c r="NFL30" s="601"/>
      <c r="NFQ30" s="598"/>
      <c r="NFS30" s="602"/>
      <c r="NFU30" s="598"/>
      <c r="NFV30" s="586"/>
      <c r="NGB30" s="587"/>
      <c r="NGD30" s="583"/>
      <c r="NGF30" s="584"/>
      <c r="NGI30" s="585"/>
      <c r="NGJ30" s="601"/>
      <c r="NGO30" s="598"/>
      <c r="NGQ30" s="602"/>
      <c r="NGS30" s="598"/>
      <c r="NGT30" s="586"/>
      <c r="NGZ30" s="587"/>
      <c r="NHB30" s="583"/>
      <c r="NHD30" s="584"/>
      <c r="NHG30" s="585"/>
      <c r="NHH30" s="601"/>
      <c r="NHM30" s="598"/>
      <c r="NHO30" s="602"/>
      <c r="NHQ30" s="598"/>
      <c r="NHR30" s="586"/>
      <c r="NHX30" s="587"/>
      <c r="NHZ30" s="583"/>
      <c r="NIB30" s="584"/>
      <c r="NIE30" s="585"/>
      <c r="NIF30" s="601"/>
      <c r="NIK30" s="598"/>
      <c r="NIM30" s="602"/>
      <c r="NIO30" s="598"/>
      <c r="NIP30" s="586"/>
      <c r="NIV30" s="587"/>
      <c r="NIX30" s="583"/>
      <c r="NIZ30" s="584"/>
      <c r="NJC30" s="585"/>
      <c r="NJD30" s="601"/>
      <c r="NJI30" s="598"/>
      <c r="NJK30" s="602"/>
      <c r="NJM30" s="598"/>
      <c r="NJN30" s="586"/>
      <c r="NJT30" s="587"/>
      <c r="NJV30" s="583"/>
      <c r="NJX30" s="584"/>
      <c r="NKA30" s="585"/>
      <c r="NKB30" s="601"/>
      <c r="NKG30" s="598"/>
      <c r="NKI30" s="602"/>
      <c r="NKK30" s="598"/>
      <c r="NKL30" s="586"/>
      <c r="NKR30" s="587"/>
      <c r="NKT30" s="583"/>
      <c r="NKV30" s="584"/>
      <c r="NKY30" s="585"/>
      <c r="NKZ30" s="601"/>
      <c r="NLE30" s="598"/>
      <c r="NLG30" s="602"/>
      <c r="NLI30" s="598"/>
      <c r="NLJ30" s="586"/>
      <c r="NLP30" s="587"/>
      <c r="NLR30" s="583"/>
      <c r="NLT30" s="584"/>
      <c r="NLW30" s="585"/>
      <c r="NLX30" s="601"/>
      <c r="NMC30" s="598"/>
      <c r="NME30" s="602"/>
      <c r="NMG30" s="598"/>
      <c r="NMH30" s="586"/>
      <c r="NMN30" s="587"/>
      <c r="NMP30" s="583"/>
      <c r="NMR30" s="584"/>
      <c r="NMU30" s="585"/>
      <c r="NMV30" s="601"/>
      <c r="NNA30" s="598"/>
      <c r="NNC30" s="602"/>
      <c r="NNE30" s="598"/>
      <c r="NNF30" s="586"/>
      <c r="NNL30" s="587"/>
      <c r="NNN30" s="583"/>
      <c r="NNP30" s="584"/>
      <c r="NNS30" s="585"/>
      <c r="NNT30" s="601"/>
      <c r="NNY30" s="598"/>
      <c r="NOA30" s="602"/>
      <c r="NOC30" s="598"/>
      <c r="NOD30" s="586"/>
      <c r="NOJ30" s="587"/>
      <c r="NOL30" s="583"/>
      <c r="NON30" s="584"/>
      <c r="NOQ30" s="585"/>
      <c r="NOR30" s="601"/>
      <c r="NOW30" s="598"/>
      <c r="NOY30" s="602"/>
      <c r="NPA30" s="598"/>
      <c r="NPB30" s="586"/>
      <c r="NPH30" s="587"/>
      <c r="NPJ30" s="583"/>
      <c r="NPL30" s="584"/>
      <c r="NPO30" s="585"/>
      <c r="NPP30" s="601"/>
      <c r="NPU30" s="598"/>
      <c r="NPW30" s="602"/>
      <c r="NPY30" s="598"/>
      <c r="NPZ30" s="586"/>
      <c r="NQF30" s="587"/>
      <c r="NQH30" s="583"/>
      <c r="NQJ30" s="584"/>
      <c r="NQM30" s="585"/>
      <c r="NQN30" s="601"/>
      <c r="NQS30" s="598"/>
      <c r="NQU30" s="602"/>
      <c r="NQW30" s="598"/>
      <c r="NQX30" s="586"/>
      <c r="NRD30" s="587"/>
      <c r="NRF30" s="583"/>
      <c r="NRH30" s="584"/>
      <c r="NRK30" s="585"/>
      <c r="NRL30" s="601"/>
      <c r="NRQ30" s="598"/>
      <c r="NRS30" s="602"/>
      <c r="NRU30" s="598"/>
      <c r="NRV30" s="586"/>
      <c r="NSB30" s="587"/>
      <c r="NSD30" s="583"/>
      <c r="NSF30" s="584"/>
      <c r="NSI30" s="585"/>
      <c r="NSJ30" s="601"/>
      <c r="NSO30" s="598"/>
      <c r="NSQ30" s="602"/>
      <c r="NSS30" s="598"/>
      <c r="NST30" s="586"/>
      <c r="NSZ30" s="587"/>
      <c r="NTB30" s="583"/>
      <c r="NTD30" s="584"/>
      <c r="NTG30" s="585"/>
      <c r="NTH30" s="601"/>
      <c r="NTM30" s="598"/>
      <c r="NTO30" s="602"/>
      <c r="NTQ30" s="598"/>
      <c r="NTR30" s="586"/>
      <c r="NTX30" s="587"/>
      <c r="NTZ30" s="583"/>
      <c r="NUB30" s="584"/>
      <c r="NUE30" s="585"/>
      <c r="NUF30" s="601"/>
      <c r="NUK30" s="598"/>
      <c r="NUM30" s="602"/>
      <c r="NUO30" s="598"/>
      <c r="NUP30" s="586"/>
      <c r="NUV30" s="587"/>
      <c r="NUX30" s="583"/>
      <c r="NUZ30" s="584"/>
      <c r="NVC30" s="585"/>
      <c r="NVD30" s="601"/>
      <c r="NVI30" s="598"/>
      <c r="NVK30" s="602"/>
      <c r="NVM30" s="598"/>
      <c r="NVN30" s="586"/>
      <c r="NVT30" s="587"/>
      <c r="NVV30" s="583"/>
      <c r="NVX30" s="584"/>
      <c r="NWA30" s="585"/>
      <c r="NWB30" s="601"/>
      <c r="NWG30" s="598"/>
      <c r="NWI30" s="602"/>
      <c r="NWK30" s="598"/>
      <c r="NWL30" s="586"/>
      <c r="NWR30" s="587"/>
      <c r="NWT30" s="583"/>
      <c r="NWV30" s="584"/>
      <c r="NWY30" s="585"/>
      <c r="NWZ30" s="601"/>
      <c r="NXE30" s="598"/>
      <c r="NXG30" s="602"/>
      <c r="NXI30" s="598"/>
      <c r="NXJ30" s="586"/>
      <c r="NXP30" s="587"/>
      <c r="NXR30" s="583"/>
      <c r="NXT30" s="584"/>
      <c r="NXW30" s="585"/>
      <c r="NXX30" s="601"/>
      <c r="NYC30" s="598"/>
      <c r="NYE30" s="602"/>
      <c r="NYG30" s="598"/>
      <c r="NYH30" s="586"/>
      <c r="NYN30" s="587"/>
      <c r="NYP30" s="583"/>
      <c r="NYR30" s="584"/>
      <c r="NYU30" s="585"/>
      <c r="NYV30" s="601"/>
      <c r="NZA30" s="598"/>
      <c r="NZC30" s="602"/>
      <c r="NZE30" s="598"/>
      <c r="NZF30" s="586"/>
      <c r="NZL30" s="587"/>
      <c r="NZN30" s="583"/>
      <c r="NZP30" s="584"/>
      <c r="NZS30" s="585"/>
      <c r="NZT30" s="601"/>
      <c r="NZY30" s="598"/>
      <c r="OAA30" s="602"/>
      <c r="OAC30" s="598"/>
      <c r="OAD30" s="586"/>
      <c r="OAJ30" s="587"/>
      <c r="OAL30" s="583"/>
      <c r="OAN30" s="584"/>
      <c r="OAQ30" s="585"/>
      <c r="OAR30" s="601"/>
      <c r="OAW30" s="598"/>
      <c r="OAY30" s="602"/>
      <c r="OBA30" s="598"/>
      <c r="OBB30" s="586"/>
      <c r="OBH30" s="587"/>
      <c r="OBJ30" s="583"/>
      <c r="OBL30" s="584"/>
      <c r="OBO30" s="585"/>
      <c r="OBP30" s="601"/>
      <c r="OBU30" s="598"/>
      <c r="OBW30" s="602"/>
      <c r="OBY30" s="598"/>
      <c r="OBZ30" s="586"/>
      <c r="OCF30" s="587"/>
      <c r="OCH30" s="583"/>
      <c r="OCJ30" s="584"/>
      <c r="OCM30" s="585"/>
      <c r="OCN30" s="601"/>
      <c r="OCS30" s="598"/>
      <c r="OCU30" s="602"/>
      <c r="OCW30" s="598"/>
      <c r="OCX30" s="586"/>
      <c r="ODD30" s="587"/>
      <c r="ODF30" s="583"/>
      <c r="ODH30" s="584"/>
      <c r="ODK30" s="585"/>
      <c r="ODL30" s="601"/>
      <c r="ODQ30" s="598"/>
      <c r="ODS30" s="602"/>
      <c r="ODU30" s="598"/>
      <c r="ODV30" s="586"/>
      <c r="OEB30" s="587"/>
      <c r="OED30" s="583"/>
      <c r="OEF30" s="584"/>
      <c r="OEI30" s="585"/>
      <c r="OEJ30" s="601"/>
      <c r="OEO30" s="598"/>
      <c r="OEQ30" s="602"/>
      <c r="OES30" s="598"/>
      <c r="OET30" s="586"/>
      <c r="OEZ30" s="587"/>
      <c r="OFB30" s="583"/>
      <c r="OFD30" s="584"/>
      <c r="OFG30" s="585"/>
      <c r="OFH30" s="601"/>
      <c r="OFM30" s="598"/>
      <c r="OFO30" s="602"/>
      <c r="OFQ30" s="598"/>
      <c r="OFR30" s="586"/>
      <c r="OFX30" s="587"/>
      <c r="OFZ30" s="583"/>
      <c r="OGB30" s="584"/>
      <c r="OGE30" s="585"/>
      <c r="OGF30" s="601"/>
      <c r="OGK30" s="598"/>
      <c r="OGM30" s="602"/>
      <c r="OGO30" s="598"/>
      <c r="OGP30" s="586"/>
      <c r="OGV30" s="587"/>
      <c r="OGX30" s="583"/>
      <c r="OGZ30" s="584"/>
      <c r="OHC30" s="585"/>
      <c r="OHD30" s="601"/>
      <c r="OHI30" s="598"/>
      <c r="OHK30" s="602"/>
      <c r="OHM30" s="598"/>
      <c r="OHN30" s="586"/>
      <c r="OHT30" s="587"/>
      <c r="OHV30" s="583"/>
      <c r="OHX30" s="584"/>
      <c r="OIA30" s="585"/>
      <c r="OIB30" s="601"/>
      <c r="OIG30" s="598"/>
      <c r="OII30" s="602"/>
      <c r="OIK30" s="598"/>
      <c r="OIL30" s="586"/>
      <c r="OIR30" s="587"/>
      <c r="OIT30" s="583"/>
      <c r="OIV30" s="584"/>
      <c r="OIY30" s="585"/>
      <c r="OIZ30" s="601"/>
      <c r="OJE30" s="598"/>
      <c r="OJG30" s="602"/>
      <c r="OJI30" s="598"/>
      <c r="OJJ30" s="586"/>
      <c r="OJP30" s="587"/>
      <c r="OJR30" s="583"/>
      <c r="OJT30" s="584"/>
      <c r="OJW30" s="585"/>
      <c r="OJX30" s="601"/>
      <c r="OKC30" s="598"/>
      <c r="OKE30" s="602"/>
      <c r="OKG30" s="598"/>
      <c r="OKH30" s="586"/>
      <c r="OKN30" s="587"/>
      <c r="OKP30" s="583"/>
      <c r="OKR30" s="584"/>
      <c r="OKU30" s="585"/>
      <c r="OKV30" s="601"/>
      <c r="OLA30" s="598"/>
      <c r="OLC30" s="602"/>
      <c r="OLE30" s="598"/>
      <c r="OLF30" s="586"/>
      <c r="OLL30" s="587"/>
      <c r="OLN30" s="583"/>
      <c r="OLP30" s="584"/>
      <c r="OLS30" s="585"/>
      <c r="OLT30" s="601"/>
      <c r="OLY30" s="598"/>
      <c r="OMA30" s="602"/>
      <c r="OMC30" s="598"/>
      <c r="OMD30" s="586"/>
      <c r="OMJ30" s="587"/>
      <c r="OML30" s="583"/>
      <c r="OMN30" s="584"/>
      <c r="OMQ30" s="585"/>
      <c r="OMR30" s="601"/>
      <c r="OMW30" s="598"/>
      <c r="OMY30" s="602"/>
      <c r="ONA30" s="598"/>
      <c r="ONB30" s="586"/>
      <c r="ONH30" s="587"/>
      <c r="ONJ30" s="583"/>
      <c r="ONL30" s="584"/>
      <c r="ONO30" s="585"/>
      <c r="ONP30" s="601"/>
      <c r="ONU30" s="598"/>
      <c r="ONW30" s="602"/>
      <c r="ONY30" s="598"/>
      <c r="ONZ30" s="586"/>
      <c r="OOF30" s="587"/>
      <c r="OOH30" s="583"/>
      <c r="OOJ30" s="584"/>
      <c r="OOM30" s="585"/>
      <c r="OON30" s="601"/>
      <c r="OOS30" s="598"/>
      <c r="OOU30" s="602"/>
      <c r="OOW30" s="598"/>
      <c r="OOX30" s="586"/>
      <c r="OPD30" s="587"/>
      <c r="OPF30" s="583"/>
      <c r="OPH30" s="584"/>
      <c r="OPK30" s="585"/>
      <c r="OPL30" s="601"/>
      <c r="OPQ30" s="598"/>
      <c r="OPS30" s="602"/>
      <c r="OPU30" s="598"/>
      <c r="OPV30" s="586"/>
      <c r="OQB30" s="587"/>
      <c r="OQD30" s="583"/>
      <c r="OQF30" s="584"/>
      <c r="OQI30" s="585"/>
      <c r="OQJ30" s="601"/>
      <c r="OQO30" s="598"/>
      <c r="OQQ30" s="602"/>
      <c r="OQS30" s="598"/>
      <c r="OQT30" s="586"/>
      <c r="OQZ30" s="587"/>
      <c r="ORB30" s="583"/>
      <c r="ORD30" s="584"/>
      <c r="ORG30" s="585"/>
      <c r="ORH30" s="601"/>
      <c r="ORM30" s="598"/>
      <c r="ORO30" s="602"/>
      <c r="ORQ30" s="598"/>
      <c r="ORR30" s="586"/>
      <c r="ORX30" s="587"/>
      <c r="ORZ30" s="583"/>
      <c r="OSB30" s="584"/>
      <c r="OSE30" s="585"/>
      <c r="OSF30" s="601"/>
      <c r="OSK30" s="598"/>
      <c r="OSM30" s="602"/>
      <c r="OSO30" s="598"/>
      <c r="OSP30" s="586"/>
      <c r="OSV30" s="587"/>
      <c r="OSX30" s="583"/>
      <c r="OSZ30" s="584"/>
      <c r="OTC30" s="585"/>
      <c r="OTD30" s="601"/>
      <c r="OTI30" s="598"/>
      <c r="OTK30" s="602"/>
      <c r="OTM30" s="598"/>
      <c r="OTN30" s="586"/>
      <c r="OTT30" s="587"/>
      <c r="OTV30" s="583"/>
      <c r="OTX30" s="584"/>
      <c r="OUA30" s="585"/>
      <c r="OUB30" s="601"/>
      <c r="OUG30" s="598"/>
      <c r="OUI30" s="602"/>
      <c r="OUK30" s="598"/>
      <c r="OUL30" s="586"/>
      <c r="OUR30" s="587"/>
      <c r="OUT30" s="583"/>
      <c r="OUV30" s="584"/>
      <c r="OUY30" s="585"/>
      <c r="OUZ30" s="601"/>
      <c r="OVE30" s="598"/>
      <c r="OVG30" s="602"/>
      <c r="OVI30" s="598"/>
      <c r="OVJ30" s="586"/>
      <c r="OVP30" s="587"/>
      <c r="OVR30" s="583"/>
      <c r="OVT30" s="584"/>
      <c r="OVW30" s="585"/>
      <c r="OVX30" s="601"/>
      <c r="OWC30" s="598"/>
      <c r="OWE30" s="602"/>
      <c r="OWG30" s="598"/>
      <c r="OWH30" s="586"/>
      <c r="OWN30" s="587"/>
      <c r="OWP30" s="583"/>
      <c r="OWR30" s="584"/>
      <c r="OWU30" s="585"/>
      <c r="OWV30" s="601"/>
      <c r="OXA30" s="598"/>
      <c r="OXC30" s="602"/>
      <c r="OXE30" s="598"/>
      <c r="OXF30" s="586"/>
      <c r="OXL30" s="587"/>
      <c r="OXN30" s="583"/>
      <c r="OXP30" s="584"/>
      <c r="OXS30" s="585"/>
      <c r="OXT30" s="601"/>
      <c r="OXY30" s="598"/>
      <c r="OYA30" s="602"/>
      <c r="OYC30" s="598"/>
      <c r="OYD30" s="586"/>
      <c r="OYJ30" s="587"/>
      <c r="OYL30" s="583"/>
      <c r="OYN30" s="584"/>
      <c r="OYQ30" s="585"/>
      <c r="OYR30" s="601"/>
      <c r="OYW30" s="598"/>
      <c r="OYY30" s="602"/>
      <c r="OZA30" s="598"/>
      <c r="OZB30" s="586"/>
      <c r="OZH30" s="587"/>
      <c r="OZJ30" s="583"/>
      <c r="OZL30" s="584"/>
      <c r="OZO30" s="585"/>
      <c r="OZP30" s="601"/>
      <c r="OZU30" s="598"/>
      <c r="OZW30" s="602"/>
      <c r="OZY30" s="598"/>
      <c r="OZZ30" s="586"/>
      <c r="PAF30" s="587"/>
      <c r="PAH30" s="583"/>
      <c r="PAJ30" s="584"/>
      <c r="PAM30" s="585"/>
      <c r="PAN30" s="601"/>
      <c r="PAS30" s="598"/>
      <c r="PAU30" s="602"/>
      <c r="PAW30" s="598"/>
      <c r="PAX30" s="586"/>
      <c r="PBD30" s="587"/>
      <c r="PBF30" s="583"/>
      <c r="PBH30" s="584"/>
      <c r="PBK30" s="585"/>
      <c r="PBL30" s="601"/>
      <c r="PBQ30" s="598"/>
      <c r="PBS30" s="602"/>
      <c r="PBU30" s="598"/>
      <c r="PBV30" s="586"/>
      <c r="PCB30" s="587"/>
      <c r="PCD30" s="583"/>
      <c r="PCF30" s="584"/>
      <c r="PCI30" s="585"/>
      <c r="PCJ30" s="601"/>
      <c r="PCO30" s="598"/>
      <c r="PCQ30" s="602"/>
      <c r="PCS30" s="598"/>
      <c r="PCT30" s="586"/>
      <c r="PCZ30" s="587"/>
      <c r="PDB30" s="583"/>
      <c r="PDD30" s="584"/>
      <c r="PDG30" s="585"/>
      <c r="PDH30" s="601"/>
      <c r="PDM30" s="598"/>
      <c r="PDO30" s="602"/>
      <c r="PDQ30" s="598"/>
      <c r="PDR30" s="586"/>
      <c r="PDX30" s="587"/>
      <c r="PDZ30" s="583"/>
      <c r="PEB30" s="584"/>
      <c r="PEE30" s="585"/>
      <c r="PEF30" s="601"/>
      <c r="PEK30" s="598"/>
      <c r="PEM30" s="602"/>
      <c r="PEO30" s="598"/>
      <c r="PEP30" s="586"/>
      <c r="PEV30" s="587"/>
      <c r="PEX30" s="583"/>
      <c r="PEZ30" s="584"/>
      <c r="PFC30" s="585"/>
      <c r="PFD30" s="601"/>
      <c r="PFI30" s="598"/>
      <c r="PFK30" s="602"/>
      <c r="PFM30" s="598"/>
      <c r="PFN30" s="586"/>
      <c r="PFT30" s="587"/>
      <c r="PFV30" s="583"/>
      <c r="PFX30" s="584"/>
      <c r="PGA30" s="585"/>
      <c r="PGB30" s="601"/>
      <c r="PGG30" s="598"/>
      <c r="PGI30" s="602"/>
      <c r="PGK30" s="598"/>
      <c r="PGL30" s="586"/>
      <c r="PGR30" s="587"/>
      <c r="PGT30" s="583"/>
      <c r="PGV30" s="584"/>
      <c r="PGY30" s="585"/>
      <c r="PGZ30" s="601"/>
      <c r="PHE30" s="598"/>
      <c r="PHG30" s="602"/>
      <c r="PHI30" s="598"/>
      <c r="PHJ30" s="586"/>
      <c r="PHP30" s="587"/>
      <c r="PHR30" s="583"/>
      <c r="PHT30" s="584"/>
      <c r="PHW30" s="585"/>
      <c r="PHX30" s="601"/>
      <c r="PIC30" s="598"/>
      <c r="PIE30" s="602"/>
      <c r="PIG30" s="598"/>
      <c r="PIH30" s="586"/>
      <c r="PIN30" s="587"/>
      <c r="PIP30" s="583"/>
      <c r="PIR30" s="584"/>
      <c r="PIU30" s="585"/>
      <c r="PIV30" s="601"/>
      <c r="PJA30" s="598"/>
      <c r="PJC30" s="602"/>
      <c r="PJE30" s="598"/>
      <c r="PJF30" s="586"/>
      <c r="PJL30" s="587"/>
      <c r="PJN30" s="583"/>
      <c r="PJP30" s="584"/>
      <c r="PJS30" s="585"/>
      <c r="PJT30" s="601"/>
      <c r="PJY30" s="598"/>
      <c r="PKA30" s="602"/>
      <c r="PKC30" s="598"/>
      <c r="PKD30" s="586"/>
      <c r="PKJ30" s="587"/>
      <c r="PKL30" s="583"/>
      <c r="PKN30" s="584"/>
      <c r="PKQ30" s="585"/>
      <c r="PKR30" s="601"/>
      <c r="PKW30" s="598"/>
      <c r="PKY30" s="602"/>
      <c r="PLA30" s="598"/>
      <c r="PLB30" s="586"/>
      <c r="PLH30" s="587"/>
      <c r="PLJ30" s="583"/>
      <c r="PLL30" s="584"/>
      <c r="PLO30" s="585"/>
      <c r="PLP30" s="601"/>
      <c r="PLU30" s="598"/>
      <c r="PLW30" s="602"/>
      <c r="PLY30" s="598"/>
      <c r="PLZ30" s="586"/>
      <c r="PMF30" s="587"/>
      <c r="PMH30" s="583"/>
      <c r="PMJ30" s="584"/>
      <c r="PMM30" s="585"/>
      <c r="PMN30" s="601"/>
      <c r="PMS30" s="598"/>
      <c r="PMU30" s="602"/>
      <c r="PMW30" s="598"/>
      <c r="PMX30" s="586"/>
      <c r="PND30" s="587"/>
      <c r="PNF30" s="583"/>
      <c r="PNH30" s="584"/>
      <c r="PNK30" s="585"/>
      <c r="PNL30" s="601"/>
      <c r="PNQ30" s="598"/>
      <c r="PNS30" s="602"/>
      <c r="PNU30" s="598"/>
      <c r="PNV30" s="586"/>
      <c r="POB30" s="587"/>
      <c r="POD30" s="583"/>
      <c r="POF30" s="584"/>
      <c r="POI30" s="585"/>
      <c r="POJ30" s="601"/>
      <c r="POO30" s="598"/>
      <c r="POQ30" s="602"/>
      <c r="POS30" s="598"/>
      <c r="POT30" s="586"/>
      <c r="POZ30" s="587"/>
      <c r="PPB30" s="583"/>
      <c r="PPD30" s="584"/>
      <c r="PPG30" s="585"/>
      <c r="PPH30" s="601"/>
      <c r="PPM30" s="598"/>
      <c r="PPO30" s="602"/>
      <c r="PPQ30" s="598"/>
      <c r="PPR30" s="586"/>
      <c r="PPX30" s="587"/>
      <c r="PPZ30" s="583"/>
      <c r="PQB30" s="584"/>
      <c r="PQE30" s="585"/>
      <c r="PQF30" s="601"/>
      <c r="PQK30" s="598"/>
      <c r="PQM30" s="602"/>
      <c r="PQO30" s="598"/>
      <c r="PQP30" s="586"/>
      <c r="PQV30" s="587"/>
      <c r="PQX30" s="583"/>
      <c r="PQZ30" s="584"/>
      <c r="PRC30" s="585"/>
      <c r="PRD30" s="601"/>
      <c r="PRI30" s="598"/>
      <c r="PRK30" s="602"/>
      <c r="PRM30" s="598"/>
      <c r="PRN30" s="586"/>
      <c r="PRT30" s="587"/>
      <c r="PRV30" s="583"/>
      <c r="PRX30" s="584"/>
      <c r="PSA30" s="585"/>
      <c r="PSB30" s="601"/>
      <c r="PSG30" s="598"/>
      <c r="PSI30" s="602"/>
      <c r="PSK30" s="598"/>
      <c r="PSL30" s="586"/>
      <c r="PSR30" s="587"/>
      <c r="PST30" s="583"/>
      <c r="PSV30" s="584"/>
      <c r="PSY30" s="585"/>
      <c r="PSZ30" s="601"/>
      <c r="PTE30" s="598"/>
      <c r="PTG30" s="602"/>
      <c r="PTI30" s="598"/>
      <c r="PTJ30" s="586"/>
      <c r="PTP30" s="587"/>
      <c r="PTR30" s="583"/>
      <c r="PTT30" s="584"/>
      <c r="PTW30" s="585"/>
      <c r="PTX30" s="601"/>
      <c r="PUC30" s="598"/>
      <c r="PUE30" s="602"/>
      <c r="PUG30" s="598"/>
      <c r="PUH30" s="586"/>
      <c r="PUN30" s="587"/>
      <c r="PUP30" s="583"/>
      <c r="PUR30" s="584"/>
      <c r="PUU30" s="585"/>
      <c r="PUV30" s="601"/>
      <c r="PVA30" s="598"/>
      <c r="PVC30" s="602"/>
      <c r="PVE30" s="598"/>
      <c r="PVF30" s="586"/>
      <c r="PVL30" s="587"/>
      <c r="PVN30" s="583"/>
      <c r="PVP30" s="584"/>
      <c r="PVS30" s="585"/>
      <c r="PVT30" s="601"/>
      <c r="PVY30" s="598"/>
      <c r="PWA30" s="602"/>
      <c r="PWC30" s="598"/>
      <c r="PWD30" s="586"/>
      <c r="PWJ30" s="587"/>
      <c r="PWL30" s="583"/>
      <c r="PWN30" s="584"/>
      <c r="PWQ30" s="585"/>
      <c r="PWR30" s="601"/>
      <c r="PWW30" s="598"/>
      <c r="PWY30" s="602"/>
      <c r="PXA30" s="598"/>
      <c r="PXB30" s="586"/>
      <c r="PXH30" s="587"/>
      <c r="PXJ30" s="583"/>
      <c r="PXL30" s="584"/>
      <c r="PXO30" s="585"/>
      <c r="PXP30" s="601"/>
      <c r="PXU30" s="598"/>
      <c r="PXW30" s="602"/>
      <c r="PXY30" s="598"/>
      <c r="PXZ30" s="586"/>
      <c r="PYF30" s="587"/>
      <c r="PYH30" s="583"/>
      <c r="PYJ30" s="584"/>
      <c r="PYM30" s="585"/>
      <c r="PYN30" s="601"/>
      <c r="PYS30" s="598"/>
      <c r="PYU30" s="602"/>
      <c r="PYW30" s="598"/>
      <c r="PYX30" s="586"/>
      <c r="PZD30" s="587"/>
      <c r="PZF30" s="583"/>
      <c r="PZH30" s="584"/>
      <c r="PZK30" s="585"/>
      <c r="PZL30" s="601"/>
      <c r="PZQ30" s="598"/>
      <c r="PZS30" s="602"/>
      <c r="PZU30" s="598"/>
      <c r="PZV30" s="586"/>
      <c r="QAB30" s="587"/>
      <c r="QAD30" s="583"/>
      <c r="QAF30" s="584"/>
      <c r="QAI30" s="585"/>
      <c r="QAJ30" s="601"/>
      <c r="QAO30" s="598"/>
      <c r="QAQ30" s="602"/>
      <c r="QAS30" s="598"/>
      <c r="QAT30" s="586"/>
      <c r="QAZ30" s="587"/>
      <c r="QBB30" s="583"/>
      <c r="QBD30" s="584"/>
      <c r="QBG30" s="585"/>
      <c r="QBH30" s="601"/>
      <c r="QBM30" s="598"/>
      <c r="QBO30" s="602"/>
      <c r="QBQ30" s="598"/>
      <c r="QBR30" s="586"/>
      <c r="QBX30" s="587"/>
      <c r="QBZ30" s="583"/>
      <c r="QCB30" s="584"/>
      <c r="QCE30" s="585"/>
      <c r="QCF30" s="601"/>
      <c r="QCK30" s="598"/>
      <c r="QCM30" s="602"/>
      <c r="QCO30" s="598"/>
      <c r="QCP30" s="586"/>
      <c r="QCV30" s="587"/>
      <c r="QCX30" s="583"/>
      <c r="QCZ30" s="584"/>
      <c r="QDC30" s="585"/>
      <c r="QDD30" s="601"/>
      <c r="QDI30" s="598"/>
      <c r="QDK30" s="602"/>
      <c r="QDM30" s="598"/>
      <c r="QDN30" s="586"/>
      <c r="QDT30" s="587"/>
      <c r="QDV30" s="583"/>
      <c r="QDX30" s="584"/>
      <c r="QEA30" s="585"/>
      <c r="QEB30" s="601"/>
      <c r="QEG30" s="598"/>
      <c r="QEI30" s="602"/>
      <c r="QEK30" s="598"/>
      <c r="QEL30" s="586"/>
      <c r="QER30" s="587"/>
      <c r="QET30" s="583"/>
      <c r="QEV30" s="584"/>
      <c r="QEY30" s="585"/>
      <c r="QEZ30" s="601"/>
      <c r="QFE30" s="598"/>
      <c r="QFG30" s="602"/>
      <c r="QFI30" s="598"/>
      <c r="QFJ30" s="586"/>
      <c r="QFP30" s="587"/>
      <c r="QFR30" s="583"/>
      <c r="QFT30" s="584"/>
      <c r="QFW30" s="585"/>
      <c r="QFX30" s="601"/>
      <c r="QGC30" s="598"/>
      <c r="QGE30" s="602"/>
      <c r="QGG30" s="598"/>
      <c r="QGH30" s="586"/>
      <c r="QGN30" s="587"/>
      <c r="QGP30" s="583"/>
      <c r="QGR30" s="584"/>
      <c r="QGU30" s="585"/>
      <c r="QGV30" s="601"/>
      <c r="QHA30" s="598"/>
      <c r="QHC30" s="602"/>
      <c r="QHE30" s="598"/>
      <c r="QHF30" s="586"/>
      <c r="QHL30" s="587"/>
      <c r="QHN30" s="583"/>
      <c r="QHP30" s="584"/>
      <c r="QHS30" s="585"/>
      <c r="QHT30" s="601"/>
      <c r="QHY30" s="598"/>
      <c r="QIA30" s="602"/>
      <c r="QIC30" s="598"/>
      <c r="QID30" s="586"/>
      <c r="QIJ30" s="587"/>
      <c r="QIL30" s="583"/>
      <c r="QIN30" s="584"/>
      <c r="QIQ30" s="585"/>
      <c r="QIR30" s="601"/>
      <c r="QIW30" s="598"/>
      <c r="QIY30" s="602"/>
      <c r="QJA30" s="598"/>
      <c r="QJB30" s="586"/>
      <c r="QJH30" s="587"/>
      <c r="QJJ30" s="583"/>
      <c r="QJL30" s="584"/>
      <c r="QJO30" s="585"/>
      <c r="QJP30" s="601"/>
      <c r="QJU30" s="598"/>
      <c r="QJW30" s="602"/>
      <c r="QJY30" s="598"/>
      <c r="QJZ30" s="586"/>
      <c r="QKF30" s="587"/>
      <c r="QKH30" s="583"/>
      <c r="QKJ30" s="584"/>
      <c r="QKM30" s="585"/>
      <c r="QKN30" s="601"/>
      <c r="QKS30" s="598"/>
      <c r="QKU30" s="602"/>
      <c r="QKW30" s="598"/>
      <c r="QKX30" s="586"/>
      <c r="QLD30" s="587"/>
      <c r="QLF30" s="583"/>
      <c r="QLH30" s="584"/>
      <c r="QLK30" s="585"/>
      <c r="QLL30" s="601"/>
      <c r="QLQ30" s="598"/>
      <c r="QLS30" s="602"/>
      <c r="QLU30" s="598"/>
      <c r="QLV30" s="586"/>
      <c r="QMB30" s="587"/>
      <c r="QMD30" s="583"/>
      <c r="QMF30" s="584"/>
      <c r="QMI30" s="585"/>
      <c r="QMJ30" s="601"/>
      <c r="QMO30" s="598"/>
      <c r="QMQ30" s="602"/>
      <c r="QMS30" s="598"/>
      <c r="QMT30" s="586"/>
      <c r="QMZ30" s="587"/>
      <c r="QNB30" s="583"/>
      <c r="QND30" s="584"/>
      <c r="QNG30" s="585"/>
      <c r="QNH30" s="601"/>
      <c r="QNM30" s="598"/>
      <c r="QNO30" s="602"/>
      <c r="QNQ30" s="598"/>
      <c r="QNR30" s="586"/>
      <c r="QNX30" s="587"/>
      <c r="QNZ30" s="583"/>
      <c r="QOB30" s="584"/>
      <c r="QOE30" s="585"/>
      <c r="QOF30" s="601"/>
      <c r="QOK30" s="598"/>
      <c r="QOM30" s="602"/>
      <c r="QOO30" s="598"/>
      <c r="QOP30" s="586"/>
      <c r="QOV30" s="587"/>
      <c r="QOX30" s="583"/>
      <c r="QOZ30" s="584"/>
      <c r="QPC30" s="585"/>
      <c r="QPD30" s="601"/>
      <c r="QPI30" s="598"/>
      <c r="QPK30" s="602"/>
      <c r="QPM30" s="598"/>
      <c r="QPN30" s="586"/>
      <c r="QPT30" s="587"/>
      <c r="QPV30" s="583"/>
      <c r="QPX30" s="584"/>
      <c r="QQA30" s="585"/>
      <c r="QQB30" s="601"/>
      <c r="QQG30" s="598"/>
      <c r="QQI30" s="602"/>
      <c r="QQK30" s="598"/>
      <c r="QQL30" s="586"/>
      <c r="QQR30" s="587"/>
      <c r="QQT30" s="583"/>
      <c r="QQV30" s="584"/>
      <c r="QQY30" s="585"/>
      <c r="QQZ30" s="601"/>
      <c r="QRE30" s="598"/>
      <c r="QRG30" s="602"/>
      <c r="QRI30" s="598"/>
      <c r="QRJ30" s="586"/>
      <c r="QRP30" s="587"/>
      <c r="QRR30" s="583"/>
      <c r="QRT30" s="584"/>
      <c r="QRW30" s="585"/>
      <c r="QRX30" s="601"/>
      <c r="QSC30" s="598"/>
      <c r="QSE30" s="602"/>
      <c r="QSG30" s="598"/>
      <c r="QSH30" s="586"/>
      <c r="QSN30" s="587"/>
      <c r="QSP30" s="583"/>
      <c r="QSR30" s="584"/>
      <c r="QSU30" s="585"/>
      <c r="QSV30" s="601"/>
      <c r="QTA30" s="598"/>
      <c r="QTC30" s="602"/>
      <c r="QTE30" s="598"/>
      <c r="QTF30" s="586"/>
      <c r="QTL30" s="587"/>
      <c r="QTN30" s="583"/>
      <c r="QTP30" s="584"/>
      <c r="QTS30" s="585"/>
      <c r="QTT30" s="601"/>
      <c r="QTY30" s="598"/>
      <c r="QUA30" s="602"/>
      <c r="QUC30" s="598"/>
      <c r="QUD30" s="586"/>
      <c r="QUJ30" s="587"/>
      <c r="QUL30" s="583"/>
      <c r="QUN30" s="584"/>
      <c r="QUQ30" s="585"/>
      <c r="QUR30" s="601"/>
      <c r="QUW30" s="598"/>
      <c r="QUY30" s="602"/>
      <c r="QVA30" s="598"/>
      <c r="QVB30" s="586"/>
      <c r="QVH30" s="587"/>
      <c r="QVJ30" s="583"/>
      <c r="QVL30" s="584"/>
      <c r="QVO30" s="585"/>
      <c r="QVP30" s="601"/>
      <c r="QVU30" s="598"/>
      <c r="QVW30" s="602"/>
      <c r="QVY30" s="598"/>
      <c r="QVZ30" s="586"/>
      <c r="QWF30" s="587"/>
      <c r="QWH30" s="583"/>
      <c r="QWJ30" s="584"/>
      <c r="QWM30" s="585"/>
      <c r="QWN30" s="601"/>
      <c r="QWS30" s="598"/>
      <c r="QWU30" s="602"/>
      <c r="QWW30" s="598"/>
      <c r="QWX30" s="586"/>
      <c r="QXD30" s="587"/>
      <c r="QXF30" s="583"/>
      <c r="QXH30" s="584"/>
      <c r="QXK30" s="585"/>
      <c r="QXL30" s="601"/>
      <c r="QXQ30" s="598"/>
      <c r="QXS30" s="602"/>
      <c r="QXU30" s="598"/>
      <c r="QXV30" s="586"/>
      <c r="QYB30" s="587"/>
      <c r="QYD30" s="583"/>
      <c r="QYF30" s="584"/>
      <c r="QYI30" s="585"/>
      <c r="QYJ30" s="601"/>
      <c r="QYO30" s="598"/>
      <c r="QYQ30" s="602"/>
      <c r="QYS30" s="598"/>
      <c r="QYT30" s="586"/>
      <c r="QYZ30" s="587"/>
      <c r="QZB30" s="583"/>
      <c r="QZD30" s="584"/>
      <c r="QZG30" s="585"/>
      <c r="QZH30" s="601"/>
      <c r="QZM30" s="598"/>
      <c r="QZO30" s="602"/>
      <c r="QZQ30" s="598"/>
      <c r="QZR30" s="586"/>
      <c r="QZX30" s="587"/>
      <c r="QZZ30" s="583"/>
      <c r="RAB30" s="584"/>
      <c r="RAE30" s="585"/>
      <c r="RAF30" s="601"/>
      <c r="RAK30" s="598"/>
      <c r="RAM30" s="602"/>
      <c r="RAO30" s="598"/>
      <c r="RAP30" s="586"/>
      <c r="RAV30" s="587"/>
      <c r="RAX30" s="583"/>
      <c r="RAZ30" s="584"/>
      <c r="RBC30" s="585"/>
      <c r="RBD30" s="601"/>
      <c r="RBI30" s="598"/>
      <c r="RBK30" s="602"/>
      <c r="RBM30" s="598"/>
      <c r="RBN30" s="586"/>
      <c r="RBT30" s="587"/>
      <c r="RBV30" s="583"/>
      <c r="RBX30" s="584"/>
      <c r="RCA30" s="585"/>
      <c r="RCB30" s="601"/>
      <c r="RCG30" s="598"/>
      <c r="RCI30" s="602"/>
      <c r="RCK30" s="598"/>
      <c r="RCL30" s="586"/>
      <c r="RCR30" s="587"/>
      <c r="RCT30" s="583"/>
      <c r="RCV30" s="584"/>
      <c r="RCY30" s="585"/>
      <c r="RCZ30" s="601"/>
      <c r="RDE30" s="598"/>
      <c r="RDG30" s="602"/>
      <c r="RDI30" s="598"/>
      <c r="RDJ30" s="586"/>
      <c r="RDP30" s="587"/>
      <c r="RDR30" s="583"/>
      <c r="RDT30" s="584"/>
      <c r="RDW30" s="585"/>
      <c r="RDX30" s="601"/>
      <c r="REC30" s="598"/>
      <c r="REE30" s="602"/>
      <c r="REG30" s="598"/>
      <c r="REH30" s="586"/>
      <c r="REN30" s="587"/>
      <c r="REP30" s="583"/>
      <c r="RER30" s="584"/>
      <c r="REU30" s="585"/>
      <c r="REV30" s="601"/>
      <c r="RFA30" s="598"/>
      <c r="RFC30" s="602"/>
      <c r="RFE30" s="598"/>
      <c r="RFF30" s="586"/>
      <c r="RFL30" s="587"/>
      <c r="RFN30" s="583"/>
      <c r="RFP30" s="584"/>
      <c r="RFS30" s="585"/>
      <c r="RFT30" s="601"/>
      <c r="RFY30" s="598"/>
      <c r="RGA30" s="602"/>
      <c r="RGC30" s="598"/>
      <c r="RGD30" s="586"/>
      <c r="RGJ30" s="587"/>
      <c r="RGL30" s="583"/>
      <c r="RGN30" s="584"/>
      <c r="RGQ30" s="585"/>
      <c r="RGR30" s="601"/>
      <c r="RGW30" s="598"/>
      <c r="RGY30" s="602"/>
      <c r="RHA30" s="598"/>
      <c r="RHB30" s="586"/>
      <c r="RHH30" s="587"/>
      <c r="RHJ30" s="583"/>
      <c r="RHL30" s="584"/>
      <c r="RHO30" s="585"/>
      <c r="RHP30" s="601"/>
      <c r="RHU30" s="598"/>
      <c r="RHW30" s="602"/>
      <c r="RHY30" s="598"/>
      <c r="RHZ30" s="586"/>
      <c r="RIF30" s="587"/>
      <c r="RIH30" s="583"/>
      <c r="RIJ30" s="584"/>
      <c r="RIM30" s="585"/>
      <c r="RIN30" s="601"/>
      <c r="RIS30" s="598"/>
      <c r="RIU30" s="602"/>
      <c r="RIW30" s="598"/>
      <c r="RIX30" s="586"/>
      <c r="RJD30" s="587"/>
      <c r="RJF30" s="583"/>
      <c r="RJH30" s="584"/>
      <c r="RJK30" s="585"/>
      <c r="RJL30" s="601"/>
      <c r="RJQ30" s="598"/>
      <c r="RJS30" s="602"/>
      <c r="RJU30" s="598"/>
      <c r="RJV30" s="586"/>
      <c r="RKB30" s="587"/>
      <c r="RKD30" s="583"/>
      <c r="RKF30" s="584"/>
      <c r="RKI30" s="585"/>
      <c r="RKJ30" s="601"/>
      <c r="RKO30" s="598"/>
      <c r="RKQ30" s="602"/>
      <c r="RKS30" s="598"/>
      <c r="RKT30" s="586"/>
      <c r="RKZ30" s="587"/>
      <c r="RLB30" s="583"/>
      <c r="RLD30" s="584"/>
      <c r="RLG30" s="585"/>
      <c r="RLH30" s="601"/>
      <c r="RLM30" s="598"/>
      <c r="RLO30" s="602"/>
      <c r="RLQ30" s="598"/>
      <c r="RLR30" s="586"/>
      <c r="RLX30" s="587"/>
      <c r="RLZ30" s="583"/>
      <c r="RMB30" s="584"/>
      <c r="RME30" s="585"/>
      <c r="RMF30" s="601"/>
      <c r="RMK30" s="598"/>
      <c r="RMM30" s="602"/>
      <c r="RMO30" s="598"/>
      <c r="RMP30" s="586"/>
      <c r="RMV30" s="587"/>
      <c r="RMX30" s="583"/>
      <c r="RMZ30" s="584"/>
      <c r="RNC30" s="585"/>
      <c r="RND30" s="601"/>
      <c r="RNI30" s="598"/>
      <c r="RNK30" s="602"/>
      <c r="RNM30" s="598"/>
      <c r="RNN30" s="586"/>
      <c r="RNT30" s="587"/>
      <c r="RNV30" s="583"/>
      <c r="RNX30" s="584"/>
      <c r="ROA30" s="585"/>
      <c r="ROB30" s="601"/>
      <c r="ROG30" s="598"/>
      <c r="ROI30" s="602"/>
      <c r="ROK30" s="598"/>
      <c r="ROL30" s="586"/>
      <c r="ROR30" s="587"/>
      <c r="ROT30" s="583"/>
      <c r="ROV30" s="584"/>
      <c r="ROY30" s="585"/>
      <c r="ROZ30" s="601"/>
      <c r="RPE30" s="598"/>
      <c r="RPG30" s="602"/>
      <c r="RPI30" s="598"/>
      <c r="RPJ30" s="586"/>
      <c r="RPP30" s="587"/>
      <c r="RPR30" s="583"/>
      <c r="RPT30" s="584"/>
      <c r="RPW30" s="585"/>
      <c r="RPX30" s="601"/>
      <c r="RQC30" s="598"/>
      <c r="RQE30" s="602"/>
      <c r="RQG30" s="598"/>
      <c r="RQH30" s="586"/>
      <c r="RQN30" s="587"/>
      <c r="RQP30" s="583"/>
      <c r="RQR30" s="584"/>
      <c r="RQU30" s="585"/>
      <c r="RQV30" s="601"/>
      <c r="RRA30" s="598"/>
      <c r="RRC30" s="602"/>
      <c r="RRE30" s="598"/>
      <c r="RRF30" s="586"/>
      <c r="RRL30" s="587"/>
      <c r="RRN30" s="583"/>
      <c r="RRP30" s="584"/>
      <c r="RRS30" s="585"/>
      <c r="RRT30" s="601"/>
      <c r="RRY30" s="598"/>
      <c r="RSA30" s="602"/>
      <c r="RSC30" s="598"/>
      <c r="RSD30" s="586"/>
      <c r="RSJ30" s="587"/>
      <c r="RSL30" s="583"/>
      <c r="RSN30" s="584"/>
      <c r="RSQ30" s="585"/>
      <c r="RSR30" s="601"/>
      <c r="RSW30" s="598"/>
      <c r="RSY30" s="602"/>
      <c r="RTA30" s="598"/>
      <c r="RTB30" s="586"/>
      <c r="RTH30" s="587"/>
      <c r="RTJ30" s="583"/>
      <c r="RTL30" s="584"/>
      <c r="RTO30" s="585"/>
      <c r="RTP30" s="601"/>
      <c r="RTU30" s="598"/>
      <c r="RTW30" s="602"/>
      <c r="RTY30" s="598"/>
      <c r="RTZ30" s="586"/>
      <c r="RUF30" s="587"/>
      <c r="RUH30" s="583"/>
      <c r="RUJ30" s="584"/>
      <c r="RUM30" s="585"/>
      <c r="RUN30" s="601"/>
      <c r="RUS30" s="598"/>
      <c r="RUU30" s="602"/>
      <c r="RUW30" s="598"/>
      <c r="RUX30" s="586"/>
      <c r="RVD30" s="587"/>
      <c r="RVF30" s="583"/>
      <c r="RVH30" s="584"/>
      <c r="RVK30" s="585"/>
      <c r="RVL30" s="601"/>
      <c r="RVQ30" s="598"/>
      <c r="RVS30" s="602"/>
      <c r="RVU30" s="598"/>
      <c r="RVV30" s="586"/>
      <c r="RWB30" s="587"/>
      <c r="RWD30" s="583"/>
      <c r="RWF30" s="584"/>
      <c r="RWI30" s="585"/>
      <c r="RWJ30" s="601"/>
      <c r="RWO30" s="598"/>
      <c r="RWQ30" s="602"/>
      <c r="RWS30" s="598"/>
      <c r="RWT30" s="586"/>
      <c r="RWZ30" s="587"/>
      <c r="RXB30" s="583"/>
      <c r="RXD30" s="584"/>
      <c r="RXG30" s="585"/>
      <c r="RXH30" s="601"/>
      <c r="RXM30" s="598"/>
      <c r="RXO30" s="602"/>
      <c r="RXQ30" s="598"/>
      <c r="RXR30" s="586"/>
      <c r="RXX30" s="587"/>
      <c r="RXZ30" s="583"/>
      <c r="RYB30" s="584"/>
      <c r="RYE30" s="585"/>
      <c r="RYF30" s="601"/>
      <c r="RYK30" s="598"/>
      <c r="RYM30" s="602"/>
      <c r="RYO30" s="598"/>
      <c r="RYP30" s="586"/>
      <c r="RYV30" s="587"/>
      <c r="RYX30" s="583"/>
      <c r="RYZ30" s="584"/>
      <c r="RZC30" s="585"/>
      <c r="RZD30" s="601"/>
      <c r="RZI30" s="598"/>
      <c r="RZK30" s="602"/>
      <c r="RZM30" s="598"/>
      <c r="RZN30" s="586"/>
      <c r="RZT30" s="587"/>
      <c r="RZV30" s="583"/>
      <c r="RZX30" s="584"/>
      <c r="SAA30" s="585"/>
      <c r="SAB30" s="601"/>
      <c r="SAG30" s="598"/>
      <c r="SAI30" s="602"/>
      <c r="SAK30" s="598"/>
      <c r="SAL30" s="586"/>
      <c r="SAR30" s="587"/>
      <c r="SAT30" s="583"/>
      <c r="SAV30" s="584"/>
      <c r="SAY30" s="585"/>
      <c r="SAZ30" s="601"/>
      <c r="SBE30" s="598"/>
      <c r="SBG30" s="602"/>
      <c r="SBI30" s="598"/>
      <c r="SBJ30" s="586"/>
      <c r="SBP30" s="587"/>
      <c r="SBR30" s="583"/>
      <c r="SBT30" s="584"/>
      <c r="SBW30" s="585"/>
      <c r="SBX30" s="601"/>
      <c r="SCC30" s="598"/>
      <c r="SCE30" s="602"/>
      <c r="SCG30" s="598"/>
      <c r="SCH30" s="586"/>
      <c r="SCN30" s="587"/>
      <c r="SCP30" s="583"/>
      <c r="SCR30" s="584"/>
      <c r="SCU30" s="585"/>
      <c r="SCV30" s="601"/>
      <c r="SDA30" s="598"/>
      <c r="SDC30" s="602"/>
      <c r="SDE30" s="598"/>
      <c r="SDF30" s="586"/>
      <c r="SDL30" s="587"/>
      <c r="SDN30" s="583"/>
      <c r="SDP30" s="584"/>
      <c r="SDS30" s="585"/>
      <c r="SDT30" s="601"/>
      <c r="SDY30" s="598"/>
      <c r="SEA30" s="602"/>
      <c r="SEC30" s="598"/>
      <c r="SED30" s="586"/>
      <c r="SEJ30" s="587"/>
      <c r="SEL30" s="583"/>
      <c r="SEN30" s="584"/>
      <c r="SEQ30" s="585"/>
      <c r="SER30" s="601"/>
      <c r="SEW30" s="598"/>
      <c r="SEY30" s="602"/>
      <c r="SFA30" s="598"/>
      <c r="SFB30" s="586"/>
      <c r="SFH30" s="587"/>
      <c r="SFJ30" s="583"/>
      <c r="SFL30" s="584"/>
      <c r="SFO30" s="585"/>
      <c r="SFP30" s="601"/>
      <c r="SFU30" s="598"/>
      <c r="SFW30" s="602"/>
      <c r="SFY30" s="598"/>
      <c r="SFZ30" s="586"/>
      <c r="SGF30" s="587"/>
      <c r="SGH30" s="583"/>
      <c r="SGJ30" s="584"/>
      <c r="SGM30" s="585"/>
      <c r="SGN30" s="601"/>
      <c r="SGS30" s="598"/>
      <c r="SGU30" s="602"/>
      <c r="SGW30" s="598"/>
      <c r="SGX30" s="586"/>
      <c r="SHD30" s="587"/>
      <c r="SHF30" s="583"/>
      <c r="SHH30" s="584"/>
      <c r="SHK30" s="585"/>
      <c r="SHL30" s="601"/>
      <c r="SHQ30" s="598"/>
      <c r="SHS30" s="602"/>
      <c r="SHU30" s="598"/>
      <c r="SHV30" s="586"/>
      <c r="SIB30" s="587"/>
      <c r="SID30" s="583"/>
      <c r="SIF30" s="584"/>
      <c r="SII30" s="585"/>
      <c r="SIJ30" s="601"/>
      <c r="SIO30" s="598"/>
      <c r="SIQ30" s="602"/>
      <c r="SIS30" s="598"/>
      <c r="SIT30" s="586"/>
      <c r="SIZ30" s="587"/>
      <c r="SJB30" s="583"/>
      <c r="SJD30" s="584"/>
      <c r="SJG30" s="585"/>
      <c r="SJH30" s="601"/>
      <c r="SJM30" s="598"/>
      <c r="SJO30" s="602"/>
      <c r="SJQ30" s="598"/>
      <c r="SJR30" s="586"/>
      <c r="SJX30" s="587"/>
      <c r="SJZ30" s="583"/>
      <c r="SKB30" s="584"/>
      <c r="SKE30" s="585"/>
      <c r="SKF30" s="601"/>
      <c r="SKK30" s="598"/>
      <c r="SKM30" s="602"/>
      <c r="SKO30" s="598"/>
      <c r="SKP30" s="586"/>
      <c r="SKV30" s="587"/>
      <c r="SKX30" s="583"/>
      <c r="SKZ30" s="584"/>
      <c r="SLC30" s="585"/>
      <c r="SLD30" s="601"/>
      <c r="SLI30" s="598"/>
      <c r="SLK30" s="602"/>
      <c r="SLM30" s="598"/>
      <c r="SLN30" s="586"/>
      <c r="SLT30" s="587"/>
      <c r="SLV30" s="583"/>
      <c r="SLX30" s="584"/>
      <c r="SMA30" s="585"/>
      <c r="SMB30" s="601"/>
      <c r="SMG30" s="598"/>
      <c r="SMI30" s="602"/>
      <c r="SMK30" s="598"/>
      <c r="SML30" s="586"/>
      <c r="SMR30" s="587"/>
      <c r="SMT30" s="583"/>
      <c r="SMV30" s="584"/>
      <c r="SMY30" s="585"/>
      <c r="SMZ30" s="601"/>
      <c r="SNE30" s="598"/>
      <c r="SNG30" s="602"/>
      <c r="SNI30" s="598"/>
      <c r="SNJ30" s="586"/>
      <c r="SNP30" s="587"/>
      <c r="SNR30" s="583"/>
      <c r="SNT30" s="584"/>
      <c r="SNW30" s="585"/>
      <c r="SNX30" s="601"/>
      <c r="SOC30" s="598"/>
      <c r="SOE30" s="602"/>
      <c r="SOG30" s="598"/>
      <c r="SOH30" s="586"/>
      <c r="SON30" s="587"/>
      <c r="SOP30" s="583"/>
      <c r="SOR30" s="584"/>
      <c r="SOU30" s="585"/>
      <c r="SOV30" s="601"/>
      <c r="SPA30" s="598"/>
      <c r="SPC30" s="602"/>
      <c r="SPE30" s="598"/>
      <c r="SPF30" s="586"/>
      <c r="SPL30" s="587"/>
      <c r="SPN30" s="583"/>
      <c r="SPP30" s="584"/>
      <c r="SPS30" s="585"/>
      <c r="SPT30" s="601"/>
      <c r="SPY30" s="598"/>
      <c r="SQA30" s="602"/>
      <c r="SQC30" s="598"/>
      <c r="SQD30" s="586"/>
      <c r="SQJ30" s="587"/>
      <c r="SQL30" s="583"/>
      <c r="SQN30" s="584"/>
      <c r="SQQ30" s="585"/>
      <c r="SQR30" s="601"/>
      <c r="SQW30" s="598"/>
      <c r="SQY30" s="602"/>
      <c r="SRA30" s="598"/>
      <c r="SRB30" s="586"/>
      <c r="SRH30" s="587"/>
      <c r="SRJ30" s="583"/>
      <c r="SRL30" s="584"/>
      <c r="SRO30" s="585"/>
      <c r="SRP30" s="601"/>
      <c r="SRU30" s="598"/>
      <c r="SRW30" s="602"/>
      <c r="SRY30" s="598"/>
      <c r="SRZ30" s="586"/>
      <c r="SSF30" s="587"/>
      <c r="SSH30" s="583"/>
      <c r="SSJ30" s="584"/>
      <c r="SSM30" s="585"/>
      <c r="SSN30" s="601"/>
      <c r="SSS30" s="598"/>
      <c r="SSU30" s="602"/>
      <c r="SSW30" s="598"/>
      <c r="SSX30" s="586"/>
      <c r="STD30" s="587"/>
      <c r="STF30" s="583"/>
      <c r="STH30" s="584"/>
      <c r="STK30" s="585"/>
      <c r="STL30" s="601"/>
      <c r="STQ30" s="598"/>
      <c r="STS30" s="602"/>
      <c r="STU30" s="598"/>
      <c r="STV30" s="586"/>
      <c r="SUB30" s="587"/>
      <c r="SUD30" s="583"/>
      <c r="SUF30" s="584"/>
      <c r="SUI30" s="585"/>
      <c r="SUJ30" s="601"/>
      <c r="SUO30" s="598"/>
      <c r="SUQ30" s="602"/>
      <c r="SUS30" s="598"/>
      <c r="SUT30" s="586"/>
      <c r="SUZ30" s="587"/>
      <c r="SVB30" s="583"/>
      <c r="SVD30" s="584"/>
      <c r="SVG30" s="585"/>
      <c r="SVH30" s="601"/>
      <c r="SVM30" s="598"/>
      <c r="SVO30" s="602"/>
      <c r="SVQ30" s="598"/>
      <c r="SVR30" s="586"/>
      <c r="SVX30" s="587"/>
      <c r="SVZ30" s="583"/>
      <c r="SWB30" s="584"/>
      <c r="SWE30" s="585"/>
      <c r="SWF30" s="601"/>
      <c r="SWK30" s="598"/>
      <c r="SWM30" s="602"/>
      <c r="SWO30" s="598"/>
      <c r="SWP30" s="586"/>
      <c r="SWV30" s="587"/>
      <c r="SWX30" s="583"/>
      <c r="SWZ30" s="584"/>
      <c r="SXC30" s="585"/>
      <c r="SXD30" s="601"/>
      <c r="SXI30" s="598"/>
      <c r="SXK30" s="602"/>
      <c r="SXM30" s="598"/>
      <c r="SXN30" s="586"/>
      <c r="SXT30" s="587"/>
      <c r="SXV30" s="583"/>
      <c r="SXX30" s="584"/>
      <c r="SYA30" s="585"/>
      <c r="SYB30" s="601"/>
      <c r="SYG30" s="598"/>
      <c r="SYI30" s="602"/>
      <c r="SYK30" s="598"/>
      <c r="SYL30" s="586"/>
      <c r="SYR30" s="587"/>
      <c r="SYT30" s="583"/>
      <c r="SYV30" s="584"/>
      <c r="SYY30" s="585"/>
      <c r="SYZ30" s="601"/>
      <c r="SZE30" s="598"/>
      <c r="SZG30" s="602"/>
      <c r="SZI30" s="598"/>
      <c r="SZJ30" s="586"/>
      <c r="SZP30" s="587"/>
      <c r="SZR30" s="583"/>
      <c r="SZT30" s="584"/>
      <c r="SZW30" s="585"/>
      <c r="SZX30" s="601"/>
      <c r="TAC30" s="598"/>
      <c r="TAE30" s="602"/>
      <c r="TAG30" s="598"/>
      <c r="TAH30" s="586"/>
      <c r="TAN30" s="587"/>
      <c r="TAP30" s="583"/>
      <c r="TAR30" s="584"/>
      <c r="TAU30" s="585"/>
      <c r="TAV30" s="601"/>
      <c r="TBA30" s="598"/>
      <c r="TBC30" s="602"/>
      <c r="TBE30" s="598"/>
      <c r="TBF30" s="586"/>
      <c r="TBL30" s="587"/>
      <c r="TBN30" s="583"/>
      <c r="TBP30" s="584"/>
      <c r="TBS30" s="585"/>
      <c r="TBT30" s="601"/>
      <c r="TBY30" s="598"/>
      <c r="TCA30" s="602"/>
      <c r="TCC30" s="598"/>
      <c r="TCD30" s="586"/>
      <c r="TCJ30" s="587"/>
      <c r="TCL30" s="583"/>
      <c r="TCN30" s="584"/>
      <c r="TCQ30" s="585"/>
      <c r="TCR30" s="601"/>
      <c r="TCW30" s="598"/>
      <c r="TCY30" s="602"/>
      <c r="TDA30" s="598"/>
      <c r="TDB30" s="586"/>
      <c r="TDH30" s="587"/>
      <c r="TDJ30" s="583"/>
      <c r="TDL30" s="584"/>
      <c r="TDO30" s="585"/>
      <c r="TDP30" s="601"/>
      <c r="TDU30" s="598"/>
      <c r="TDW30" s="602"/>
      <c r="TDY30" s="598"/>
      <c r="TDZ30" s="586"/>
      <c r="TEF30" s="587"/>
      <c r="TEH30" s="583"/>
      <c r="TEJ30" s="584"/>
      <c r="TEM30" s="585"/>
      <c r="TEN30" s="601"/>
      <c r="TES30" s="598"/>
      <c r="TEU30" s="602"/>
      <c r="TEW30" s="598"/>
      <c r="TEX30" s="586"/>
      <c r="TFD30" s="587"/>
      <c r="TFF30" s="583"/>
      <c r="TFH30" s="584"/>
      <c r="TFK30" s="585"/>
      <c r="TFL30" s="601"/>
      <c r="TFQ30" s="598"/>
      <c r="TFS30" s="602"/>
      <c r="TFU30" s="598"/>
      <c r="TFV30" s="586"/>
      <c r="TGB30" s="587"/>
      <c r="TGD30" s="583"/>
      <c r="TGF30" s="584"/>
      <c r="TGI30" s="585"/>
      <c r="TGJ30" s="601"/>
      <c r="TGO30" s="598"/>
      <c r="TGQ30" s="602"/>
      <c r="TGS30" s="598"/>
      <c r="TGT30" s="586"/>
      <c r="TGZ30" s="587"/>
      <c r="THB30" s="583"/>
      <c r="THD30" s="584"/>
      <c r="THG30" s="585"/>
      <c r="THH30" s="601"/>
      <c r="THM30" s="598"/>
      <c r="THO30" s="602"/>
      <c r="THQ30" s="598"/>
      <c r="THR30" s="586"/>
      <c r="THX30" s="587"/>
      <c r="THZ30" s="583"/>
      <c r="TIB30" s="584"/>
      <c r="TIE30" s="585"/>
      <c r="TIF30" s="601"/>
      <c r="TIK30" s="598"/>
      <c r="TIM30" s="602"/>
      <c r="TIO30" s="598"/>
      <c r="TIP30" s="586"/>
      <c r="TIV30" s="587"/>
      <c r="TIX30" s="583"/>
      <c r="TIZ30" s="584"/>
      <c r="TJC30" s="585"/>
      <c r="TJD30" s="601"/>
      <c r="TJI30" s="598"/>
      <c r="TJK30" s="602"/>
      <c r="TJM30" s="598"/>
      <c r="TJN30" s="586"/>
      <c r="TJT30" s="587"/>
      <c r="TJV30" s="583"/>
      <c r="TJX30" s="584"/>
      <c r="TKA30" s="585"/>
      <c r="TKB30" s="601"/>
      <c r="TKG30" s="598"/>
      <c r="TKI30" s="602"/>
      <c r="TKK30" s="598"/>
      <c r="TKL30" s="586"/>
      <c r="TKR30" s="587"/>
      <c r="TKT30" s="583"/>
      <c r="TKV30" s="584"/>
      <c r="TKY30" s="585"/>
      <c r="TKZ30" s="601"/>
      <c r="TLE30" s="598"/>
      <c r="TLG30" s="602"/>
      <c r="TLI30" s="598"/>
      <c r="TLJ30" s="586"/>
      <c r="TLP30" s="587"/>
      <c r="TLR30" s="583"/>
      <c r="TLT30" s="584"/>
      <c r="TLW30" s="585"/>
      <c r="TLX30" s="601"/>
      <c r="TMC30" s="598"/>
      <c r="TME30" s="602"/>
      <c r="TMG30" s="598"/>
      <c r="TMH30" s="586"/>
      <c r="TMN30" s="587"/>
      <c r="TMP30" s="583"/>
      <c r="TMR30" s="584"/>
      <c r="TMU30" s="585"/>
      <c r="TMV30" s="601"/>
      <c r="TNA30" s="598"/>
      <c r="TNC30" s="602"/>
      <c r="TNE30" s="598"/>
      <c r="TNF30" s="586"/>
      <c r="TNL30" s="587"/>
      <c r="TNN30" s="583"/>
      <c r="TNP30" s="584"/>
      <c r="TNS30" s="585"/>
      <c r="TNT30" s="601"/>
      <c r="TNY30" s="598"/>
      <c r="TOA30" s="602"/>
      <c r="TOC30" s="598"/>
      <c r="TOD30" s="586"/>
      <c r="TOJ30" s="587"/>
      <c r="TOL30" s="583"/>
      <c r="TON30" s="584"/>
      <c r="TOQ30" s="585"/>
      <c r="TOR30" s="601"/>
      <c r="TOW30" s="598"/>
      <c r="TOY30" s="602"/>
      <c r="TPA30" s="598"/>
      <c r="TPB30" s="586"/>
      <c r="TPH30" s="587"/>
      <c r="TPJ30" s="583"/>
      <c r="TPL30" s="584"/>
      <c r="TPO30" s="585"/>
      <c r="TPP30" s="601"/>
      <c r="TPU30" s="598"/>
      <c r="TPW30" s="602"/>
      <c r="TPY30" s="598"/>
      <c r="TPZ30" s="586"/>
      <c r="TQF30" s="587"/>
      <c r="TQH30" s="583"/>
      <c r="TQJ30" s="584"/>
      <c r="TQM30" s="585"/>
      <c r="TQN30" s="601"/>
      <c r="TQS30" s="598"/>
      <c r="TQU30" s="602"/>
      <c r="TQW30" s="598"/>
      <c r="TQX30" s="586"/>
      <c r="TRD30" s="587"/>
      <c r="TRF30" s="583"/>
      <c r="TRH30" s="584"/>
      <c r="TRK30" s="585"/>
      <c r="TRL30" s="601"/>
      <c r="TRQ30" s="598"/>
      <c r="TRS30" s="602"/>
      <c r="TRU30" s="598"/>
      <c r="TRV30" s="586"/>
      <c r="TSB30" s="587"/>
      <c r="TSD30" s="583"/>
      <c r="TSF30" s="584"/>
      <c r="TSI30" s="585"/>
      <c r="TSJ30" s="601"/>
      <c r="TSO30" s="598"/>
      <c r="TSQ30" s="602"/>
      <c r="TSS30" s="598"/>
      <c r="TST30" s="586"/>
      <c r="TSZ30" s="587"/>
      <c r="TTB30" s="583"/>
      <c r="TTD30" s="584"/>
      <c r="TTG30" s="585"/>
      <c r="TTH30" s="601"/>
      <c r="TTM30" s="598"/>
      <c r="TTO30" s="602"/>
      <c r="TTQ30" s="598"/>
      <c r="TTR30" s="586"/>
      <c r="TTX30" s="587"/>
      <c r="TTZ30" s="583"/>
      <c r="TUB30" s="584"/>
      <c r="TUE30" s="585"/>
      <c r="TUF30" s="601"/>
      <c r="TUK30" s="598"/>
      <c r="TUM30" s="602"/>
      <c r="TUO30" s="598"/>
      <c r="TUP30" s="586"/>
      <c r="TUV30" s="587"/>
      <c r="TUX30" s="583"/>
      <c r="TUZ30" s="584"/>
      <c r="TVC30" s="585"/>
      <c r="TVD30" s="601"/>
      <c r="TVI30" s="598"/>
      <c r="TVK30" s="602"/>
      <c r="TVM30" s="598"/>
      <c r="TVN30" s="586"/>
      <c r="TVT30" s="587"/>
      <c r="TVV30" s="583"/>
      <c r="TVX30" s="584"/>
      <c r="TWA30" s="585"/>
      <c r="TWB30" s="601"/>
      <c r="TWG30" s="598"/>
      <c r="TWI30" s="602"/>
      <c r="TWK30" s="598"/>
      <c r="TWL30" s="586"/>
      <c r="TWR30" s="587"/>
      <c r="TWT30" s="583"/>
      <c r="TWV30" s="584"/>
      <c r="TWY30" s="585"/>
      <c r="TWZ30" s="601"/>
      <c r="TXE30" s="598"/>
      <c r="TXG30" s="602"/>
      <c r="TXI30" s="598"/>
      <c r="TXJ30" s="586"/>
      <c r="TXP30" s="587"/>
      <c r="TXR30" s="583"/>
      <c r="TXT30" s="584"/>
      <c r="TXW30" s="585"/>
      <c r="TXX30" s="601"/>
      <c r="TYC30" s="598"/>
      <c r="TYE30" s="602"/>
      <c r="TYG30" s="598"/>
      <c r="TYH30" s="586"/>
      <c r="TYN30" s="587"/>
      <c r="TYP30" s="583"/>
      <c r="TYR30" s="584"/>
      <c r="TYU30" s="585"/>
      <c r="TYV30" s="601"/>
      <c r="TZA30" s="598"/>
      <c r="TZC30" s="602"/>
      <c r="TZE30" s="598"/>
      <c r="TZF30" s="586"/>
      <c r="TZL30" s="587"/>
      <c r="TZN30" s="583"/>
      <c r="TZP30" s="584"/>
      <c r="TZS30" s="585"/>
      <c r="TZT30" s="601"/>
      <c r="TZY30" s="598"/>
      <c r="UAA30" s="602"/>
      <c r="UAC30" s="598"/>
      <c r="UAD30" s="586"/>
      <c r="UAJ30" s="587"/>
      <c r="UAL30" s="583"/>
      <c r="UAN30" s="584"/>
      <c r="UAQ30" s="585"/>
      <c r="UAR30" s="601"/>
      <c r="UAW30" s="598"/>
      <c r="UAY30" s="602"/>
      <c r="UBA30" s="598"/>
      <c r="UBB30" s="586"/>
      <c r="UBH30" s="587"/>
      <c r="UBJ30" s="583"/>
      <c r="UBL30" s="584"/>
      <c r="UBO30" s="585"/>
      <c r="UBP30" s="601"/>
      <c r="UBU30" s="598"/>
      <c r="UBW30" s="602"/>
      <c r="UBY30" s="598"/>
      <c r="UBZ30" s="586"/>
      <c r="UCF30" s="587"/>
      <c r="UCH30" s="583"/>
      <c r="UCJ30" s="584"/>
      <c r="UCM30" s="585"/>
      <c r="UCN30" s="601"/>
      <c r="UCS30" s="598"/>
      <c r="UCU30" s="602"/>
      <c r="UCW30" s="598"/>
      <c r="UCX30" s="586"/>
      <c r="UDD30" s="587"/>
      <c r="UDF30" s="583"/>
      <c r="UDH30" s="584"/>
      <c r="UDK30" s="585"/>
      <c r="UDL30" s="601"/>
      <c r="UDQ30" s="598"/>
      <c r="UDS30" s="602"/>
      <c r="UDU30" s="598"/>
      <c r="UDV30" s="586"/>
      <c r="UEB30" s="587"/>
      <c r="UED30" s="583"/>
      <c r="UEF30" s="584"/>
      <c r="UEI30" s="585"/>
      <c r="UEJ30" s="601"/>
      <c r="UEO30" s="598"/>
      <c r="UEQ30" s="602"/>
      <c r="UES30" s="598"/>
      <c r="UET30" s="586"/>
      <c r="UEZ30" s="587"/>
      <c r="UFB30" s="583"/>
      <c r="UFD30" s="584"/>
      <c r="UFG30" s="585"/>
      <c r="UFH30" s="601"/>
      <c r="UFM30" s="598"/>
      <c r="UFO30" s="602"/>
      <c r="UFQ30" s="598"/>
      <c r="UFR30" s="586"/>
      <c r="UFX30" s="587"/>
      <c r="UFZ30" s="583"/>
      <c r="UGB30" s="584"/>
      <c r="UGE30" s="585"/>
      <c r="UGF30" s="601"/>
      <c r="UGK30" s="598"/>
      <c r="UGM30" s="602"/>
      <c r="UGO30" s="598"/>
      <c r="UGP30" s="586"/>
      <c r="UGV30" s="587"/>
      <c r="UGX30" s="583"/>
      <c r="UGZ30" s="584"/>
      <c r="UHC30" s="585"/>
      <c r="UHD30" s="601"/>
      <c r="UHI30" s="598"/>
      <c r="UHK30" s="602"/>
      <c r="UHM30" s="598"/>
      <c r="UHN30" s="586"/>
      <c r="UHT30" s="587"/>
      <c r="UHV30" s="583"/>
      <c r="UHX30" s="584"/>
      <c r="UIA30" s="585"/>
      <c r="UIB30" s="601"/>
      <c r="UIG30" s="598"/>
      <c r="UII30" s="602"/>
      <c r="UIK30" s="598"/>
      <c r="UIL30" s="586"/>
      <c r="UIR30" s="587"/>
      <c r="UIT30" s="583"/>
      <c r="UIV30" s="584"/>
      <c r="UIY30" s="585"/>
      <c r="UIZ30" s="601"/>
      <c r="UJE30" s="598"/>
      <c r="UJG30" s="602"/>
      <c r="UJI30" s="598"/>
      <c r="UJJ30" s="586"/>
      <c r="UJP30" s="587"/>
      <c r="UJR30" s="583"/>
      <c r="UJT30" s="584"/>
      <c r="UJW30" s="585"/>
      <c r="UJX30" s="601"/>
      <c r="UKC30" s="598"/>
      <c r="UKE30" s="602"/>
      <c r="UKG30" s="598"/>
      <c r="UKH30" s="586"/>
      <c r="UKN30" s="587"/>
      <c r="UKP30" s="583"/>
      <c r="UKR30" s="584"/>
      <c r="UKU30" s="585"/>
      <c r="UKV30" s="601"/>
      <c r="ULA30" s="598"/>
      <c r="ULC30" s="602"/>
      <c r="ULE30" s="598"/>
      <c r="ULF30" s="586"/>
      <c r="ULL30" s="587"/>
      <c r="ULN30" s="583"/>
      <c r="ULP30" s="584"/>
      <c r="ULS30" s="585"/>
      <c r="ULT30" s="601"/>
      <c r="ULY30" s="598"/>
      <c r="UMA30" s="602"/>
      <c r="UMC30" s="598"/>
      <c r="UMD30" s="586"/>
      <c r="UMJ30" s="587"/>
      <c r="UML30" s="583"/>
      <c r="UMN30" s="584"/>
      <c r="UMQ30" s="585"/>
      <c r="UMR30" s="601"/>
      <c r="UMW30" s="598"/>
      <c r="UMY30" s="602"/>
      <c r="UNA30" s="598"/>
      <c r="UNB30" s="586"/>
      <c r="UNH30" s="587"/>
      <c r="UNJ30" s="583"/>
      <c r="UNL30" s="584"/>
      <c r="UNO30" s="585"/>
      <c r="UNP30" s="601"/>
      <c r="UNU30" s="598"/>
      <c r="UNW30" s="602"/>
      <c r="UNY30" s="598"/>
      <c r="UNZ30" s="586"/>
      <c r="UOF30" s="587"/>
      <c r="UOH30" s="583"/>
      <c r="UOJ30" s="584"/>
      <c r="UOM30" s="585"/>
      <c r="UON30" s="601"/>
      <c r="UOS30" s="598"/>
      <c r="UOU30" s="602"/>
      <c r="UOW30" s="598"/>
      <c r="UOX30" s="586"/>
      <c r="UPD30" s="587"/>
      <c r="UPF30" s="583"/>
      <c r="UPH30" s="584"/>
      <c r="UPK30" s="585"/>
      <c r="UPL30" s="601"/>
      <c r="UPQ30" s="598"/>
      <c r="UPS30" s="602"/>
      <c r="UPU30" s="598"/>
      <c r="UPV30" s="586"/>
      <c r="UQB30" s="587"/>
      <c r="UQD30" s="583"/>
      <c r="UQF30" s="584"/>
      <c r="UQI30" s="585"/>
      <c r="UQJ30" s="601"/>
      <c r="UQO30" s="598"/>
      <c r="UQQ30" s="602"/>
      <c r="UQS30" s="598"/>
      <c r="UQT30" s="586"/>
      <c r="UQZ30" s="587"/>
      <c r="URB30" s="583"/>
      <c r="URD30" s="584"/>
      <c r="URG30" s="585"/>
      <c r="URH30" s="601"/>
      <c r="URM30" s="598"/>
      <c r="URO30" s="602"/>
      <c r="URQ30" s="598"/>
      <c r="URR30" s="586"/>
      <c r="URX30" s="587"/>
      <c r="URZ30" s="583"/>
      <c r="USB30" s="584"/>
      <c r="USE30" s="585"/>
      <c r="USF30" s="601"/>
      <c r="USK30" s="598"/>
      <c r="USM30" s="602"/>
      <c r="USO30" s="598"/>
      <c r="USP30" s="586"/>
      <c r="USV30" s="587"/>
      <c r="USX30" s="583"/>
      <c r="USZ30" s="584"/>
      <c r="UTC30" s="585"/>
      <c r="UTD30" s="601"/>
      <c r="UTI30" s="598"/>
      <c r="UTK30" s="602"/>
      <c r="UTM30" s="598"/>
      <c r="UTN30" s="586"/>
      <c r="UTT30" s="587"/>
      <c r="UTV30" s="583"/>
      <c r="UTX30" s="584"/>
      <c r="UUA30" s="585"/>
      <c r="UUB30" s="601"/>
      <c r="UUG30" s="598"/>
      <c r="UUI30" s="602"/>
      <c r="UUK30" s="598"/>
      <c r="UUL30" s="586"/>
      <c r="UUR30" s="587"/>
      <c r="UUT30" s="583"/>
      <c r="UUV30" s="584"/>
      <c r="UUY30" s="585"/>
      <c r="UUZ30" s="601"/>
      <c r="UVE30" s="598"/>
      <c r="UVG30" s="602"/>
      <c r="UVI30" s="598"/>
      <c r="UVJ30" s="586"/>
      <c r="UVP30" s="587"/>
      <c r="UVR30" s="583"/>
      <c r="UVT30" s="584"/>
      <c r="UVW30" s="585"/>
      <c r="UVX30" s="601"/>
      <c r="UWC30" s="598"/>
      <c r="UWE30" s="602"/>
      <c r="UWG30" s="598"/>
      <c r="UWH30" s="586"/>
      <c r="UWN30" s="587"/>
      <c r="UWP30" s="583"/>
      <c r="UWR30" s="584"/>
      <c r="UWU30" s="585"/>
      <c r="UWV30" s="601"/>
      <c r="UXA30" s="598"/>
      <c r="UXC30" s="602"/>
      <c r="UXE30" s="598"/>
      <c r="UXF30" s="586"/>
      <c r="UXL30" s="587"/>
      <c r="UXN30" s="583"/>
      <c r="UXP30" s="584"/>
      <c r="UXS30" s="585"/>
      <c r="UXT30" s="601"/>
      <c r="UXY30" s="598"/>
      <c r="UYA30" s="602"/>
      <c r="UYC30" s="598"/>
      <c r="UYD30" s="586"/>
      <c r="UYJ30" s="587"/>
      <c r="UYL30" s="583"/>
      <c r="UYN30" s="584"/>
      <c r="UYQ30" s="585"/>
      <c r="UYR30" s="601"/>
      <c r="UYW30" s="598"/>
      <c r="UYY30" s="602"/>
      <c r="UZA30" s="598"/>
      <c r="UZB30" s="586"/>
      <c r="UZH30" s="587"/>
      <c r="UZJ30" s="583"/>
      <c r="UZL30" s="584"/>
      <c r="UZO30" s="585"/>
      <c r="UZP30" s="601"/>
      <c r="UZU30" s="598"/>
      <c r="UZW30" s="602"/>
      <c r="UZY30" s="598"/>
      <c r="UZZ30" s="586"/>
      <c r="VAF30" s="587"/>
      <c r="VAH30" s="583"/>
      <c r="VAJ30" s="584"/>
      <c r="VAM30" s="585"/>
      <c r="VAN30" s="601"/>
      <c r="VAS30" s="598"/>
      <c r="VAU30" s="602"/>
      <c r="VAW30" s="598"/>
      <c r="VAX30" s="586"/>
      <c r="VBD30" s="587"/>
      <c r="VBF30" s="583"/>
      <c r="VBH30" s="584"/>
      <c r="VBK30" s="585"/>
      <c r="VBL30" s="601"/>
      <c r="VBQ30" s="598"/>
      <c r="VBS30" s="602"/>
      <c r="VBU30" s="598"/>
      <c r="VBV30" s="586"/>
      <c r="VCB30" s="587"/>
      <c r="VCD30" s="583"/>
      <c r="VCF30" s="584"/>
      <c r="VCI30" s="585"/>
      <c r="VCJ30" s="601"/>
      <c r="VCO30" s="598"/>
      <c r="VCQ30" s="602"/>
      <c r="VCS30" s="598"/>
      <c r="VCT30" s="586"/>
      <c r="VCZ30" s="587"/>
      <c r="VDB30" s="583"/>
      <c r="VDD30" s="584"/>
      <c r="VDG30" s="585"/>
      <c r="VDH30" s="601"/>
      <c r="VDM30" s="598"/>
      <c r="VDO30" s="602"/>
      <c r="VDQ30" s="598"/>
      <c r="VDR30" s="586"/>
      <c r="VDX30" s="587"/>
      <c r="VDZ30" s="583"/>
      <c r="VEB30" s="584"/>
      <c r="VEE30" s="585"/>
      <c r="VEF30" s="601"/>
      <c r="VEK30" s="598"/>
      <c r="VEM30" s="602"/>
      <c r="VEO30" s="598"/>
      <c r="VEP30" s="586"/>
      <c r="VEV30" s="587"/>
      <c r="VEX30" s="583"/>
      <c r="VEZ30" s="584"/>
      <c r="VFC30" s="585"/>
      <c r="VFD30" s="601"/>
      <c r="VFI30" s="598"/>
      <c r="VFK30" s="602"/>
      <c r="VFM30" s="598"/>
      <c r="VFN30" s="586"/>
      <c r="VFT30" s="587"/>
      <c r="VFV30" s="583"/>
      <c r="VFX30" s="584"/>
      <c r="VGA30" s="585"/>
      <c r="VGB30" s="601"/>
      <c r="VGG30" s="598"/>
      <c r="VGI30" s="602"/>
      <c r="VGK30" s="598"/>
      <c r="VGL30" s="586"/>
      <c r="VGR30" s="587"/>
      <c r="VGT30" s="583"/>
      <c r="VGV30" s="584"/>
      <c r="VGY30" s="585"/>
      <c r="VGZ30" s="601"/>
      <c r="VHE30" s="598"/>
      <c r="VHG30" s="602"/>
      <c r="VHI30" s="598"/>
      <c r="VHJ30" s="586"/>
      <c r="VHP30" s="587"/>
      <c r="VHR30" s="583"/>
      <c r="VHT30" s="584"/>
      <c r="VHW30" s="585"/>
      <c r="VHX30" s="601"/>
      <c r="VIC30" s="598"/>
      <c r="VIE30" s="602"/>
      <c r="VIG30" s="598"/>
      <c r="VIH30" s="586"/>
      <c r="VIN30" s="587"/>
      <c r="VIP30" s="583"/>
      <c r="VIR30" s="584"/>
      <c r="VIU30" s="585"/>
      <c r="VIV30" s="601"/>
      <c r="VJA30" s="598"/>
      <c r="VJC30" s="602"/>
      <c r="VJE30" s="598"/>
      <c r="VJF30" s="586"/>
      <c r="VJL30" s="587"/>
      <c r="VJN30" s="583"/>
      <c r="VJP30" s="584"/>
      <c r="VJS30" s="585"/>
      <c r="VJT30" s="601"/>
      <c r="VJY30" s="598"/>
      <c r="VKA30" s="602"/>
      <c r="VKC30" s="598"/>
      <c r="VKD30" s="586"/>
      <c r="VKJ30" s="587"/>
      <c r="VKL30" s="583"/>
      <c r="VKN30" s="584"/>
      <c r="VKQ30" s="585"/>
      <c r="VKR30" s="601"/>
      <c r="VKW30" s="598"/>
      <c r="VKY30" s="602"/>
      <c r="VLA30" s="598"/>
      <c r="VLB30" s="586"/>
      <c r="VLH30" s="587"/>
      <c r="VLJ30" s="583"/>
      <c r="VLL30" s="584"/>
      <c r="VLO30" s="585"/>
      <c r="VLP30" s="601"/>
      <c r="VLU30" s="598"/>
      <c r="VLW30" s="602"/>
      <c r="VLY30" s="598"/>
      <c r="VLZ30" s="586"/>
      <c r="VMF30" s="587"/>
      <c r="VMH30" s="583"/>
      <c r="VMJ30" s="584"/>
      <c r="VMM30" s="585"/>
      <c r="VMN30" s="601"/>
      <c r="VMS30" s="598"/>
      <c r="VMU30" s="602"/>
      <c r="VMW30" s="598"/>
      <c r="VMX30" s="586"/>
      <c r="VND30" s="587"/>
      <c r="VNF30" s="583"/>
      <c r="VNH30" s="584"/>
      <c r="VNK30" s="585"/>
      <c r="VNL30" s="601"/>
      <c r="VNQ30" s="598"/>
      <c r="VNS30" s="602"/>
      <c r="VNU30" s="598"/>
      <c r="VNV30" s="586"/>
      <c r="VOB30" s="587"/>
      <c r="VOD30" s="583"/>
      <c r="VOF30" s="584"/>
      <c r="VOI30" s="585"/>
      <c r="VOJ30" s="601"/>
      <c r="VOO30" s="598"/>
      <c r="VOQ30" s="602"/>
      <c r="VOS30" s="598"/>
      <c r="VOT30" s="586"/>
      <c r="VOZ30" s="587"/>
      <c r="VPB30" s="583"/>
      <c r="VPD30" s="584"/>
      <c r="VPG30" s="585"/>
      <c r="VPH30" s="601"/>
      <c r="VPM30" s="598"/>
      <c r="VPO30" s="602"/>
      <c r="VPQ30" s="598"/>
      <c r="VPR30" s="586"/>
      <c r="VPX30" s="587"/>
      <c r="VPZ30" s="583"/>
      <c r="VQB30" s="584"/>
      <c r="VQE30" s="585"/>
      <c r="VQF30" s="601"/>
      <c r="VQK30" s="598"/>
      <c r="VQM30" s="602"/>
      <c r="VQO30" s="598"/>
      <c r="VQP30" s="586"/>
      <c r="VQV30" s="587"/>
      <c r="VQX30" s="583"/>
      <c r="VQZ30" s="584"/>
      <c r="VRC30" s="585"/>
      <c r="VRD30" s="601"/>
      <c r="VRI30" s="598"/>
      <c r="VRK30" s="602"/>
      <c r="VRM30" s="598"/>
      <c r="VRN30" s="586"/>
      <c r="VRT30" s="587"/>
      <c r="VRV30" s="583"/>
      <c r="VRX30" s="584"/>
      <c r="VSA30" s="585"/>
      <c r="VSB30" s="601"/>
      <c r="VSG30" s="598"/>
      <c r="VSI30" s="602"/>
      <c r="VSK30" s="598"/>
      <c r="VSL30" s="586"/>
      <c r="VSR30" s="587"/>
      <c r="VST30" s="583"/>
      <c r="VSV30" s="584"/>
      <c r="VSY30" s="585"/>
      <c r="VSZ30" s="601"/>
      <c r="VTE30" s="598"/>
      <c r="VTG30" s="602"/>
      <c r="VTI30" s="598"/>
      <c r="VTJ30" s="586"/>
      <c r="VTP30" s="587"/>
      <c r="VTR30" s="583"/>
      <c r="VTT30" s="584"/>
      <c r="VTW30" s="585"/>
      <c r="VTX30" s="601"/>
      <c r="VUC30" s="598"/>
      <c r="VUE30" s="602"/>
      <c r="VUG30" s="598"/>
      <c r="VUH30" s="586"/>
      <c r="VUN30" s="587"/>
      <c r="VUP30" s="583"/>
      <c r="VUR30" s="584"/>
      <c r="VUU30" s="585"/>
      <c r="VUV30" s="601"/>
      <c r="VVA30" s="598"/>
      <c r="VVC30" s="602"/>
      <c r="VVE30" s="598"/>
      <c r="VVF30" s="586"/>
      <c r="VVL30" s="587"/>
      <c r="VVN30" s="583"/>
      <c r="VVP30" s="584"/>
      <c r="VVS30" s="585"/>
      <c r="VVT30" s="601"/>
      <c r="VVY30" s="598"/>
      <c r="VWA30" s="602"/>
      <c r="VWC30" s="598"/>
      <c r="VWD30" s="586"/>
      <c r="VWJ30" s="587"/>
      <c r="VWL30" s="583"/>
      <c r="VWN30" s="584"/>
      <c r="VWQ30" s="585"/>
      <c r="VWR30" s="601"/>
      <c r="VWW30" s="598"/>
      <c r="VWY30" s="602"/>
      <c r="VXA30" s="598"/>
      <c r="VXB30" s="586"/>
      <c r="VXH30" s="587"/>
      <c r="VXJ30" s="583"/>
      <c r="VXL30" s="584"/>
      <c r="VXO30" s="585"/>
      <c r="VXP30" s="601"/>
      <c r="VXU30" s="598"/>
      <c r="VXW30" s="602"/>
      <c r="VXY30" s="598"/>
      <c r="VXZ30" s="586"/>
      <c r="VYF30" s="587"/>
      <c r="VYH30" s="583"/>
      <c r="VYJ30" s="584"/>
      <c r="VYM30" s="585"/>
      <c r="VYN30" s="601"/>
      <c r="VYS30" s="598"/>
      <c r="VYU30" s="602"/>
      <c r="VYW30" s="598"/>
      <c r="VYX30" s="586"/>
      <c r="VZD30" s="587"/>
      <c r="VZF30" s="583"/>
      <c r="VZH30" s="584"/>
      <c r="VZK30" s="585"/>
      <c r="VZL30" s="601"/>
      <c r="VZQ30" s="598"/>
      <c r="VZS30" s="602"/>
      <c r="VZU30" s="598"/>
      <c r="VZV30" s="586"/>
      <c r="WAB30" s="587"/>
      <c r="WAD30" s="583"/>
      <c r="WAF30" s="584"/>
      <c r="WAI30" s="585"/>
      <c r="WAJ30" s="601"/>
      <c r="WAO30" s="598"/>
      <c r="WAQ30" s="602"/>
      <c r="WAS30" s="598"/>
      <c r="WAT30" s="586"/>
      <c r="WAZ30" s="587"/>
      <c r="WBB30" s="583"/>
      <c r="WBD30" s="584"/>
      <c r="WBG30" s="585"/>
      <c r="WBH30" s="601"/>
      <c r="WBM30" s="598"/>
      <c r="WBO30" s="602"/>
      <c r="WBQ30" s="598"/>
      <c r="WBR30" s="586"/>
      <c r="WBX30" s="587"/>
      <c r="WBZ30" s="583"/>
      <c r="WCB30" s="584"/>
      <c r="WCE30" s="585"/>
      <c r="WCF30" s="601"/>
      <c r="WCK30" s="598"/>
      <c r="WCM30" s="602"/>
      <c r="WCO30" s="598"/>
      <c r="WCP30" s="586"/>
      <c r="WCV30" s="587"/>
      <c r="WCX30" s="583"/>
      <c r="WCZ30" s="584"/>
      <c r="WDC30" s="585"/>
      <c r="WDD30" s="601"/>
      <c r="WDI30" s="598"/>
      <c r="WDK30" s="602"/>
      <c r="WDM30" s="598"/>
      <c r="WDN30" s="586"/>
      <c r="WDT30" s="587"/>
      <c r="WDV30" s="583"/>
      <c r="WDX30" s="584"/>
      <c r="WEA30" s="585"/>
      <c r="WEB30" s="601"/>
      <c r="WEG30" s="598"/>
      <c r="WEI30" s="602"/>
      <c r="WEK30" s="598"/>
      <c r="WEL30" s="586"/>
      <c r="WER30" s="587"/>
      <c r="WET30" s="583"/>
      <c r="WEV30" s="584"/>
      <c r="WEY30" s="585"/>
      <c r="WEZ30" s="601"/>
      <c r="WFE30" s="598"/>
      <c r="WFG30" s="602"/>
      <c r="WFI30" s="598"/>
      <c r="WFJ30" s="586"/>
      <c r="WFP30" s="587"/>
      <c r="WFR30" s="583"/>
      <c r="WFT30" s="584"/>
      <c r="WFW30" s="585"/>
      <c r="WFX30" s="601"/>
      <c r="WGC30" s="598"/>
      <c r="WGE30" s="602"/>
      <c r="WGG30" s="598"/>
      <c r="WGH30" s="586"/>
      <c r="WGN30" s="587"/>
      <c r="WGP30" s="583"/>
      <c r="WGR30" s="584"/>
      <c r="WGU30" s="585"/>
      <c r="WGV30" s="601"/>
      <c r="WHA30" s="598"/>
      <c r="WHC30" s="602"/>
      <c r="WHE30" s="598"/>
      <c r="WHF30" s="586"/>
      <c r="WHL30" s="587"/>
      <c r="WHN30" s="583"/>
      <c r="WHP30" s="584"/>
      <c r="WHS30" s="585"/>
      <c r="WHT30" s="601"/>
      <c r="WHY30" s="598"/>
      <c r="WIA30" s="602"/>
      <c r="WIC30" s="598"/>
      <c r="WID30" s="586"/>
      <c r="WIJ30" s="587"/>
      <c r="WIL30" s="583"/>
      <c r="WIN30" s="584"/>
      <c r="WIQ30" s="585"/>
      <c r="WIR30" s="601"/>
      <c r="WIW30" s="598"/>
      <c r="WIY30" s="602"/>
      <c r="WJA30" s="598"/>
      <c r="WJB30" s="586"/>
      <c r="WJH30" s="587"/>
      <c r="WJJ30" s="583"/>
      <c r="WJL30" s="584"/>
      <c r="WJO30" s="585"/>
      <c r="WJP30" s="601"/>
      <c r="WJU30" s="598"/>
      <c r="WJW30" s="602"/>
      <c r="WJY30" s="598"/>
      <c r="WJZ30" s="586"/>
      <c r="WKF30" s="587"/>
      <c r="WKH30" s="583"/>
      <c r="WKJ30" s="584"/>
      <c r="WKM30" s="585"/>
      <c r="WKN30" s="601"/>
      <c r="WKS30" s="598"/>
      <c r="WKU30" s="602"/>
      <c r="WKW30" s="598"/>
      <c r="WKX30" s="586"/>
      <c r="WLD30" s="587"/>
      <c r="WLF30" s="583"/>
      <c r="WLH30" s="584"/>
      <c r="WLK30" s="585"/>
      <c r="WLL30" s="601"/>
      <c r="WLQ30" s="598"/>
      <c r="WLS30" s="602"/>
      <c r="WLU30" s="598"/>
      <c r="WLV30" s="586"/>
      <c r="WMB30" s="587"/>
      <c r="WMD30" s="583"/>
      <c r="WMF30" s="584"/>
      <c r="WMI30" s="585"/>
      <c r="WMJ30" s="601"/>
      <c r="WMO30" s="598"/>
      <c r="WMQ30" s="602"/>
      <c r="WMS30" s="598"/>
      <c r="WMT30" s="586"/>
      <c r="WMZ30" s="587"/>
      <c r="WNB30" s="583"/>
      <c r="WND30" s="584"/>
      <c r="WNG30" s="585"/>
      <c r="WNH30" s="601"/>
      <c r="WNM30" s="598"/>
      <c r="WNO30" s="602"/>
      <c r="WNQ30" s="598"/>
      <c r="WNR30" s="586"/>
      <c r="WNX30" s="587"/>
      <c r="WNZ30" s="583"/>
      <c r="WOB30" s="584"/>
      <c r="WOE30" s="585"/>
      <c r="WOF30" s="601"/>
      <c r="WOK30" s="598"/>
      <c r="WOM30" s="602"/>
      <c r="WOO30" s="598"/>
      <c r="WOP30" s="586"/>
      <c r="WOV30" s="587"/>
      <c r="WOX30" s="583"/>
      <c r="WOZ30" s="584"/>
      <c r="WPC30" s="585"/>
      <c r="WPD30" s="601"/>
      <c r="WPI30" s="598"/>
      <c r="WPK30" s="602"/>
      <c r="WPM30" s="598"/>
      <c r="WPN30" s="586"/>
      <c r="WPT30" s="587"/>
      <c r="WPV30" s="583"/>
      <c r="WPX30" s="584"/>
      <c r="WQA30" s="585"/>
      <c r="WQB30" s="601"/>
      <c r="WQG30" s="598"/>
      <c r="WQI30" s="602"/>
      <c r="WQK30" s="598"/>
      <c r="WQL30" s="586"/>
      <c r="WQR30" s="587"/>
      <c r="WQT30" s="583"/>
      <c r="WQV30" s="584"/>
      <c r="WQY30" s="585"/>
      <c r="WQZ30" s="601"/>
      <c r="WRE30" s="598"/>
      <c r="WRG30" s="602"/>
      <c r="WRI30" s="598"/>
      <c r="WRJ30" s="586"/>
      <c r="WRP30" s="587"/>
      <c r="WRR30" s="583"/>
      <c r="WRT30" s="584"/>
      <c r="WRW30" s="585"/>
      <c r="WRX30" s="601"/>
      <c r="WSC30" s="598"/>
      <c r="WSE30" s="602"/>
      <c r="WSG30" s="598"/>
      <c r="WSH30" s="586"/>
      <c r="WSN30" s="587"/>
      <c r="WSP30" s="583"/>
      <c r="WSR30" s="584"/>
      <c r="WSU30" s="585"/>
      <c r="WSV30" s="601"/>
      <c r="WTA30" s="598"/>
      <c r="WTC30" s="602"/>
      <c r="WTE30" s="598"/>
      <c r="WTF30" s="586"/>
      <c r="WTL30" s="587"/>
      <c r="WTN30" s="583"/>
      <c r="WTP30" s="584"/>
      <c r="WTS30" s="585"/>
      <c r="WTT30" s="601"/>
      <c r="WTY30" s="598"/>
      <c r="WUA30" s="602"/>
      <c r="WUC30" s="598"/>
      <c r="WUD30" s="586"/>
      <c r="WUJ30" s="587"/>
      <c r="WUL30" s="583"/>
      <c r="WUN30" s="584"/>
      <c r="WUQ30" s="585"/>
      <c r="WUR30" s="601"/>
      <c r="WUW30" s="598"/>
      <c r="WUY30" s="602"/>
      <c r="WVA30" s="598"/>
      <c r="WVB30" s="586"/>
      <c r="WVH30" s="587"/>
      <c r="WVJ30" s="583"/>
      <c r="WVL30" s="584"/>
      <c r="WVO30" s="585"/>
      <c r="WVP30" s="601"/>
      <c r="WVU30" s="598"/>
      <c r="WVW30" s="602"/>
      <c r="WVY30" s="598"/>
      <c r="WVZ30" s="586"/>
      <c r="WWF30" s="587"/>
      <c r="WWH30" s="583"/>
      <c r="WWJ30" s="584"/>
      <c r="WWM30" s="585"/>
      <c r="WWN30" s="601"/>
      <c r="WWS30" s="598"/>
      <c r="WWU30" s="602"/>
      <c r="WWW30" s="598"/>
      <c r="WWX30" s="586"/>
      <c r="WXD30" s="587"/>
      <c r="WXF30" s="583"/>
      <c r="WXH30" s="584"/>
      <c r="WXK30" s="585"/>
      <c r="WXL30" s="601"/>
      <c r="WXQ30" s="598"/>
      <c r="WXS30" s="602"/>
      <c r="WXU30" s="598"/>
      <c r="WXV30" s="586"/>
      <c r="WYB30" s="587"/>
      <c r="WYD30" s="583"/>
      <c r="WYF30" s="584"/>
      <c r="WYI30" s="585"/>
      <c r="WYJ30" s="601"/>
      <c r="WYO30" s="598"/>
      <c r="WYQ30" s="602"/>
      <c r="WYS30" s="598"/>
      <c r="WYT30" s="586"/>
      <c r="WYZ30" s="587"/>
      <c r="WZB30" s="583"/>
      <c r="WZD30" s="584"/>
      <c r="WZG30" s="585"/>
      <c r="WZH30" s="601"/>
      <c r="WZM30" s="598"/>
      <c r="WZO30" s="602"/>
      <c r="WZQ30" s="598"/>
      <c r="WZR30" s="586"/>
      <c r="WZX30" s="587"/>
      <c r="WZZ30" s="583"/>
      <c r="XAB30" s="584"/>
      <c r="XAE30" s="585"/>
      <c r="XAF30" s="601"/>
      <c r="XAK30" s="598"/>
      <c r="XAM30" s="602"/>
      <c r="XAO30" s="598"/>
      <c r="XAP30" s="586"/>
      <c r="XAV30" s="587"/>
      <c r="XAX30" s="583"/>
      <c r="XAZ30" s="584"/>
      <c r="XBC30" s="585"/>
      <c r="XBD30" s="601"/>
      <c r="XBI30" s="598"/>
      <c r="XBK30" s="602"/>
      <c r="XBM30" s="598"/>
      <c r="XBN30" s="586"/>
      <c r="XBT30" s="587"/>
      <c r="XBV30" s="583"/>
      <c r="XBX30" s="584"/>
      <c r="XCA30" s="585"/>
      <c r="XCB30" s="601"/>
      <c r="XCG30" s="598"/>
      <c r="XCI30" s="602"/>
      <c r="XCK30" s="598"/>
      <c r="XCL30" s="586"/>
      <c r="XCR30" s="587"/>
      <c r="XCT30" s="583"/>
      <c r="XCV30" s="584"/>
      <c r="XCY30" s="585"/>
      <c r="XCZ30" s="601"/>
      <c r="XDE30" s="598"/>
      <c r="XDG30" s="602"/>
      <c r="XDI30" s="598"/>
      <c r="XDJ30" s="586"/>
      <c r="XDP30" s="587"/>
      <c r="XDR30" s="583"/>
      <c r="XDT30" s="584"/>
      <c r="XDW30" s="585"/>
      <c r="XDX30" s="601"/>
      <c r="XEC30" s="598"/>
      <c r="XEE30" s="602"/>
      <c r="XEG30" s="598"/>
      <c r="XEH30" s="586"/>
      <c r="XEN30" s="587"/>
      <c r="XEP30" s="583"/>
      <c r="XER30" s="584"/>
      <c r="XEU30" s="585"/>
      <c r="XEV30" s="601"/>
      <c r="XFA30" s="598"/>
      <c r="XFC30" s="602"/>
    </row>
    <row r="31" spans="1:1023 1025:2048 2053:3072 3074:4095 4097:5120 5125:6144 6146:7167 7169:8192 8197:9216 9218:10239 10241:11264 11269:12288 12290:13311 13313:14336 14341:15360 15362:16383" s="582" customFormat="1" ht="39">
      <c r="A31" s="582">
        <v>26</v>
      </c>
      <c r="B31" s="583" t="s">
        <v>1471</v>
      </c>
      <c r="C31" s="582" t="s">
        <v>1472</v>
      </c>
      <c r="D31" s="584">
        <v>42935</v>
      </c>
      <c r="F31" s="582" t="s">
        <v>1473</v>
      </c>
      <c r="G31" s="585"/>
      <c r="H31" s="582" t="s">
        <v>1474</v>
      </c>
      <c r="L31" s="582" t="s">
        <v>1472</v>
      </c>
      <c r="M31" s="582" t="s">
        <v>1475</v>
      </c>
      <c r="N31" s="582" t="s">
        <v>105</v>
      </c>
      <c r="O31" s="582">
        <v>182.29</v>
      </c>
      <c r="P31" s="582" t="s">
        <v>556</v>
      </c>
      <c r="Q31" s="582" t="s">
        <v>1349</v>
      </c>
      <c r="R31" s="586" t="s">
        <v>580</v>
      </c>
      <c r="S31" s="582" t="s">
        <v>1350</v>
      </c>
      <c r="T31" s="582" t="s">
        <v>1351</v>
      </c>
      <c r="U31" s="582" t="s">
        <v>105</v>
      </c>
      <c r="X31" s="583" t="s">
        <v>1476</v>
      </c>
    </row>
    <row r="32" spans="1:1023 1025:2048 2053:3072 3074:4095 4097:5120 5125:6144 6146:7167 7169:8192 8197:9216 9218:10239 10241:11264 11269:12288 12290:13311 13313:14336 14341:15360 15362:16383" s="582" customFormat="1" ht="39">
      <c r="A32" s="582">
        <v>28</v>
      </c>
      <c r="B32" s="583" t="s">
        <v>1481</v>
      </c>
      <c r="C32" s="585" t="s">
        <v>1482</v>
      </c>
      <c r="D32" s="589">
        <v>43009</v>
      </c>
      <c r="G32" s="585"/>
      <c r="H32" s="585" t="s">
        <v>1483</v>
      </c>
      <c r="L32" s="585" t="s">
        <v>1482</v>
      </c>
      <c r="M32" s="585" t="s">
        <v>1484</v>
      </c>
      <c r="N32" s="582" t="s">
        <v>105</v>
      </c>
      <c r="O32" s="590">
        <v>214.31</v>
      </c>
      <c r="P32" s="592" t="s">
        <v>556</v>
      </c>
      <c r="Q32" s="582" t="s">
        <v>1380</v>
      </c>
      <c r="R32" s="586" t="s">
        <v>580</v>
      </c>
      <c r="S32" s="582" t="s">
        <v>1350</v>
      </c>
      <c r="T32" s="582" t="s">
        <v>1351</v>
      </c>
      <c r="U32" s="582" t="s">
        <v>105</v>
      </c>
      <c r="X32" s="587" t="s">
        <v>1444</v>
      </c>
    </row>
    <row r="33" spans="1:27" s="582" customFormat="1" ht="39">
      <c r="A33" s="582">
        <v>29</v>
      </c>
      <c r="B33" s="583" t="s">
        <v>1489</v>
      </c>
      <c r="C33" s="585" t="s">
        <v>1490</v>
      </c>
      <c r="D33" s="589">
        <v>43122</v>
      </c>
      <c r="G33" s="585"/>
      <c r="H33" s="585" t="s">
        <v>1487</v>
      </c>
      <c r="L33" s="585" t="s">
        <v>1490</v>
      </c>
      <c r="M33" s="585" t="s">
        <v>1491</v>
      </c>
      <c r="N33" s="582" t="s">
        <v>105</v>
      </c>
      <c r="O33" s="590">
        <v>155.34</v>
      </c>
      <c r="P33" s="582" t="s">
        <v>556</v>
      </c>
      <c r="Q33" s="582" t="s">
        <v>1380</v>
      </c>
      <c r="R33" s="586" t="s">
        <v>580</v>
      </c>
      <c r="S33" s="582" t="s">
        <v>1350</v>
      </c>
      <c r="T33" s="582" t="s">
        <v>1351</v>
      </c>
      <c r="U33" s="582" t="s">
        <v>105</v>
      </c>
      <c r="X33" s="583"/>
    </row>
    <row r="34" spans="1:27" s="582" customFormat="1" ht="39">
      <c r="A34" s="582">
        <v>30</v>
      </c>
      <c r="B34" s="583" t="s">
        <v>1492</v>
      </c>
      <c r="C34" s="585" t="s">
        <v>1493</v>
      </c>
      <c r="D34" s="589">
        <v>43132</v>
      </c>
      <c r="G34" s="585"/>
      <c r="H34" s="585" t="s">
        <v>1494</v>
      </c>
      <c r="L34" s="585" t="s">
        <v>1493</v>
      </c>
      <c r="M34" s="585" t="s">
        <v>1495</v>
      </c>
      <c r="N34" s="582" t="s">
        <v>105</v>
      </c>
      <c r="O34" s="590">
        <v>155.25</v>
      </c>
      <c r="P34" s="582" t="s">
        <v>556</v>
      </c>
      <c r="Q34" s="582" t="s">
        <v>1416</v>
      </c>
      <c r="R34" s="586" t="s">
        <v>580</v>
      </c>
      <c r="S34" s="582" t="s">
        <v>1350</v>
      </c>
      <c r="T34" s="582" t="s">
        <v>1351</v>
      </c>
      <c r="U34" s="582" t="s">
        <v>105</v>
      </c>
      <c r="X34" s="583"/>
    </row>
    <row r="35" spans="1:27" s="582" customFormat="1" ht="39">
      <c r="A35" s="582">
        <v>31</v>
      </c>
      <c r="B35" s="583" t="s">
        <v>1496</v>
      </c>
      <c r="C35" s="582" t="s">
        <v>1497</v>
      </c>
      <c r="D35" s="584">
        <v>43290</v>
      </c>
      <c r="G35" s="585" t="s">
        <v>1498</v>
      </c>
      <c r="H35" s="582" t="s">
        <v>1499</v>
      </c>
      <c r="L35" s="582" t="s">
        <v>1497</v>
      </c>
      <c r="M35" s="582" t="s">
        <v>1500</v>
      </c>
      <c r="N35" s="582" t="s">
        <v>105</v>
      </c>
      <c r="O35" s="582">
        <v>100.69</v>
      </c>
      <c r="P35" s="582" t="s">
        <v>556</v>
      </c>
      <c r="Q35" s="582" t="s">
        <v>1501</v>
      </c>
      <c r="R35" s="586" t="s">
        <v>580</v>
      </c>
      <c r="S35" s="582" t="s">
        <v>1350</v>
      </c>
      <c r="T35" s="582" t="s">
        <v>672</v>
      </c>
      <c r="U35" s="582" t="s">
        <v>105</v>
      </c>
      <c r="X35" s="583" t="s">
        <v>1381</v>
      </c>
    </row>
    <row r="36" spans="1:27" s="582" customFormat="1" ht="39">
      <c r="A36" s="582">
        <v>32</v>
      </c>
      <c r="B36" s="583" t="s">
        <v>1502</v>
      </c>
      <c r="C36" s="585" t="s">
        <v>1503</v>
      </c>
      <c r="D36" s="589">
        <v>43404</v>
      </c>
      <c r="G36" s="585"/>
      <c r="H36" s="585" t="s">
        <v>1504</v>
      </c>
      <c r="L36" s="585" t="s">
        <v>1503</v>
      </c>
      <c r="M36" s="585" t="s">
        <v>1505</v>
      </c>
      <c r="N36" s="582" t="s">
        <v>105</v>
      </c>
      <c r="O36" s="590">
        <v>241.67</v>
      </c>
      <c r="P36" s="582" t="s">
        <v>556</v>
      </c>
      <c r="Q36" s="582" t="s">
        <v>1416</v>
      </c>
      <c r="R36" s="586" t="s">
        <v>580</v>
      </c>
      <c r="S36" s="582" t="s">
        <v>1350</v>
      </c>
      <c r="T36" s="582" t="s">
        <v>1351</v>
      </c>
      <c r="U36" s="582" t="s">
        <v>105</v>
      </c>
      <c r="X36" s="583" t="s">
        <v>2219</v>
      </c>
    </row>
    <row r="37" spans="1:27" s="582" customFormat="1" ht="39">
      <c r="A37" s="582">
        <v>10</v>
      </c>
      <c r="B37" s="583" t="s">
        <v>1400</v>
      </c>
      <c r="C37" s="582" t="s">
        <v>1401</v>
      </c>
      <c r="D37" s="591">
        <v>43405</v>
      </c>
      <c r="F37" s="582" t="s">
        <v>1389</v>
      </c>
      <c r="G37" s="585" t="s">
        <v>1402</v>
      </c>
      <c r="H37" s="582" t="s">
        <v>1403</v>
      </c>
      <c r="L37" s="582" t="s">
        <v>1401</v>
      </c>
      <c r="M37" s="582" t="s">
        <v>1404</v>
      </c>
      <c r="N37" s="582" t="s">
        <v>105</v>
      </c>
      <c r="O37" s="582">
        <v>76.599999999999994</v>
      </c>
      <c r="P37" s="582" t="s">
        <v>556</v>
      </c>
      <c r="Q37" s="582" t="s">
        <v>1405</v>
      </c>
      <c r="R37" s="586" t="s">
        <v>580</v>
      </c>
      <c r="S37" s="582" t="s">
        <v>1350</v>
      </c>
      <c r="T37" s="582" t="s">
        <v>1351</v>
      </c>
      <c r="U37" s="582" t="s">
        <v>105</v>
      </c>
      <c r="V37" s="586"/>
      <c r="W37" s="586"/>
      <c r="X37" s="583"/>
      <c r="AA37" s="582">
        <v>3.3</v>
      </c>
    </row>
    <row r="38" spans="1:27" s="582" customFormat="1" ht="39">
      <c r="A38" s="582">
        <v>4</v>
      </c>
      <c r="B38" s="583" t="s">
        <v>1361</v>
      </c>
      <c r="C38" s="582" t="s">
        <v>1362</v>
      </c>
      <c r="D38" s="584">
        <v>43521</v>
      </c>
      <c r="F38" s="582" t="s">
        <v>1346</v>
      </c>
      <c r="G38" s="585" t="s">
        <v>1363</v>
      </c>
      <c r="L38" s="582" t="s">
        <v>1362</v>
      </c>
      <c r="M38" s="582" t="s">
        <v>1364</v>
      </c>
      <c r="N38" s="582" t="s">
        <v>105</v>
      </c>
      <c r="O38" s="582">
        <v>126.6</v>
      </c>
      <c r="P38" s="582" t="s">
        <v>556</v>
      </c>
      <c r="Q38" s="582" t="s">
        <v>1529</v>
      </c>
      <c r="R38" s="586" t="s">
        <v>580</v>
      </c>
      <c r="S38" s="582" t="s">
        <v>1350</v>
      </c>
      <c r="T38" s="582" t="s">
        <v>1351</v>
      </c>
      <c r="U38" s="582" t="s">
        <v>105</v>
      </c>
      <c r="V38" s="586"/>
      <c r="W38" s="586"/>
      <c r="X38" s="583"/>
      <c r="AA38" s="582">
        <v>1.2</v>
      </c>
    </row>
    <row r="39" spans="1:27" s="582" customFormat="1" ht="39">
      <c r="A39" s="582">
        <v>35</v>
      </c>
      <c r="B39" s="583" t="s">
        <v>1514</v>
      </c>
      <c r="C39" s="582" t="s">
        <v>1515</v>
      </c>
      <c r="D39" s="584">
        <v>43556</v>
      </c>
      <c r="G39" s="585"/>
      <c r="H39" s="582" t="s">
        <v>1516</v>
      </c>
      <c r="L39" s="582" t="s">
        <v>1515</v>
      </c>
      <c r="M39" s="582" t="s">
        <v>1517</v>
      </c>
      <c r="N39" s="582" t="s">
        <v>105</v>
      </c>
      <c r="O39" s="582">
        <v>247.68</v>
      </c>
      <c r="P39" s="582" t="s">
        <v>556</v>
      </c>
      <c r="Q39" s="582" t="s">
        <v>1416</v>
      </c>
      <c r="R39" s="586" t="s">
        <v>580</v>
      </c>
      <c r="S39" s="582" t="s">
        <v>1350</v>
      </c>
      <c r="T39" s="582" t="s">
        <v>1351</v>
      </c>
      <c r="U39" s="582" t="s">
        <v>105</v>
      </c>
      <c r="X39" s="583"/>
    </row>
    <row r="40" spans="1:27" s="582" customFormat="1" ht="39">
      <c r="A40" s="582">
        <v>36</v>
      </c>
      <c r="B40" s="583" t="s">
        <v>1518</v>
      </c>
      <c r="C40" s="582" t="s">
        <v>1519</v>
      </c>
      <c r="D40" s="584">
        <v>43586</v>
      </c>
      <c r="G40" s="585"/>
      <c r="H40" s="582" t="s">
        <v>1520</v>
      </c>
      <c r="L40" s="582" t="s">
        <v>1519</v>
      </c>
      <c r="M40" s="582" t="s">
        <v>1521</v>
      </c>
      <c r="N40" s="582" t="s">
        <v>105</v>
      </c>
      <c r="O40" s="582">
        <v>282.3</v>
      </c>
      <c r="P40" s="582" t="s">
        <v>556</v>
      </c>
      <c r="Q40" s="582" t="s">
        <v>1349</v>
      </c>
      <c r="R40" s="586" t="s">
        <v>580</v>
      </c>
      <c r="S40" s="582" t="s">
        <v>1350</v>
      </c>
      <c r="T40" s="582" t="s">
        <v>1351</v>
      </c>
      <c r="U40" s="582" t="s">
        <v>105</v>
      </c>
      <c r="X40" s="588" t="s">
        <v>1476</v>
      </c>
    </row>
    <row r="41" spans="1:27" s="582" customFormat="1" ht="39">
      <c r="A41" s="582">
        <v>37</v>
      </c>
      <c r="B41" s="583" t="s">
        <v>1522</v>
      </c>
      <c r="C41" s="582" t="s">
        <v>1523</v>
      </c>
      <c r="D41" s="584">
        <v>43620</v>
      </c>
      <c r="G41" s="585"/>
      <c r="H41" s="582" t="s">
        <v>1494</v>
      </c>
      <c r="L41" s="582" t="s">
        <v>1523</v>
      </c>
      <c r="M41" s="582" t="s">
        <v>1524</v>
      </c>
      <c r="N41" s="582" t="s">
        <v>105</v>
      </c>
      <c r="O41" s="582">
        <v>140.83000000000001</v>
      </c>
      <c r="P41" s="582" t="s">
        <v>556</v>
      </c>
      <c r="Q41" s="582" t="s">
        <v>1416</v>
      </c>
      <c r="R41" s="586" t="s">
        <v>580</v>
      </c>
      <c r="S41" s="582" t="s">
        <v>1350</v>
      </c>
      <c r="T41" s="582" t="s">
        <v>1351</v>
      </c>
      <c r="U41" s="582" t="s">
        <v>105</v>
      </c>
      <c r="X41" s="583" t="s">
        <v>2053</v>
      </c>
    </row>
    <row r="42" spans="1:27" s="729" customFormat="1" ht="39">
      <c r="A42" s="582">
        <v>38</v>
      </c>
      <c r="B42" s="583" t="s">
        <v>1525</v>
      </c>
      <c r="C42" s="582" t="s">
        <v>1526</v>
      </c>
      <c r="D42" s="584">
        <v>43713</v>
      </c>
      <c r="E42" s="582"/>
      <c r="F42" s="582"/>
      <c r="G42" s="585"/>
      <c r="H42" s="601" t="s">
        <v>1527</v>
      </c>
      <c r="I42" s="582"/>
      <c r="J42" s="582"/>
      <c r="K42" s="582"/>
      <c r="L42" s="582" t="s">
        <v>1526</v>
      </c>
      <c r="M42" s="598" t="s">
        <v>1528</v>
      </c>
      <c r="N42" s="582" t="s">
        <v>105</v>
      </c>
      <c r="O42" s="602">
        <v>1012.12</v>
      </c>
      <c r="P42" s="582" t="s">
        <v>553</v>
      </c>
      <c r="Q42" s="598" t="s">
        <v>1529</v>
      </c>
      <c r="R42" s="586" t="s">
        <v>580</v>
      </c>
      <c r="S42" s="582" t="s">
        <v>1350</v>
      </c>
      <c r="T42" s="582" t="s">
        <v>2078</v>
      </c>
      <c r="U42" s="582" t="s">
        <v>105</v>
      </c>
      <c r="V42" s="582"/>
      <c r="W42" s="582"/>
      <c r="X42" s="587" t="s">
        <v>2451</v>
      </c>
    </row>
    <row r="43" spans="1:27" s="582" customFormat="1" ht="39">
      <c r="A43" s="582">
        <v>34</v>
      </c>
      <c r="B43" s="583" t="s">
        <v>1510</v>
      </c>
      <c r="C43" s="582" t="s">
        <v>1511</v>
      </c>
      <c r="D43" s="584">
        <v>43756</v>
      </c>
      <c r="G43" s="585"/>
      <c r="H43" s="582" t="s">
        <v>1512</v>
      </c>
      <c r="L43" s="582" t="s">
        <v>1511</v>
      </c>
      <c r="M43" s="582" t="s">
        <v>1513</v>
      </c>
      <c r="N43" s="582" t="s">
        <v>105</v>
      </c>
      <c r="O43" s="582">
        <v>99.32</v>
      </c>
      <c r="P43" s="582" t="s">
        <v>556</v>
      </c>
      <c r="Q43" s="582" t="s">
        <v>1380</v>
      </c>
      <c r="R43" s="586" t="s">
        <v>580</v>
      </c>
      <c r="S43" s="582" t="s">
        <v>1350</v>
      </c>
      <c r="T43" s="582" t="s">
        <v>1351</v>
      </c>
      <c r="X43" s="583" t="s">
        <v>1476</v>
      </c>
    </row>
    <row r="44" spans="1:27" s="582" customFormat="1" ht="39">
      <c r="A44" s="582">
        <v>11</v>
      </c>
      <c r="B44" s="583" t="s">
        <v>1406</v>
      </c>
      <c r="C44" s="582" t="s">
        <v>1407</v>
      </c>
      <c r="D44" s="591">
        <v>43797</v>
      </c>
      <c r="F44" s="582" t="s">
        <v>1408</v>
      </c>
      <c r="G44" s="585" t="s">
        <v>1409</v>
      </c>
      <c r="H44" s="582" t="s">
        <v>1403</v>
      </c>
      <c r="L44" s="582" t="s">
        <v>1407</v>
      </c>
      <c r="M44" s="582" t="s">
        <v>1410</v>
      </c>
      <c r="N44" s="582" t="s">
        <v>105</v>
      </c>
      <c r="O44" s="607">
        <v>75.3</v>
      </c>
      <c r="P44" s="582" t="s">
        <v>556</v>
      </c>
      <c r="Q44" s="582" t="s">
        <v>1405</v>
      </c>
      <c r="R44" s="586" t="s">
        <v>580</v>
      </c>
      <c r="S44" s="582" t="s">
        <v>1350</v>
      </c>
      <c r="T44" s="582" t="s">
        <v>1351</v>
      </c>
      <c r="U44" s="582" t="s">
        <v>105</v>
      </c>
      <c r="V44" s="586"/>
      <c r="W44" s="586"/>
      <c r="X44" s="583"/>
      <c r="AA44" s="582">
        <v>3.4</v>
      </c>
    </row>
    <row r="45" spans="1:27" s="582" customFormat="1" ht="39">
      <c r="A45" s="582">
        <v>39</v>
      </c>
      <c r="B45" s="583" t="s">
        <v>2082</v>
      </c>
      <c r="C45" s="582" t="s">
        <v>2083</v>
      </c>
      <c r="D45" s="584">
        <v>44144</v>
      </c>
      <c r="G45" s="585"/>
      <c r="H45" s="601" t="s">
        <v>2084</v>
      </c>
      <c r="L45" s="582" t="s">
        <v>2083</v>
      </c>
      <c r="M45" s="598" t="s">
        <v>2085</v>
      </c>
      <c r="N45" s="582" t="s">
        <v>105</v>
      </c>
      <c r="O45" s="602">
        <v>46.2</v>
      </c>
      <c r="P45" s="582" t="s">
        <v>556</v>
      </c>
      <c r="Q45" s="598" t="s">
        <v>1380</v>
      </c>
      <c r="R45" s="586" t="s">
        <v>580</v>
      </c>
      <c r="S45" s="582" t="s">
        <v>1350</v>
      </c>
      <c r="T45" s="582" t="s">
        <v>1351</v>
      </c>
      <c r="U45" s="582" t="s">
        <v>105</v>
      </c>
      <c r="X45" s="587" t="s">
        <v>2219</v>
      </c>
    </row>
    <row r="46" spans="1:27" s="582" customFormat="1" ht="39">
      <c r="A46" s="582">
        <v>40</v>
      </c>
      <c r="B46" s="583" t="s">
        <v>1530</v>
      </c>
      <c r="C46" s="582" t="s">
        <v>1531</v>
      </c>
      <c r="D46" s="584">
        <v>44228</v>
      </c>
      <c r="G46" s="585"/>
      <c r="H46" s="582" t="s">
        <v>1532</v>
      </c>
      <c r="L46" s="582" t="s">
        <v>1531</v>
      </c>
      <c r="M46" s="582" t="s">
        <v>1533</v>
      </c>
      <c r="N46" s="582" t="s">
        <v>105</v>
      </c>
      <c r="O46" s="582">
        <v>4473</v>
      </c>
      <c r="P46" s="582" t="s">
        <v>553</v>
      </c>
      <c r="Q46" s="582" t="s">
        <v>1349</v>
      </c>
      <c r="R46" s="586" t="s">
        <v>580</v>
      </c>
      <c r="S46" s="582" t="s">
        <v>1350</v>
      </c>
      <c r="T46" s="582" t="s">
        <v>2078</v>
      </c>
      <c r="U46" s="582" t="s">
        <v>105</v>
      </c>
      <c r="X46" s="587" t="s">
        <v>2053</v>
      </c>
    </row>
    <row r="47" spans="1:27" s="582" customFormat="1" ht="39">
      <c r="A47" s="582">
        <v>41</v>
      </c>
      <c r="B47" s="583" t="s">
        <v>1534</v>
      </c>
      <c r="C47" s="585" t="s">
        <v>1535</v>
      </c>
      <c r="D47" s="584">
        <v>44320</v>
      </c>
      <c r="G47" s="585"/>
      <c r="H47" s="582" t="s">
        <v>1536</v>
      </c>
      <c r="L47" s="585" t="s">
        <v>1537</v>
      </c>
      <c r="M47" s="582" t="s">
        <v>1538</v>
      </c>
      <c r="N47" s="582" t="s">
        <v>105</v>
      </c>
      <c r="O47" s="582">
        <v>112.38</v>
      </c>
      <c r="P47" s="582" t="s">
        <v>556</v>
      </c>
      <c r="Q47" s="582" t="s">
        <v>1539</v>
      </c>
      <c r="R47" s="586" t="s">
        <v>580</v>
      </c>
      <c r="S47" s="582" t="s">
        <v>1350</v>
      </c>
      <c r="T47" s="582" t="s">
        <v>1351</v>
      </c>
      <c r="U47" s="582" t="s">
        <v>105</v>
      </c>
      <c r="X47" s="587" t="s">
        <v>2053</v>
      </c>
    </row>
    <row r="48" spans="1:27" s="582" customFormat="1" ht="39">
      <c r="A48" s="582">
        <v>42</v>
      </c>
      <c r="B48" s="583" t="s">
        <v>1540</v>
      </c>
      <c r="C48" s="585" t="s">
        <v>1541</v>
      </c>
      <c r="D48" s="584">
        <v>44320</v>
      </c>
      <c r="G48" s="585"/>
      <c r="H48" s="582" t="s">
        <v>1542</v>
      </c>
      <c r="L48" s="582" t="s">
        <v>1543</v>
      </c>
      <c r="M48" s="582" t="s">
        <v>1544</v>
      </c>
      <c r="N48" s="582" t="s">
        <v>105</v>
      </c>
      <c r="O48" s="582">
        <v>411.94</v>
      </c>
      <c r="P48" s="582" t="s">
        <v>556</v>
      </c>
      <c r="Q48" s="582" t="s">
        <v>1545</v>
      </c>
      <c r="R48" s="586" t="s">
        <v>580</v>
      </c>
      <c r="S48" s="582" t="s">
        <v>1350</v>
      </c>
      <c r="T48" s="582" t="s">
        <v>2079</v>
      </c>
      <c r="U48" s="582" t="s">
        <v>105</v>
      </c>
      <c r="X48" s="587"/>
    </row>
    <row r="49" spans="1:24" s="582" customFormat="1" ht="39">
      <c r="A49" s="582">
        <v>43</v>
      </c>
      <c r="B49" s="583" t="s">
        <v>2074</v>
      </c>
      <c r="C49" s="585" t="s">
        <v>2075</v>
      </c>
      <c r="D49" s="584">
        <v>44321</v>
      </c>
      <c r="G49" s="585"/>
      <c r="H49" s="582" t="s">
        <v>2076</v>
      </c>
      <c r="L49" s="582" t="s">
        <v>2075</v>
      </c>
      <c r="M49" s="582" t="s">
        <v>2077</v>
      </c>
      <c r="N49" s="582" t="s">
        <v>105</v>
      </c>
      <c r="O49" s="582">
        <v>123.65</v>
      </c>
      <c r="P49" s="582" t="s">
        <v>556</v>
      </c>
      <c r="Q49" s="582" t="s">
        <v>1349</v>
      </c>
      <c r="R49" s="586" t="s">
        <v>580</v>
      </c>
      <c r="S49" s="582" t="s">
        <v>1350</v>
      </c>
      <c r="T49" s="582" t="s">
        <v>2078</v>
      </c>
      <c r="U49" s="582" t="s">
        <v>105</v>
      </c>
      <c r="X49" s="587"/>
    </row>
    <row r="50" spans="1:24" s="582" customFormat="1" ht="39">
      <c r="A50" s="582">
        <v>44</v>
      </c>
      <c r="B50" s="583" t="s">
        <v>2086</v>
      </c>
      <c r="C50" s="603" t="s">
        <v>2087</v>
      </c>
      <c r="D50" s="604">
        <v>44536</v>
      </c>
      <c r="E50" s="603"/>
      <c r="F50" s="603"/>
      <c r="G50" s="605"/>
      <c r="H50" s="606" t="s">
        <v>2088</v>
      </c>
      <c r="I50" s="603"/>
      <c r="J50" s="603"/>
      <c r="K50" s="603"/>
      <c r="L50" s="603" t="s">
        <v>2087</v>
      </c>
      <c r="M50" s="607" t="s">
        <v>2089</v>
      </c>
      <c r="N50" s="603" t="s">
        <v>105</v>
      </c>
      <c r="O50" s="608">
        <v>404.64</v>
      </c>
      <c r="P50" s="603" t="s">
        <v>556</v>
      </c>
      <c r="Q50" s="609" t="s">
        <v>1529</v>
      </c>
      <c r="R50" s="610" t="s">
        <v>580</v>
      </c>
      <c r="S50" s="603" t="s">
        <v>1350</v>
      </c>
      <c r="T50" s="603" t="s">
        <v>1351</v>
      </c>
      <c r="U50" s="603" t="s">
        <v>105</v>
      </c>
      <c r="V50" s="603"/>
      <c r="W50" s="603"/>
      <c r="X50" s="611" t="s">
        <v>2219</v>
      </c>
    </row>
    <row r="51" spans="1:24" s="730" customFormat="1" ht="39">
      <c r="A51" s="582">
        <v>45</v>
      </c>
      <c r="B51" s="583" t="s">
        <v>2110</v>
      </c>
      <c r="C51" s="582" t="s">
        <v>2095</v>
      </c>
      <c r="D51" s="584">
        <v>44713</v>
      </c>
      <c r="E51" s="582"/>
      <c r="F51" s="582"/>
      <c r="G51" s="585"/>
      <c r="H51" s="601" t="s">
        <v>2094</v>
      </c>
      <c r="I51" s="582"/>
      <c r="J51" s="582"/>
      <c r="K51" s="582"/>
      <c r="L51" s="582" t="s">
        <v>2095</v>
      </c>
      <c r="M51" s="598" t="s">
        <v>2096</v>
      </c>
      <c r="N51" s="582" t="s">
        <v>105</v>
      </c>
      <c r="O51" s="602">
        <v>265.79000000000002</v>
      </c>
      <c r="P51" s="582" t="s">
        <v>556</v>
      </c>
      <c r="Q51" s="598" t="s">
        <v>2097</v>
      </c>
      <c r="R51" s="586" t="s">
        <v>580</v>
      </c>
      <c r="S51" s="582" t="s">
        <v>1350</v>
      </c>
      <c r="T51" s="582" t="s">
        <v>1351</v>
      </c>
      <c r="U51" s="582" t="s">
        <v>105</v>
      </c>
      <c r="V51" s="582"/>
      <c r="W51" s="582"/>
      <c r="X51" s="587" t="s">
        <v>2452</v>
      </c>
    </row>
    <row r="52" spans="1:24" s="731" customFormat="1" ht="60" customHeight="1">
      <c r="A52" s="582">
        <v>46</v>
      </c>
      <c r="B52" s="583" t="s">
        <v>2283</v>
      </c>
      <c r="C52" s="582" t="s">
        <v>1561</v>
      </c>
      <c r="D52" s="591">
        <v>44896</v>
      </c>
      <c r="E52" s="582"/>
      <c r="F52" s="582"/>
      <c r="G52" s="585"/>
      <c r="H52" s="582" t="s">
        <v>1357</v>
      </c>
      <c r="I52" s="582"/>
      <c r="J52" s="582"/>
      <c r="K52" s="582"/>
      <c r="L52" s="582" t="s">
        <v>1561</v>
      </c>
      <c r="M52" s="582" t="s">
        <v>2284</v>
      </c>
      <c r="N52" s="582" t="s">
        <v>105</v>
      </c>
      <c r="O52" s="607">
        <v>128.62</v>
      </c>
      <c r="P52" s="582" t="s">
        <v>556</v>
      </c>
      <c r="Q52" s="582" t="s">
        <v>2093</v>
      </c>
      <c r="R52" s="586" t="s">
        <v>580</v>
      </c>
      <c r="S52" s="582" t="s">
        <v>1350</v>
      </c>
      <c r="T52" s="582" t="s">
        <v>2078</v>
      </c>
      <c r="U52" s="582" t="s">
        <v>105</v>
      </c>
      <c r="V52" s="586"/>
      <c r="W52" s="586"/>
      <c r="X52" s="583"/>
    </row>
    <row r="53" spans="1:24" s="732" customFormat="1" ht="37.5" customHeight="1">
      <c r="A53" s="582">
        <v>47</v>
      </c>
      <c r="B53" s="583" t="s">
        <v>2286</v>
      </c>
      <c r="C53" s="582" t="s">
        <v>2287</v>
      </c>
      <c r="D53" s="584">
        <v>45008</v>
      </c>
      <c r="E53" s="582"/>
      <c r="F53" s="582"/>
      <c r="G53" s="585"/>
      <c r="H53" s="601" t="s">
        <v>1512</v>
      </c>
      <c r="I53" s="582"/>
      <c r="J53" s="582"/>
      <c r="K53" s="582"/>
      <c r="L53" s="582" t="s">
        <v>2287</v>
      </c>
      <c r="M53" s="598" t="s">
        <v>2453</v>
      </c>
      <c r="N53" s="582" t="s">
        <v>105</v>
      </c>
      <c r="O53" s="602">
        <v>118.1</v>
      </c>
      <c r="P53" s="582" t="s">
        <v>556</v>
      </c>
      <c r="Q53" s="609" t="s">
        <v>1529</v>
      </c>
      <c r="R53" s="586" t="s">
        <v>580</v>
      </c>
      <c r="S53" s="582" t="s">
        <v>1350</v>
      </c>
      <c r="T53" s="582" t="s">
        <v>1351</v>
      </c>
      <c r="U53" s="582" t="s">
        <v>105</v>
      </c>
      <c r="V53" s="582"/>
      <c r="W53" s="582"/>
      <c r="X53" s="587" t="s">
        <v>2452</v>
      </c>
    </row>
    <row r="54" spans="1:24" s="732" customFormat="1" ht="37.5" customHeight="1">
      <c r="A54" s="582"/>
      <c r="B54" s="583" t="s">
        <v>2458</v>
      </c>
      <c r="C54" s="582" t="s">
        <v>2455</v>
      </c>
      <c r="D54" s="584">
        <v>45161</v>
      </c>
      <c r="E54" s="582"/>
      <c r="F54" s="582"/>
      <c r="G54" s="585"/>
      <c r="H54" s="601"/>
      <c r="I54" s="582"/>
      <c r="J54" s="582"/>
      <c r="K54" s="582"/>
      <c r="L54" s="582" t="s">
        <v>2455</v>
      </c>
      <c r="M54" s="598" t="s">
        <v>2460</v>
      </c>
      <c r="N54" s="582" t="s">
        <v>105</v>
      </c>
      <c r="O54" s="602">
        <v>314.51</v>
      </c>
      <c r="P54" s="582" t="s">
        <v>556</v>
      </c>
      <c r="Q54" s="609" t="s">
        <v>2463</v>
      </c>
      <c r="R54" s="586" t="s">
        <v>580</v>
      </c>
      <c r="S54" s="582" t="s">
        <v>1350</v>
      </c>
      <c r="T54" s="582"/>
      <c r="U54" s="582" t="s">
        <v>105</v>
      </c>
      <c r="V54" s="582"/>
      <c r="W54" s="582"/>
      <c r="X54" s="587"/>
    </row>
    <row r="55" spans="1:24" s="732" customFormat="1" ht="37.5" customHeight="1">
      <c r="A55" s="582"/>
      <c r="B55" s="583" t="s">
        <v>2459</v>
      </c>
      <c r="C55" s="582" t="s">
        <v>2456</v>
      </c>
      <c r="D55" s="584">
        <v>45231</v>
      </c>
      <c r="E55" s="582"/>
      <c r="F55" s="582"/>
      <c r="G55" s="585"/>
      <c r="H55" s="601"/>
      <c r="I55" s="582"/>
      <c r="J55" s="582"/>
      <c r="K55" s="582"/>
      <c r="L55" s="582" t="s">
        <v>2456</v>
      </c>
      <c r="M55" s="598" t="s">
        <v>2461</v>
      </c>
      <c r="N55" s="582" t="s">
        <v>105</v>
      </c>
      <c r="O55" s="602">
        <v>252.09000000000003</v>
      </c>
      <c r="P55" s="582" t="s">
        <v>556</v>
      </c>
      <c r="Q55" s="609" t="s">
        <v>2463</v>
      </c>
      <c r="R55" s="586" t="s">
        <v>580</v>
      </c>
      <c r="S55" s="582" t="s">
        <v>1350</v>
      </c>
      <c r="T55" s="582"/>
      <c r="U55" s="582" t="s">
        <v>105</v>
      </c>
      <c r="V55" s="582"/>
      <c r="W55" s="582"/>
      <c r="X55" s="587"/>
    </row>
    <row r="56" spans="1:24" s="732" customFormat="1" ht="37.5" customHeight="1">
      <c r="A56" s="582"/>
      <c r="B56" s="583" t="s">
        <v>1530</v>
      </c>
      <c r="C56" s="582" t="s">
        <v>2457</v>
      </c>
      <c r="D56" s="584">
        <v>45265</v>
      </c>
      <c r="E56" s="582"/>
      <c r="F56" s="582"/>
      <c r="G56" s="585"/>
      <c r="H56" s="601"/>
      <c r="I56" s="582"/>
      <c r="J56" s="582"/>
      <c r="K56" s="582"/>
      <c r="L56" s="582" t="s">
        <v>2457</v>
      </c>
      <c r="M56" s="598" t="s">
        <v>2462</v>
      </c>
      <c r="N56" s="582" t="s">
        <v>105</v>
      </c>
      <c r="O56" s="602">
        <v>70.44</v>
      </c>
      <c r="P56" s="582" t="s">
        <v>556</v>
      </c>
      <c r="Q56" s="609" t="s">
        <v>2463</v>
      </c>
      <c r="R56" s="586" t="s">
        <v>580</v>
      </c>
      <c r="S56" s="582" t="s">
        <v>1350</v>
      </c>
      <c r="T56" s="582"/>
      <c r="U56" s="582" t="s">
        <v>105</v>
      </c>
      <c r="V56" s="582"/>
      <c r="W56" s="582"/>
      <c r="X56" s="587"/>
    </row>
    <row r="57" spans="1:24" s="732" customFormat="1" ht="37.5" customHeight="1">
      <c r="A57" s="582"/>
      <c r="B57" s="583"/>
      <c r="C57" s="582"/>
      <c r="D57" s="584"/>
      <c r="E57" s="582"/>
      <c r="F57" s="582"/>
      <c r="G57" s="585"/>
      <c r="H57" s="601"/>
      <c r="I57" s="582"/>
      <c r="J57" s="582"/>
      <c r="K57" s="582"/>
      <c r="L57" s="582"/>
      <c r="M57" s="598"/>
      <c r="N57" s="582"/>
      <c r="O57" s="602"/>
      <c r="P57" s="582"/>
      <c r="Q57" s="609"/>
      <c r="R57" s="586"/>
      <c r="S57" s="582"/>
      <c r="T57" s="582"/>
      <c r="U57" s="582"/>
      <c r="V57" s="582"/>
      <c r="W57" s="582"/>
      <c r="X57" s="587"/>
    </row>
    <row r="58" spans="1:24" s="732" customFormat="1" ht="37.5" customHeight="1">
      <c r="A58" s="582"/>
      <c r="B58" s="583"/>
      <c r="C58" s="582"/>
      <c r="D58" s="584"/>
      <c r="E58" s="582"/>
      <c r="F58" s="582"/>
      <c r="G58" s="585"/>
      <c r="H58" s="601"/>
      <c r="I58" s="582"/>
      <c r="J58" s="582"/>
      <c r="K58" s="582"/>
      <c r="L58" s="582"/>
      <c r="M58" s="598"/>
      <c r="N58" s="582"/>
      <c r="O58" s="602"/>
      <c r="P58" s="582"/>
      <c r="Q58" s="609"/>
      <c r="R58" s="586"/>
      <c r="S58" s="582"/>
      <c r="T58" s="582"/>
      <c r="U58" s="582"/>
      <c r="V58" s="582"/>
      <c r="W58" s="582"/>
      <c r="X58" s="587"/>
    </row>
    <row r="59" spans="1:24" s="732" customFormat="1" ht="37.5" customHeight="1">
      <c r="A59" s="582"/>
      <c r="B59" s="583"/>
      <c r="C59" s="582"/>
      <c r="D59" s="584"/>
      <c r="E59" s="582"/>
      <c r="F59" s="582"/>
      <c r="G59" s="585"/>
      <c r="H59" s="601"/>
      <c r="I59" s="582"/>
      <c r="J59" s="582"/>
      <c r="K59" s="582"/>
      <c r="L59" s="582"/>
      <c r="M59" s="598"/>
      <c r="N59" s="582"/>
      <c r="O59" s="602"/>
      <c r="P59" s="582"/>
      <c r="Q59" s="609"/>
      <c r="R59" s="586"/>
      <c r="S59" s="582"/>
      <c r="T59" s="582"/>
      <c r="U59" s="582"/>
      <c r="V59" s="582"/>
      <c r="W59" s="582"/>
      <c r="X59" s="587"/>
    </row>
    <row r="60" spans="1:24" s="411" customFormat="1" ht="13">
      <c r="A60" s="582"/>
      <c r="B60" s="612"/>
      <c r="C60" s="613"/>
      <c r="D60" s="613"/>
      <c r="E60" s="613"/>
      <c r="F60" s="613"/>
      <c r="G60" s="614"/>
      <c r="H60" s="613"/>
      <c r="I60" s="613"/>
      <c r="J60" s="613"/>
      <c r="K60" s="613"/>
      <c r="L60" s="613"/>
      <c r="M60" s="613"/>
      <c r="N60" s="613"/>
      <c r="O60" s="615">
        <f>SUM(O11:O56)</f>
        <v>17829.429999999997</v>
      </c>
      <c r="P60" s="613"/>
      <c r="Q60" s="613"/>
      <c r="R60" s="613"/>
      <c r="S60" s="613"/>
      <c r="T60" s="613"/>
      <c r="U60" s="613"/>
      <c r="V60" s="613"/>
      <c r="W60" s="613"/>
      <c r="X60" s="613"/>
    </row>
    <row r="61" spans="1:24" ht="13">
      <c r="A61" s="582"/>
      <c r="B61" s="612"/>
      <c r="C61" s="613"/>
      <c r="D61" s="613"/>
      <c r="E61" s="613"/>
      <c r="F61" s="613"/>
      <c r="G61" s="614"/>
      <c r="H61" s="613"/>
      <c r="I61" s="613"/>
      <c r="J61" s="613"/>
      <c r="K61" s="616"/>
      <c r="L61" s="613"/>
      <c r="M61" s="613"/>
      <c r="N61" s="613"/>
      <c r="O61" s="617"/>
      <c r="P61" s="613"/>
      <c r="Q61" s="613"/>
      <c r="R61" s="613"/>
      <c r="S61" s="613"/>
      <c r="T61" s="613"/>
      <c r="U61" s="613"/>
      <c r="V61" s="613"/>
      <c r="W61" s="613"/>
      <c r="X61" s="613"/>
    </row>
    <row r="62" spans="1:24">
      <c r="G62" s="577"/>
      <c r="K62" s="409"/>
      <c r="N62" s="410"/>
      <c r="O62" s="410"/>
      <c r="P62" s="410"/>
    </row>
    <row r="63" spans="1:24">
      <c r="G63" s="577"/>
      <c r="K63" s="409"/>
      <c r="O63" s="408"/>
    </row>
    <row r="64" spans="1:24">
      <c r="G64" s="577"/>
      <c r="O64" s="408"/>
    </row>
    <row r="65" spans="1:27" ht="17.5">
      <c r="A65" s="819" t="s">
        <v>1546</v>
      </c>
      <c r="B65" s="820"/>
      <c r="C65" s="820"/>
      <c r="D65" s="820"/>
      <c r="E65" s="820"/>
      <c r="F65" s="820"/>
      <c r="G65" s="618"/>
      <c r="H65" s="619"/>
      <c r="I65" s="619"/>
      <c r="J65" s="619"/>
      <c r="K65" s="619"/>
      <c r="L65" s="619"/>
      <c r="M65" s="619"/>
      <c r="N65" s="619"/>
      <c r="O65" s="619"/>
      <c r="P65" s="620"/>
      <c r="Q65" s="619"/>
      <c r="R65" s="619"/>
      <c r="S65" s="619"/>
      <c r="T65" s="619"/>
      <c r="U65" s="619"/>
      <c r="V65" s="619"/>
      <c r="W65" s="619"/>
      <c r="X65" s="619"/>
    </row>
    <row r="66" spans="1:27" s="619" customFormat="1" ht="44.15" customHeight="1">
      <c r="A66" s="578">
        <v>22042</v>
      </c>
      <c r="B66" s="578" t="s">
        <v>1547</v>
      </c>
      <c r="C66" s="578"/>
      <c r="D66" s="578">
        <v>32.299999999999997</v>
      </c>
      <c r="E66" s="578" t="s">
        <v>556</v>
      </c>
      <c r="F66" s="578"/>
      <c r="G66" s="578"/>
      <c r="H66" s="579">
        <v>42926</v>
      </c>
      <c r="I66" s="578" t="s">
        <v>1548</v>
      </c>
      <c r="J66" s="578" t="s">
        <v>1380</v>
      </c>
      <c r="K66" s="578" t="s">
        <v>1549</v>
      </c>
      <c r="L66" s="621"/>
      <c r="M66" s="578" t="s">
        <v>1550</v>
      </c>
      <c r="N66" s="578"/>
      <c r="O66" s="578" t="s">
        <v>1551</v>
      </c>
      <c r="P66" s="564"/>
      <c r="Q66" s="622" t="s">
        <v>1552</v>
      </c>
      <c r="R66" s="578"/>
      <c r="S66" s="578"/>
      <c r="T66" s="578"/>
      <c r="U66" s="578"/>
      <c r="V66" s="578"/>
      <c r="W66" s="578"/>
      <c r="X66" s="578"/>
    </row>
    <row r="67" spans="1:27" s="619" customFormat="1" ht="37.5">
      <c r="A67" s="578">
        <v>33</v>
      </c>
      <c r="B67" s="564"/>
      <c r="C67" s="578" t="s">
        <v>1553</v>
      </c>
      <c r="D67" s="579">
        <v>39548</v>
      </c>
      <c r="E67" s="579">
        <v>42976</v>
      </c>
      <c r="F67" s="578" t="s">
        <v>1346</v>
      </c>
      <c r="G67" s="580" t="s">
        <v>1554</v>
      </c>
      <c r="H67" s="578"/>
      <c r="I67" s="578"/>
      <c r="J67" s="578"/>
      <c r="K67" s="578"/>
      <c r="L67" s="578" t="s">
        <v>1553</v>
      </c>
      <c r="M67" s="578" t="s">
        <v>1555</v>
      </c>
      <c r="N67" s="578" t="s">
        <v>1556</v>
      </c>
      <c r="O67" s="578">
        <v>12.1</v>
      </c>
      <c r="P67" s="578" t="s">
        <v>556</v>
      </c>
      <c r="Q67" s="578" t="s">
        <v>1359</v>
      </c>
      <c r="R67" s="581" t="s">
        <v>580</v>
      </c>
      <c r="S67" s="578" t="s">
        <v>1350</v>
      </c>
      <c r="T67" s="578" t="s">
        <v>1351</v>
      </c>
      <c r="U67" s="623" t="s">
        <v>105</v>
      </c>
      <c r="V67" s="578"/>
      <c r="W67" s="578"/>
      <c r="X67" s="624"/>
    </row>
    <row r="68" spans="1:27" s="625" customFormat="1" ht="37.5">
      <c r="A68" s="578">
        <v>30</v>
      </c>
      <c r="B68" s="564"/>
      <c r="C68" s="578" t="s">
        <v>1557</v>
      </c>
      <c r="D68" s="579">
        <v>42817</v>
      </c>
      <c r="E68" s="579">
        <v>42958</v>
      </c>
      <c r="F68" s="578" t="s">
        <v>1363</v>
      </c>
      <c r="G68" s="580" t="s">
        <v>1558</v>
      </c>
      <c r="H68" s="578"/>
      <c r="I68" s="578"/>
      <c r="J68" s="578"/>
      <c r="K68" s="578"/>
      <c r="L68" s="578" t="s">
        <v>1557</v>
      </c>
      <c r="M68" s="578" t="s">
        <v>1559</v>
      </c>
      <c r="N68" s="578" t="s">
        <v>105</v>
      </c>
      <c r="O68" s="578">
        <v>48.9</v>
      </c>
      <c r="P68" s="578" t="s">
        <v>556</v>
      </c>
      <c r="Q68" s="578" t="s">
        <v>1349</v>
      </c>
      <c r="R68" s="581" t="s">
        <v>580</v>
      </c>
      <c r="S68" s="578" t="s">
        <v>1350</v>
      </c>
      <c r="T68" s="578" t="s">
        <v>1351</v>
      </c>
      <c r="U68" s="623" t="s">
        <v>105</v>
      </c>
      <c r="V68" s="578"/>
      <c r="W68" s="578"/>
      <c r="X68" s="624"/>
    </row>
    <row r="69" spans="1:27" s="625" customFormat="1" ht="37.5">
      <c r="A69" s="578">
        <v>28</v>
      </c>
      <c r="B69" s="564" t="s">
        <v>1560</v>
      </c>
      <c r="C69" s="578" t="s">
        <v>1561</v>
      </c>
      <c r="D69" s="579">
        <v>39548</v>
      </c>
      <c r="E69" s="579">
        <v>43986</v>
      </c>
      <c r="F69" s="578" t="s">
        <v>1346</v>
      </c>
      <c r="G69" s="580" t="s">
        <v>1357</v>
      </c>
      <c r="H69" s="578"/>
      <c r="I69" s="578"/>
      <c r="J69" s="578"/>
      <c r="K69" s="578"/>
      <c r="L69" s="578" t="s">
        <v>1561</v>
      </c>
      <c r="M69" s="578" t="s">
        <v>1562</v>
      </c>
      <c r="N69" s="578" t="s">
        <v>105</v>
      </c>
      <c r="O69" s="578">
        <v>128.6</v>
      </c>
      <c r="P69" s="578" t="s">
        <v>556</v>
      </c>
      <c r="Q69" s="578" t="s">
        <v>1359</v>
      </c>
      <c r="R69" s="581" t="s">
        <v>580</v>
      </c>
      <c r="S69" s="578" t="s">
        <v>1350</v>
      </c>
      <c r="T69" s="578" t="s">
        <v>1360</v>
      </c>
      <c r="U69" s="623" t="s">
        <v>105</v>
      </c>
      <c r="V69" s="578"/>
      <c r="W69" s="578"/>
      <c r="X69" s="624"/>
    </row>
    <row r="70" spans="1:27" s="625" customFormat="1" ht="37.5">
      <c r="A70" s="578">
        <v>11</v>
      </c>
      <c r="B70" s="564" t="s">
        <v>1563</v>
      </c>
      <c r="C70" s="578" t="s">
        <v>1564</v>
      </c>
      <c r="D70" s="579">
        <v>41209</v>
      </c>
      <c r="E70" s="579">
        <v>43986</v>
      </c>
      <c r="F70" s="578" t="s">
        <v>1346</v>
      </c>
      <c r="G70" s="580" t="s">
        <v>1565</v>
      </c>
      <c r="H70" s="578"/>
      <c r="I70" s="578"/>
      <c r="J70" s="578"/>
      <c r="K70" s="578"/>
      <c r="L70" s="578" t="s">
        <v>1564</v>
      </c>
      <c r="M70" s="578" t="s">
        <v>1566</v>
      </c>
      <c r="N70" s="578" t="s">
        <v>1567</v>
      </c>
      <c r="O70" s="578">
        <v>37.200000000000003</v>
      </c>
      <c r="P70" s="578" t="s">
        <v>556</v>
      </c>
      <c r="Q70" s="578" t="s">
        <v>1416</v>
      </c>
      <c r="R70" s="581" t="s">
        <v>580</v>
      </c>
      <c r="S70" s="578" t="s">
        <v>1350</v>
      </c>
      <c r="T70" s="578" t="s">
        <v>1360</v>
      </c>
      <c r="U70" s="623" t="s">
        <v>1567</v>
      </c>
      <c r="V70" s="578"/>
      <c r="W70" s="578"/>
      <c r="X70" s="624"/>
    </row>
    <row r="71" spans="1:27" s="625" customFormat="1" ht="37.5">
      <c r="A71" s="578">
        <v>8</v>
      </c>
      <c r="B71" s="564" t="s">
        <v>1568</v>
      </c>
      <c r="C71" s="578" t="s">
        <v>1569</v>
      </c>
      <c r="D71" s="579">
        <v>40056</v>
      </c>
      <c r="E71" s="579">
        <v>43812</v>
      </c>
      <c r="F71" s="578" t="s">
        <v>1346</v>
      </c>
      <c r="G71" s="580" t="s">
        <v>1570</v>
      </c>
      <c r="H71" s="578"/>
      <c r="I71" s="578"/>
      <c r="J71" s="578"/>
      <c r="K71" s="578"/>
      <c r="L71" s="578" t="s">
        <v>1569</v>
      </c>
      <c r="M71" s="578" t="s">
        <v>1571</v>
      </c>
      <c r="N71" s="578" t="s">
        <v>105</v>
      </c>
      <c r="O71" s="578">
        <v>63.7</v>
      </c>
      <c r="P71" s="578" t="s">
        <v>556</v>
      </c>
      <c r="Q71" s="578" t="s">
        <v>1349</v>
      </c>
      <c r="R71" s="581" t="s">
        <v>580</v>
      </c>
      <c r="S71" s="578" t="s">
        <v>1350</v>
      </c>
      <c r="T71" s="578" t="s">
        <v>1351</v>
      </c>
      <c r="U71" s="623" t="s">
        <v>105</v>
      </c>
      <c r="V71" s="578"/>
      <c r="W71" s="578"/>
      <c r="X71" s="624"/>
    </row>
    <row r="72" spans="1:27" s="625" customFormat="1" ht="37.5">
      <c r="A72" s="626">
        <v>26</v>
      </c>
      <c r="B72" s="627" t="s">
        <v>1572</v>
      </c>
      <c r="C72" s="626" t="s">
        <v>1573</v>
      </c>
      <c r="D72" s="628">
        <v>42688</v>
      </c>
      <c r="E72" s="626"/>
      <c r="F72" s="626" t="s">
        <v>1437</v>
      </c>
      <c r="G72" s="629" t="s">
        <v>1403</v>
      </c>
      <c r="H72" s="626"/>
      <c r="I72" s="626"/>
      <c r="J72" s="626"/>
      <c r="K72" s="626"/>
      <c r="L72" s="626" t="s">
        <v>1573</v>
      </c>
      <c r="M72" s="626" t="s">
        <v>1574</v>
      </c>
      <c r="N72" s="626" t="s">
        <v>105</v>
      </c>
      <c r="O72" s="626">
        <v>143.04</v>
      </c>
      <c r="P72" s="626" t="s">
        <v>556</v>
      </c>
      <c r="Q72" s="626" t="s">
        <v>1405</v>
      </c>
      <c r="R72" s="630" t="s">
        <v>580</v>
      </c>
      <c r="S72" s="626" t="s">
        <v>1350</v>
      </c>
      <c r="T72" s="626" t="s">
        <v>1351</v>
      </c>
      <c r="U72" s="626" t="s">
        <v>105</v>
      </c>
      <c r="V72" s="630"/>
      <c r="W72" s="630"/>
      <c r="X72" s="627" t="s">
        <v>1354</v>
      </c>
    </row>
    <row r="73" spans="1:27" s="634" customFormat="1" ht="37.5">
      <c r="A73" s="626">
        <v>1</v>
      </c>
      <c r="B73" s="627" t="s">
        <v>1575</v>
      </c>
      <c r="C73" s="626" t="s">
        <v>1531</v>
      </c>
      <c r="D73" s="628">
        <v>42828</v>
      </c>
      <c r="E73" s="626"/>
      <c r="F73" s="626" t="s">
        <v>1532</v>
      </c>
      <c r="G73" s="629"/>
      <c r="H73" s="626" t="s">
        <v>1474</v>
      </c>
      <c r="I73" s="626"/>
      <c r="J73" s="626"/>
      <c r="K73" s="626"/>
      <c r="L73" s="626" t="s">
        <v>1531</v>
      </c>
      <c r="M73" s="626" t="s">
        <v>1533</v>
      </c>
      <c r="N73" s="626" t="s">
        <v>105</v>
      </c>
      <c r="O73" s="626">
        <v>4642</v>
      </c>
      <c r="P73" s="626" t="s">
        <v>553</v>
      </c>
      <c r="Q73" s="626" t="s">
        <v>1349</v>
      </c>
      <c r="R73" s="631" t="s">
        <v>580</v>
      </c>
      <c r="S73" s="626" t="s">
        <v>1350</v>
      </c>
      <c r="T73" s="626" t="s">
        <v>1360</v>
      </c>
      <c r="U73" s="632" t="s">
        <v>105</v>
      </c>
      <c r="V73" s="626"/>
      <c r="W73" s="626"/>
      <c r="X73" s="633" t="s">
        <v>1399</v>
      </c>
      <c r="AA73" s="634">
        <v>5.0999999999999996</v>
      </c>
    </row>
    <row r="74" spans="1:27" s="634" customFormat="1" ht="37.5">
      <c r="A74" s="574">
        <v>27</v>
      </c>
      <c r="B74" s="575" t="s">
        <v>1576</v>
      </c>
      <c r="C74" s="574" t="s">
        <v>1543</v>
      </c>
      <c r="D74" s="733">
        <v>40504</v>
      </c>
      <c r="E74" s="733">
        <v>44320</v>
      </c>
      <c r="F74" s="574" t="s">
        <v>1577</v>
      </c>
      <c r="G74" s="734" t="s">
        <v>1577</v>
      </c>
      <c r="H74" s="574"/>
      <c r="I74" s="574"/>
      <c r="J74" s="574"/>
      <c r="K74" s="574"/>
      <c r="L74" s="574" t="s">
        <v>1543</v>
      </c>
      <c r="M74" s="574" t="s">
        <v>1578</v>
      </c>
      <c r="N74" s="574" t="s">
        <v>105</v>
      </c>
      <c r="O74" s="574">
        <v>313.2</v>
      </c>
      <c r="P74" s="574" t="s">
        <v>556</v>
      </c>
      <c r="Q74" s="574" t="s">
        <v>1380</v>
      </c>
      <c r="R74" s="576" t="s">
        <v>580</v>
      </c>
      <c r="S74" s="574" t="s">
        <v>1350</v>
      </c>
      <c r="T74" s="574" t="s">
        <v>1351</v>
      </c>
      <c r="U74" s="574" t="s">
        <v>105</v>
      </c>
      <c r="V74" s="576"/>
      <c r="W74" s="576"/>
      <c r="X74" s="575" t="s">
        <v>1476</v>
      </c>
    </row>
    <row r="75" spans="1:27" s="635" customFormat="1" ht="37.5">
      <c r="A75" s="574">
        <v>21</v>
      </c>
      <c r="B75" s="575" t="s">
        <v>1579</v>
      </c>
      <c r="C75" s="574" t="s">
        <v>1580</v>
      </c>
      <c r="D75" s="733">
        <v>40662</v>
      </c>
      <c r="E75" s="733">
        <v>44321</v>
      </c>
      <c r="F75" s="574" t="s">
        <v>1581</v>
      </c>
      <c r="G75" s="734" t="s">
        <v>1581</v>
      </c>
      <c r="H75" s="574" t="s">
        <v>1582</v>
      </c>
      <c r="I75" s="574"/>
      <c r="J75" s="574"/>
      <c r="K75" s="574"/>
      <c r="L75" s="574" t="s">
        <v>1580</v>
      </c>
      <c r="M75" s="574" t="s">
        <v>1578</v>
      </c>
      <c r="N75" s="574" t="s">
        <v>105</v>
      </c>
      <c r="O75" s="574">
        <v>98.5</v>
      </c>
      <c r="P75" s="574" t="s">
        <v>556</v>
      </c>
      <c r="Q75" s="574" t="s">
        <v>1380</v>
      </c>
      <c r="R75" s="576" t="s">
        <v>580</v>
      </c>
      <c r="S75" s="574" t="s">
        <v>1350</v>
      </c>
      <c r="T75" s="574" t="s">
        <v>1351</v>
      </c>
      <c r="U75" s="574" t="s">
        <v>105</v>
      </c>
      <c r="V75" s="576"/>
      <c r="W75" s="576"/>
      <c r="X75" s="575"/>
      <c r="AA75" s="635">
        <v>1.6</v>
      </c>
    </row>
    <row r="76" spans="1:27" s="635" customFormat="1" ht="37.5">
      <c r="A76" s="578">
        <v>6</v>
      </c>
      <c r="B76" s="564" t="s">
        <v>1368</v>
      </c>
      <c r="C76" s="578" t="s">
        <v>1369</v>
      </c>
      <c r="D76" s="579">
        <v>40315</v>
      </c>
      <c r="E76" s="579">
        <v>44389</v>
      </c>
      <c r="F76" s="578" t="s">
        <v>208</v>
      </c>
      <c r="G76" s="580" t="s">
        <v>1357</v>
      </c>
      <c r="H76" s="578"/>
      <c r="I76" s="578"/>
      <c r="J76" s="578"/>
      <c r="K76" s="578"/>
      <c r="L76" s="578" t="s">
        <v>1369</v>
      </c>
      <c r="M76" s="578" t="s">
        <v>1370</v>
      </c>
      <c r="N76" s="578" t="s">
        <v>105</v>
      </c>
      <c r="O76" s="578">
        <v>51.6</v>
      </c>
      <c r="P76" s="578" t="s">
        <v>556</v>
      </c>
      <c r="Q76" s="578" t="s">
        <v>1359</v>
      </c>
      <c r="R76" s="581" t="s">
        <v>580</v>
      </c>
      <c r="S76" s="578" t="s">
        <v>1350</v>
      </c>
      <c r="T76" s="578" t="s">
        <v>1351</v>
      </c>
      <c r="U76" s="578" t="s">
        <v>105</v>
      </c>
      <c r="V76" s="581"/>
      <c r="W76" s="581"/>
      <c r="X76" s="564"/>
      <c r="AA76" s="635">
        <v>1.7</v>
      </c>
    </row>
    <row r="77" spans="1:27" s="578" customFormat="1" ht="37.5">
      <c r="A77" s="574">
        <v>10</v>
      </c>
      <c r="B77" s="575" t="s">
        <v>1387</v>
      </c>
      <c r="C77" s="574" t="s">
        <v>1388</v>
      </c>
      <c r="D77" s="733">
        <v>41323</v>
      </c>
      <c r="E77" s="733">
        <v>44417</v>
      </c>
      <c r="F77" s="574" t="s">
        <v>1389</v>
      </c>
      <c r="G77" s="734" t="s">
        <v>1390</v>
      </c>
      <c r="H77" s="574" t="s">
        <v>1391</v>
      </c>
      <c r="I77" s="574"/>
      <c r="J77" s="574"/>
      <c r="K77" s="574"/>
      <c r="L77" s="574" t="s">
        <v>1388</v>
      </c>
      <c r="M77" s="574" t="s">
        <v>1392</v>
      </c>
      <c r="N77" s="574" t="s">
        <v>1393</v>
      </c>
      <c r="O77" s="574">
        <v>56.8</v>
      </c>
      <c r="P77" s="574" t="s">
        <v>556</v>
      </c>
      <c r="Q77" s="574" t="s">
        <v>1359</v>
      </c>
      <c r="R77" s="576" t="s">
        <v>580</v>
      </c>
      <c r="S77" s="574" t="s">
        <v>1350</v>
      </c>
      <c r="T77" s="574" t="s">
        <v>1360</v>
      </c>
      <c r="U77" s="574" t="s">
        <v>1393</v>
      </c>
      <c r="V77" s="576"/>
      <c r="W77" s="576"/>
      <c r="X77" s="575"/>
      <c r="AA77" s="578">
        <v>1.4</v>
      </c>
    </row>
    <row r="78" spans="1:27" s="574" customFormat="1" ht="37.5">
      <c r="A78" s="578">
        <v>31</v>
      </c>
      <c r="B78" s="578" t="s">
        <v>1485</v>
      </c>
      <c r="C78" s="578" t="s">
        <v>1486</v>
      </c>
      <c r="D78" s="579">
        <v>43112</v>
      </c>
      <c r="E78" s="579">
        <v>44586</v>
      </c>
      <c r="F78" s="578"/>
      <c r="G78" s="580"/>
      <c r="H78" s="578" t="s">
        <v>1487</v>
      </c>
      <c r="I78" s="578"/>
      <c r="J78" s="578"/>
      <c r="K78" s="578"/>
      <c r="L78" s="578" t="s">
        <v>1486</v>
      </c>
      <c r="M78" s="578" t="s">
        <v>1488</v>
      </c>
      <c r="N78" s="578" t="s">
        <v>105</v>
      </c>
      <c r="O78" s="578">
        <v>55.87</v>
      </c>
      <c r="P78" s="578" t="s">
        <v>556</v>
      </c>
      <c r="Q78" s="578" t="s">
        <v>1380</v>
      </c>
      <c r="R78" s="578" t="s">
        <v>580</v>
      </c>
      <c r="S78" s="578" t="s">
        <v>1350</v>
      </c>
      <c r="T78" s="578" t="s">
        <v>1351</v>
      </c>
      <c r="U78" s="578" t="s">
        <v>105</v>
      </c>
      <c r="V78" s="578"/>
      <c r="W78" s="578"/>
      <c r="X78" s="578"/>
      <c r="AA78" s="574">
        <v>3.1</v>
      </c>
    </row>
    <row r="79" spans="1:27" s="737" customFormat="1" ht="39">
      <c r="A79" s="737">
        <v>23</v>
      </c>
      <c r="B79" s="738" t="s">
        <v>1457</v>
      </c>
      <c r="C79" s="737" t="s">
        <v>1458</v>
      </c>
      <c r="D79" s="739">
        <v>42797</v>
      </c>
      <c r="F79" s="737" t="s">
        <v>1459</v>
      </c>
      <c r="G79" s="740" t="s">
        <v>1460</v>
      </c>
      <c r="L79" s="737" t="s">
        <v>1458</v>
      </c>
      <c r="M79" s="737" t="s">
        <v>1461</v>
      </c>
      <c r="N79" s="737" t="s">
        <v>105</v>
      </c>
      <c r="O79" s="737">
        <v>42.93</v>
      </c>
      <c r="P79" s="737" t="s">
        <v>556</v>
      </c>
      <c r="Q79" s="737" t="s">
        <v>1359</v>
      </c>
      <c r="R79" s="741" t="s">
        <v>580</v>
      </c>
      <c r="S79" s="737" t="s">
        <v>1350</v>
      </c>
      <c r="T79" s="737" t="s">
        <v>1351</v>
      </c>
      <c r="U79" s="737" t="s">
        <v>105</v>
      </c>
      <c r="X79" s="738"/>
    </row>
    <row r="80" spans="1:27" s="737" customFormat="1" ht="39">
      <c r="A80" s="737">
        <v>27</v>
      </c>
      <c r="B80" s="738" t="s">
        <v>1477</v>
      </c>
      <c r="C80" s="737" t="s">
        <v>1478</v>
      </c>
      <c r="D80" s="742">
        <v>42964</v>
      </c>
      <c r="F80" s="737" t="s">
        <v>1479</v>
      </c>
      <c r="G80" s="740"/>
      <c r="H80" s="737" t="s">
        <v>1414</v>
      </c>
      <c r="L80" s="737" t="s">
        <v>1478</v>
      </c>
      <c r="M80" s="737" t="s">
        <v>1480</v>
      </c>
      <c r="N80" s="737" t="s">
        <v>105</v>
      </c>
      <c r="O80" s="737">
        <v>75.489999999999995</v>
      </c>
      <c r="P80" s="737" t="s">
        <v>556</v>
      </c>
      <c r="Q80" s="737" t="s">
        <v>1405</v>
      </c>
      <c r="R80" s="741" t="s">
        <v>580</v>
      </c>
      <c r="S80" s="737" t="s">
        <v>1350</v>
      </c>
      <c r="T80" s="737" t="s">
        <v>1351</v>
      </c>
      <c r="U80" s="737" t="s">
        <v>105</v>
      </c>
      <c r="X80" s="738"/>
    </row>
    <row r="81" spans="1:24" s="582" customFormat="1" ht="39">
      <c r="A81" s="671">
        <v>33</v>
      </c>
      <c r="B81" s="588" t="s">
        <v>1506</v>
      </c>
      <c r="C81" s="672" t="s">
        <v>1507</v>
      </c>
      <c r="D81" s="673">
        <v>43404</v>
      </c>
      <c r="E81" s="735">
        <v>44904</v>
      </c>
      <c r="F81" s="671"/>
      <c r="G81" s="672"/>
      <c r="H81" s="672" t="s">
        <v>1508</v>
      </c>
      <c r="I81" s="671"/>
      <c r="J81" s="671"/>
      <c r="K81" s="671"/>
      <c r="L81" s="672" t="s">
        <v>1507</v>
      </c>
      <c r="M81" s="672" t="s">
        <v>1509</v>
      </c>
      <c r="N81" s="671" t="s">
        <v>105</v>
      </c>
      <c r="O81" s="674">
        <v>49.4</v>
      </c>
      <c r="P81" s="671" t="s">
        <v>556</v>
      </c>
      <c r="Q81" s="671" t="s">
        <v>1349</v>
      </c>
      <c r="R81" s="736" t="s">
        <v>580</v>
      </c>
      <c r="S81" s="671" t="s">
        <v>1350</v>
      </c>
      <c r="T81" s="671" t="s">
        <v>1351</v>
      </c>
      <c r="U81" s="671" t="s">
        <v>105</v>
      </c>
      <c r="V81" s="671"/>
      <c r="W81" s="671"/>
      <c r="X81" s="588"/>
    </row>
  </sheetData>
  <autoFilter ref="A10:AA60" xr:uid="{00000000-0001-0000-1000-000000000000}">
    <sortState xmlns:xlrd2="http://schemas.microsoft.com/office/spreadsheetml/2017/richdata2" ref="A11:AA52">
      <sortCondition ref="D10:D51"/>
    </sortState>
  </autoFilter>
  <mergeCells count="2">
    <mergeCell ref="F9:J9"/>
    <mergeCell ref="A65:F65"/>
  </mergeCells>
  <phoneticPr fontId="8" type="noConversion"/>
  <dataValidations count="6">
    <dataValidation type="list" allowBlank="1" showInputMessage="1" showErrorMessage="1" sqref="P73 P29:P31 P80:P81 P33:P59" xr:uid="{26C7F83B-A090-40B2-B444-7F00F45804BA}">
      <formula1>$W$2:$W$5</formula1>
    </dataValidation>
    <dataValidation type="list" allowBlank="1" showInputMessage="1" showErrorMessage="1" sqref="V72:W72 V74:W77 V11:W26" xr:uid="{762780E9-5D57-4F22-AE13-ABDA71F1074A}">
      <formula1>$AA$13:$AA$26</formula1>
    </dataValidation>
    <dataValidation type="list" allowBlank="1" showInputMessage="1" showErrorMessage="1" sqref="R67:R77 R11:R30 R79:R81 R32:R59" xr:uid="{B1A7C408-50F0-4AEE-B13C-CFAB0E0C118E}">
      <formula1>$Y$10:$Y$11</formula1>
    </dataValidation>
    <dataValidation type="list" allowBlank="1" showInputMessage="1" showErrorMessage="1" sqref="G66 U67:U77 U11:U30 U79:U81 U32:U52" xr:uid="{D28A571A-DB03-44C4-A466-108B9AA162C7}">
      <formula1>$S$2:$S$7</formula1>
    </dataValidation>
    <dataValidation type="list" allowBlank="1" showInputMessage="1" showErrorMessage="1" sqref="E66 P67:P72 P74:P77 P79:P80 P11:P28" xr:uid="{90E3B950-68FF-49EB-B566-58099DE2C981}">
      <formula1>$R$2:$R$5</formula1>
    </dataValidation>
    <dataValidation type="list" allowBlank="1" showInputMessage="1" showErrorMessage="1" sqref="C66 N67 N69:N72 N74:N77 N11:N25" xr:uid="{5C8BEEC9-306E-43EF-B576-6E6E08CE3472}">
      <formula1>$T$1:$T$3</formula1>
    </dataValidation>
  </dataValidations>
  <pageMargins left="0.75" right="0.75" top="1" bottom="1" header="0.5" footer="0.5"/>
  <pageSetup paperSize="9" scale="89" orientation="landscape" r:id="rId1"/>
  <headerFooter alignWithMargins="0"/>
  <rowBreaks count="2" manualBreakCount="2">
    <brk id="43" max="23" man="1"/>
    <brk id="65" max="23" man="1"/>
  </rowBreaks>
  <colBreaks count="2" manualBreakCount="2">
    <brk id="11" min="2" max="75" man="1"/>
    <brk id="15" min="2" max="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G77"/>
  <sheetViews>
    <sheetView view="pageBreakPreview" zoomScaleNormal="100" zoomScaleSheetLayoutView="100" workbookViewId="0"/>
  </sheetViews>
  <sheetFormatPr defaultColWidth="8.81640625" defaultRowHeight="12.5"/>
  <cols>
    <col min="1" max="1" width="30.453125" style="523" customWidth="1"/>
    <col min="2" max="2" width="36.453125" style="523" customWidth="1"/>
    <col min="3" max="3" width="13.1796875" style="523" customWidth="1"/>
    <col min="4" max="6" width="9.1796875" style="523"/>
    <col min="7" max="7" width="29.453125" style="523" customWidth="1"/>
    <col min="8" max="8" width="51.1796875" style="523" customWidth="1"/>
    <col min="9" max="256" width="9.1796875" style="523"/>
    <col min="257" max="257" width="30.453125" style="523" customWidth="1"/>
    <col min="258" max="258" width="36.453125" style="523" customWidth="1"/>
    <col min="259" max="259" width="13.1796875" style="523" customWidth="1"/>
    <col min="260" max="262" width="9.1796875" style="523"/>
    <col min="263" max="263" width="29.453125" style="523" customWidth="1"/>
    <col min="264" max="264" width="51.1796875" style="523" customWidth="1"/>
    <col min="265" max="512" width="9.1796875" style="523"/>
    <col min="513" max="513" width="30.453125" style="523" customWidth="1"/>
    <col min="514" max="514" width="36.453125" style="523" customWidth="1"/>
    <col min="515" max="515" width="13.1796875" style="523" customWidth="1"/>
    <col min="516" max="518" width="9.1796875" style="523"/>
    <col min="519" max="519" width="29.453125" style="523" customWidth="1"/>
    <col min="520" max="520" width="51.1796875" style="523" customWidth="1"/>
    <col min="521" max="768" width="9.1796875" style="523"/>
    <col min="769" max="769" width="30.453125" style="523" customWidth="1"/>
    <col min="770" max="770" width="36.453125" style="523" customWidth="1"/>
    <col min="771" max="771" width="13.1796875" style="523" customWidth="1"/>
    <col min="772" max="774" width="9.1796875" style="523"/>
    <col min="775" max="775" width="29.453125" style="523" customWidth="1"/>
    <col min="776" max="776" width="51.1796875" style="523" customWidth="1"/>
    <col min="777" max="1024" width="9.1796875" style="523"/>
    <col min="1025" max="1025" width="30.453125" style="523" customWidth="1"/>
    <col min="1026" max="1026" width="36.453125" style="523" customWidth="1"/>
    <col min="1027" max="1027" width="13.1796875" style="523" customWidth="1"/>
    <col min="1028" max="1030" width="9.1796875" style="523"/>
    <col min="1031" max="1031" width="29.453125" style="523" customWidth="1"/>
    <col min="1032" max="1032" width="51.1796875" style="523" customWidth="1"/>
    <col min="1033" max="1280" width="9.1796875" style="523"/>
    <col min="1281" max="1281" width="30.453125" style="523" customWidth="1"/>
    <col min="1282" max="1282" width="36.453125" style="523" customWidth="1"/>
    <col min="1283" max="1283" width="13.1796875" style="523" customWidth="1"/>
    <col min="1284" max="1286" width="9.1796875" style="523"/>
    <col min="1287" max="1287" width="29.453125" style="523" customWidth="1"/>
    <col min="1288" max="1288" width="51.1796875" style="523" customWidth="1"/>
    <col min="1289" max="1536" width="9.1796875" style="523"/>
    <col min="1537" max="1537" width="30.453125" style="523" customWidth="1"/>
    <col min="1538" max="1538" width="36.453125" style="523" customWidth="1"/>
    <col min="1539" max="1539" width="13.1796875" style="523" customWidth="1"/>
    <col min="1540" max="1542" width="9.1796875" style="523"/>
    <col min="1543" max="1543" width="29.453125" style="523" customWidth="1"/>
    <col min="1544" max="1544" width="51.1796875" style="523" customWidth="1"/>
    <col min="1545" max="1792" width="9.1796875" style="523"/>
    <col min="1793" max="1793" width="30.453125" style="523" customWidth="1"/>
    <col min="1794" max="1794" width="36.453125" style="523" customWidth="1"/>
    <col min="1795" max="1795" width="13.1796875" style="523" customWidth="1"/>
    <col min="1796" max="1798" width="9.1796875" style="523"/>
    <col min="1799" max="1799" width="29.453125" style="523" customWidth="1"/>
    <col min="1800" max="1800" width="51.1796875" style="523" customWidth="1"/>
    <col min="1801" max="2048" width="9.1796875" style="523"/>
    <col min="2049" max="2049" width="30.453125" style="523" customWidth="1"/>
    <col min="2050" max="2050" width="36.453125" style="523" customWidth="1"/>
    <col min="2051" max="2051" width="13.1796875" style="523" customWidth="1"/>
    <col min="2052" max="2054" width="9.1796875" style="523"/>
    <col min="2055" max="2055" width="29.453125" style="523" customWidth="1"/>
    <col min="2056" max="2056" width="51.1796875" style="523" customWidth="1"/>
    <col min="2057" max="2304" width="9.1796875" style="523"/>
    <col min="2305" max="2305" width="30.453125" style="523" customWidth="1"/>
    <col min="2306" max="2306" width="36.453125" style="523" customWidth="1"/>
    <col min="2307" max="2307" width="13.1796875" style="523" customWidth="1"/>
    <col min="2308" max="2310" width="9.1796875" style="523"/>
    <col min="2311" max="2311" width="29.453125" style="523" customWidth="1"/>
    <col min="2312" max="2312" width="51.1796875" style="523" customWidth="1"/>
    <col min="2313" max="2560" width="9.1796875" style="523"/>
    <col min="2561" max="2561" width="30.453125" style="523" customWidth="1"/>
    <col min="2562" max="2562" width="36.453125" style="523" customWidth="1"/>
    <col min="2563" max="2563" width="13.1796875" style="523" customWidth="1"/>
    <col min="2564" max="2566" width="9.1796875" style="523"/>
    <col min="2567" max="2567" width="29.453125" style="523" customWidth="1"/>
    <col min="2568" max="2568" width="51.1796875" style="523" customWidth="1"/>
    <col min="2569" max="2816" width="9.1796875" style="523"/>
    <col min="2817" max="2817" width="30.453125" style="523" customWidth="1"/>
    <col min="2818" max="2818" width="36.453125" style="523" customWidth="1"/>
    <col min="2819" max="2819" width="13.1796875" style="523" customWidth="1"/>
    <col min="2820" max="2822" width="9.1796875" style="523"/>
    <col min="2823" max="2823" width="29.453125" style="523" customWidth="1"/>
    <col min="2824" max="2824" width="51.1796875" style="523" customWidth="1"/>
    <col min="2825" max="3072" width="9.1796875" style="523"/>
    <col min="3073" max="3073" width="30.453125" style="523" customWidth="1"/>
    <col min="3074" max="3074" width="36.453125" style="523" customWidth="1"/>
    <col min="3075" max="3075" width="13.1796875" style="523" customWidth="1"/>
    <col min="3076" max="3078" width="9.1796875" style="523"/>
    <col min="3079" max="3079" width="29.453125" style="523" customWidth="1"/>
    <col min="3080" max="3080" width="51.1796875" style="523" customWidth="1"/>
    <col min="3081" max="3328" width="9.1796875" style="523"/>
    <col min="3329" max="3329" width="30.453125" style="523" customWidth="1"/>
    <col min="3330" max="3330" width="36.453125" style="523" customWidth="1"/>
    <col min="3331" max="3331" width="13.1796875" style="523" customWidth="1"/>
    <col min="3332" max="3334" width="9.1796875" style="523"/>
    <col min="3335" max="3335" width="29.453125" style="523" customWidth="1"/>
    <col min="3336" max="3336" width="51.1796875" style="523" customWidth="1"/>
    <col min="3337" max="3584" width="9.1796875" style="523"/>
    <col min="3585" max="3585" width="30.453125" style="523" customWidth="1"/>
    <col min="3586" max="3586" width="36.453125" style="523" customWidth="1"/>
    <col min="3587" max="3587" width="13.1796875" style="523" customWidth="1"/>
    <col min="3588" max="3590" width="9.1796875" style="523"/>
    <col min="3591" max="3591" width="29.453125" style="523" customWidth="1"/>
    <col min="3592" max="3592" width="51.1796875" style="523" customWidth="1"/>
    <col min="3593" max="3840" width="9.1796875" style="523"/>
    <col min="3841" max="3841" width="30.453125" style="523" customWidth="1"/>
    <col min="3842" max="3842" width="36.453125" style="523" customWidth="1"/>
    <col min="3843" max="3843" width="13.1796875" style="523" customWidth="1"/>
    <col min="3844" max="3846" width="9.1796875" style="523"/>
    <col min="3847" max="3847" width="29.453125" style="523" customWidth="1"/>
    <col min="3848" max="3848" width="51.1796875" style="523" customWidth="1"/>
    <col min="3849" max="4096" width="9.1796875" style="523"/>
    <col min="4097" max="4097" width="30.453125" style="523" customWidth="1"/>
    <col min="4098" max="4098" width="36.453125" style="523" customWidth="1"/>
    <col min="4099" max="4099" width="13.1796875" style="523" customWidth="1"/>
    <col min="4100" max="4102" width="9.1796875" style="523"/>
    <col min="4103" max="4103" width="29.453125" style="523" customWidth="1"/>
    <col min="4104" max="4104" width="51.1796875" style="523" customWidth="1"/>
    <col min="4105" max="4352" width="9.1796875" style="523"/>
    <col min="4353" max="4353" width="30.453125" style="523" customWidth="1"/>
    <col min="4354" max="4354" width="36.453125" style="523" customWidth="1"/>
    <col min="4355" max="4355" width="13.1796875" style="523" customWidth="1"/>
    <col min="4356" max="4358" width="9.1796875" style="523"/>
    <col min="4359" max="4359" width="29.453125" style="523" customWidth="1"/>
    <col min="4360" max="4360" width="51.1796875" style="523" customWidth="1"/>
    <col min="4361" max="4608" width="9.1796875" style="523"/>
    <col min="4609" max="4609" width="30.453125" style="523" customWidth="1"/>
    <col min="4610" max="4610" width="36.453125" style="523" customWidth="1"/>
    <col min="4611" max="4611" width="13.1796875" style="523" customWidth="1"/>
    <col min="4612" max="4614" width="9.1796875" style="523"/>
    <col min="4615" max="4615" width="29.453125" style="523" customWidth="1"/>
    <col min="4616" max="4616" width="51.1796875" style="523" customWidth="1"/>
    <col min="4617" max="4864" width="9.1796875" style="523"/>
    <col min="4865" max="4865" width="30.453125" style="523" customWidth="1"/>
    <col min="4866" max="4866" width="36.453125" style="523" customWidth="1"/>
    <col min="4867" max="4867" width="13.1796875" style="523" customWidth="1"/>
    <col min="4868" max="4870" width="9.1796875" style="523"/>
    <col min="4871" max="4871" width="29.453125" style="523" customWidth="1"/>
    <col min="4872" max="4872" width="51.1796875" style="523" customWidth="1"/>
    <col min="4873" max="5120" width="9.1796875" style="523"/>
    <col min="5121" max="5121" width="30.453125" style="523" customWidth="1"/>
    <col min="5122" max="5122" width="36.453125" style="523" customWidth="1"/>
    <col min="5123" max="5123" width="13.1796875" style="523" customWidth="1"/>
    <col min="5124" max="5126" width="9.1796875" style="523"/>
    <col min="5127" max="5127" width="29.453125" style="523" customWidth="1"/>
    <col min="5128" max="5128" width="51.1796875" style="523" customWidth="1"/>
    <col min="5129" max="5376" width="9.1796875" style="523"/>
    <col min="5377" max="5377" width="30.453125" style="523" customWidth="1"/>
    <col min="5378" max="5378" width="36.453125" style="523" customWidth="1"/>
    <col min="5379" max="5379" width="13.1796875" style="523" customWidth="1"/>
    <col min="5380" max="5382" width="9.1796875" style="523"/>
    <col min="5383" max="5383" width="29.453125" style="523" customWidth="1"/>
    <col min="5384" max="5384" width="51.1796875" style="523" customWidth="1"/>
    <col min="5385" max="5632" width="9.1796875" style="523"/>
    <col min="5633" max="5633" width="30.453125" style="523" customWidth="1"/>
    <col min="5634" max="5634" width="36.453125" style="523" customWidth="1"/>
    <col min="5635" max="5635" width="13.1796875" style="523" customWidth="1"/>
    <col min="5636" max="5638" width="9.1796875" style="523"/>
    <col min="5639" max="5639" width="29.453125" style="523" customWidth="1"/>
    <col min="5640" max="5640" width="51.1796875" style="523" customWidth="1"/>
    <col min="5641" max="5888" width="9.1796875" style="523"/>
    <col min="5889" max="5889" width="30.453125" style="523" customWidth="1"/>
    <col min="5890" max="5890" width="36.453125" style="523" customWidth="1"/>
    <col min="5891" max="5891" width="13.1796875" style="523" customWidth="1"/>
    <col min="5892" max="5894" width="9.1796875" style="523"/>
    <col min="5895" max="5895" width="29.453125" style="523" customWidth="1"/>
    <col min="5896" max="5896" width="51.1796875" style="523" customWidth="1"/>
    <col min="5897" max="6144" width="9.1796875" style="523"/>
    <col min="6145" max="6145" width="30.453125" style="523" customWidth="1"/>
    <col min="6146" max="6146" width="36.453125" style="523" customWidth="1"/>
    <col min="6147" max="6147" width="13.1796875" style="523" customWidth="1"/>
    <col min="6148" max="6150" width="9.1796875" style="523"/>
    <col min="6151" max="6151" width="29.453125" style="523" customWidth="1"/>
    <col min="6152" max="6152" width="51.1796875" style="523" customWidth="1"/>
    <col min="6153" max="6400" width="9.1796875" style="523"/>
    <col min="6401" max="6401" width="30.453125" style="523" customWidth="1"/>
    <col min="6402" max="6402" width="36.453125" style="523" customWidth="1"/>
    <col min="6403" max="6403" width="13.1796875" style="523" customWidth="1"/>
    <col min="6404" max="6406" width="9.1796875" style="523"/>
    <col min="6407" max="6407" width="29.453125" style="523" customWidth="1"/>
    <col min="6408" max="6408" width="51.1796875" style="523" customWidth="1"/>
    <col min="6409" max="6656" width="9.1796875" style="523"/>
    <col min="6657" max="6657" width="30.453125" style="523" customWidth="1"/>
    <col min="6658" max="6658" width="36.453125" style="523" customWidth="1"/>
    <col min="6659" max="6659" width="13.1796875" style="523" customWidth="1"/>
    <col min="6660" max="6662" width="9.1796875" style="523"/>
    <col min="6663" max="6663" width="29.453125" style="523" customWidth="1"/>
    <col min="6664" max="6664" width="51.1796875" style="523" customWidth="1"/>
    <col min="6665" max="6912" width="9.1796875" style="523"/>
    <col min="6913" max="6913" width="30.453125" style="523" customWidth="1"/>
    <col min="6914" max="6914" width="36.453125" style="523" customWidth="1"/>
    <col min="6915" max="6915" width="13.1796875" style="523" customWidth="1"/>
    <col min="6916" max="6918" width="9.1796875" style="523"/>
    <col min="6919" max="6919" width="29.453125" style="523" customWidth="1"/>
    <col min="6920" max="6920" width="51.1796875" style="523" customWidth="1"/>
    <col min="6921" max="7168" width="9.1796875" style="523"/>
    <col min="7169" max="7169" width="30.453125" style="523" customWidth="1"/>
    <col min="7170" max="7170" width="36.453125" style="523" customWidth="1"/>
    <col min="7171" max="7171" width="13.1796875" style="523" customWidth="1"/>
    <col min="7172" max="7174" width="9.1796875" style="523"/>
    <col min="7175" max="7175" width="29.453125" style="523" customWidth="1"/>
    <col min="7176" max="7176" width="51.1796875" style="523" customWidth="1"/>
    <col min="7177" max="7424" width="9.1796875" style="523"/>
    <col min="7425" max="7425" width="30.453125" style="523" customWidth="1"/>
    <col min="7426" max="7426" width="36.453125" style="523" customWidth="1"/>
    <col min="7427" max="7427" width="13.1796875" style="523" customWidth="1"/>
    <col min="7428" max="7430" width="9.1796875" style="523"/>
    <col min="7431" max="7431" width="29.453125" style="523" customWidth="1"/>
    <col min="7432" max="7432" width="51.1796875" style="523" customWidth="1"/>
    <col min="7433" max="7680" width="9.1796875" style="523"/>
    <col min="7681" max="7681" width="30.453125" style="523" customWidth="1"/>
    <col min="7682" max="7682" width="36.453125" style="523" customWidth="1"/>
    <col min="7683" max="7683" width="13.1796875" style="523" customWidth="1"/>
    <col min="7684" max="7686" width="9.1796875" style="523"/>
    <col min="7687" max="7687" width="29.453125" style="523" customWidth="1"/>
    <col min="7688" max="7688" width="51.1796875" style="523" customWidth="1"/>
    <col min="7689" max="7936" width="9.1796875" style="523"/>
    <col min="7937" max="7937" width="30.453125" style="523" customWidth="1"/>
    <col min="7938" max="7938" width="36.453125" style="523" customWidth="1"/>
    <col min="7939" max="7939" width="13.1796875" style="523" customWidth="1"/>
    <col min="7940" max="7942" width="9.1796875" style="523"/>
    <col min="7943" max="7943" width="29.453125" style="523" customWidth="1"/>
    <col min="7944" max="7944" width="51.1796875" style="523" customWidth="1"/>
    <col min="7945" max="8192" width="9.1796875" style="523"/>
    <col min="8193" max="8193" width="30.453125" style="523" customWidth="1"/>
    <col min="8194" max="8194" width="36.453125" style="523" customWidth="1"/>
    <col min="8195" max="8195" width="13.1796875" style="523" customWidth="1"/>
    <col min="8196" max="8198" width="9.1796875" style="523"/>
    <col min="8199" max="8199" width="29.453125" style="523" customWidth="1"/>
    <col min="8200" max="8200" width="51.1796875" style="523" customWidth="1"/>
    <col min="8201" max="8448" width="9.1796875" style="523"/>
    <col min="8449" max="8449" width="30.453125" style="523" customWidth="1"/>
    <col min="8450" max="8450" width="36.453125" style="523" customWidth="1"/>
    <col min="8451" max="8451" width="13.1796875" style="523" customWidth="1"/>
    <col min="8452" max="8454" width="9.1796875" style="523"/>
    <col min="8455" max="8455" width="29.453125" style="523" customWidth="1"/>
    <col min="8456" max="8456" width="51.1796875" style="523" customWidth="1"/>
    <col min="8457" max="8704" width="9.1796875" style="523"/>
    <col min="8705" max="8705" width="30.453125" style="523" customWidth="1"/>
    <col min="8706" max="8706" width="36.453125" style="523" customWidth="1"/>
    <col min="8707" max="8707" width="13.1796875" style="523" customWidth="1"/>
    <col min="8708" max="8710" width="9.1796875" style="523"/>
    <col min="8711" max="8711" width="29.453125" style="523" customWidth="1"/>
    <col min="8712" max="8712" width="51.1796875" style="523" customWidth="1"/>
    <col min="8713" max="8960" width="9.1796875" style="523"/>
    <col min="8961" max="8961" width="30.453125" style="523" customWidth="1"/>
    <col min="8962" max="8962" width="36.453125" style="523" customWidth="1"/>
    <col min="8963" max="8963" width="13.1796875" style="523" customWidth="1"/>
    <col min="8964" max="8966" width="9.1796875" style="523"/>
    <col min="8967" max="8967" width="29.453125" style="523" customWidth="1"/>
    <col min="8968" max="8968" width="51.1796875" style="523" customWidth="1"/>
    <col min="8969" max="9216" width="9.1796875" style="523"/>
    <col min="9217" max="9217" width="30.453125" style="523" customWidth="1"/>
    <col min="9218" max="9218" width="36.453125" style="523" customWidth="1"/>
    <col min="9219" max="9219" width="13.1796875" style="523" customWidth="1"/>
    <col min="9220" max="9222" width="9.1796875" style="523"/>
    <col min="9223" max="9223" width="29.453125" style="523" customWidth="1"/>
    <col min="9224" max="9224" width="51.1796875" style="523" customWidth="1"/>
    <col min="9225" max="9472" width="9.1796875" style="523"/>
    <col min="9473" max="9473" width="30.453125" style="523" customWidth="1"/>
    <col min="9474" max="9474" width="36.453125" style="523" customWidth="1"/>
    <col min="9475" max="9475" width="13.1796875" style="523" customWidth="1"/>
    <col min="9476" max="9478" width="9.1796875" style="523"/>
    <col min="9479" max="9479" width="29.453125" style="523" customWidth="1"/>
    <col min="9480" max="9480" width="51.1796875" style="523" customWidth="1"/>
    <col min="9481" max="9728" width="9.1796875" style="523"/>
    <col min="9729" max="9729" width="30.453125" style="523" customWidth="1"/>
    <col min="9730" max="9730" width="36.453125" style="523" customWidth="1"/>
    <col min="9731" max="9731" width="13.1796875" style="523" customWidth="1"/>
    <col min="9732" max="9734" width="9.1796875" style="523"/>
    <col min="9735" max="9735" width="29.453125" style="523" customWidth="1"/>
    <col min="9736" max="9736" width="51.1796875" style="523" customWidth="1"/>
    <col min="9737" max="9984" width="9.1796875" style="523"/>
    <col min="9985" max="9985" width="30.453125" style="523" customWidth="1"/>
    <col min="9986" max="9986" width="36.453125" style="523" customWidth="1"/>
    <col min="9987" max="9987" width="13.1796875" style="523" customWidth="1"/>
    <col min="9988" max="9990" width="9.1796875" style="523"/>
    <col min="9991" max="9991" width="29.453125" style="523" customWidth="1"/>
    <col min="9992" max="9992" width="51.1796875" style="523" customWidth="1"/>
    <col min="9993" max="10240" width="9.1796875" style="523"/>
    <col min="10241" max="10241" width="30.453125" style="523" customWidth="1"/>
    <col min="10242" max="10242" width="36.453125" style="523" customWidth="1"/>
    <col min="10243" max="10243" width="13.1796875" style="523" customWidth="1"/>
    <col min="10244" max="10246" width="9.1796875" style="523"/>
    <col min="10247" max="10247" width="29.453125" style="523" customWidth="1"/>
    <col min="10248" max="10248" width="51.1796875" style="523" customWidth="1"/>
    <col min="10249" max="10496" width="9.1796875" style="523"/>
    <col min="10497" max="10497" width="30.453125" style="523" customWidth="1"/>
    <col min="10498" max="10498" width="36.453125" style="523" customWidth="1"/>
    <col min="10499" max="10499" width="13.1796875" style="523" customWidth="1"/>
    <col min="10500" max="10502" width="9.1796875" style="523"/>
    <col min="10503" max="10503" width="29.453125" style="523" customWidth="1"/>
    <col min="10504" max="10504" width="51.1796875" style="523" customWidth="1"/>
    <col min="10505" max="10752" width="9.1796875" style="523"/>
    <col min="10753" max="10753" width="30.453125" style="523" customWidth="1"/>
    <col min="10754" max="10754" width="36.453125" style="523" customWidth="1"/>
    <col min="10755" max="10755" width="13.1796875" style="523" customWidth="1"/>
    <col min="10756" max="10758" width="9.1796875" style="523"/>
    <col min="10759" max="10759" width="29.453125" style="523" customWidth="1"/>
    <col min="10760" max="10760" width="51.1796875" style="523" customWidth="1"/>
    <col min="10761" max="11008" width="9.1796875" style="523"/>
    <col min="11009" max="11009" width="30.453125" style="523" customWidth="1"/>
    <col min="11010" max="11010" width="36.453125" style="523" customWidth="1"/>
    <col min="11011" max="11011" width="13.1796875" style="523" customWidth="1"/>
    <col min="11012" max="11014" width="9.1796875" style="523"/>
    <col min="11015" max="11015" width="29.453125" style="523" customWidth="1"/>
    <col min="11016" max="11016" width="51.1796875" style="523" customWidth="1"/>
    <col min="11017" max="11264" width="9.1796875" style="523"/>
    <col min="11265" max="11265" width="30.453125" style="523" customWidth="1"/>
    <col min="11266" max="11266" width="36.453125" style="523" customWidth="1"/>
    <col min="11267" max="11267" width="13.1796875" style="523" customWidth="1"/>
    <col min="11268" max="11270" width="9.1796875" style="523"/>
    <col min="11271" max="11271" width="29.453125" style="523" customWidth="1"/>
    <col min="11272" max="11272" width="51.1796875" style="523" customWidth="1"/>
    <col min="11273" max="11520" width="9.1796875" style="523"/>
    <col min="11521" max="11521" width="30.453125" style="523" customWidth="1"/>
    <col min="11522" max="11522" width="36.453125" style="523" customWidth="1"/>
    <col min="11523" max="11523" width="13.1796875" style="523" customWidth="1"/>
    <col min="11524" max="11526" width="9.1796875" style="523"/>
    <col min="11527" max="11527" width="29.453125" style="523" customWidth="1"/>
    <col min="11528" max="11528" width="51.1796875" style="523" customWidth="1"/>
    <col min="11529" max="11776" width="9.1796875" style="523"/>
    <col min="11777" max="11777" width="30.453125" style="523" customWidth="1"/>
    <col min="11778" max="11778" width="36.453125" style="523" customWidth="1"/>
    <col min="11779" max="11779" width="13.1796875" style="523" customWidth="1"/>
    <col min="11780" max="11782" width="9.1796875" style="523"/>
    <col min="11783" max="11783" width="29.453125" style="523" customWidth="1"/>
    <col min="11784" max="11784" width="51.1796875" style="523" customWidth="1"/>
    <col min="11785" max="12032" width="9.1796875" style="523"/>
    <col min="12033" max="12033" width="30.453125" style="523" customWidth="1"/>
    <col min="12034" max="12034" width="36.453125" style="523" customWidth="1"/>
    <col min="12035" max="12035" width="13.1796875" style="523" customWidth="1"/>
    <col min="12036" max="12038" width="9.1796875" style="523"/>
    <col min="12039" max="12039" width="29.453125" style="523" customWidth="1"/>
    <col min="12040" max="12040" width="51.1796875" style="523" customWidth="1"/>
    <col min="12041" max="12288" width="9.1796875" style="523"/>
    <col min="12289" max="12289" width="30.453125" style="523" customWidth="1"/>
    <col min="12290" max="12290" width="36.453125" style="523" customWidth="1"/>
    <col min="12291" max="12291" width="13.1796875" style="523" customWidth="1"/>
    <col min="12292" max="12294" width="9.1796875" style="523"/>
    <col min="12295" max="12295" width="29.453125" style="523" customWidth="1"/>
    <col min="12296" max="12296" width="51.1796875" style="523" customWidth="1"/>
    <col min="12297" max="12544" width="9.1796875" style="523"/>
    <col min="12545" max="12545" width="30.453125" style="523" customWidth="1"/>
    <col min="12546" max="12546" width="36.453125" style="523" customWidth="1"/>
    <col min="12547" max="12547" width="13.1796875" style="523" customWidth="1"/>
    <col min="12548" max="12550" width="9.1796875" style="523"/>
    <col min="12551" max="12551" width="29.453125" style="523" customWidth="1"/>
    <col min="12552" max="12552" width="51.1796875" style="523" customWidth="1"/>
    <col min="12553" max="12800" width="9.1796875" style="523"/>
    <col min="12801" max="12801" width="30.453125" style="523" customWidth="1"/>
    <col min="12802" max="12802" width="36.453125" style="523" customWidth="1"/>
    <col min="12803" max="12803" width="13.1796875" style="523" customWidth="1"/>
    <col min="12804" max="12806" width="9.1796875" style="523"/>
    <col min="12807" max="12807" width="29.453125" style="523" customWidth="1"/>
    <col min="12808" max="12808" width="51.1796875" style="523" customWidth="1"/>
    <col min="12809" max="13056" width="9.1796875" style="523"/>
    <col min="13057" max="13057" width="30.453125" style="523" customWidth="1"/>
    <col min="13058" max="13058" width="36.453125" style="523" customWidth="1"/>
    <col min="13059" max="13059" width="13.1796875" style="523" customWidth="1"/>
    <col min="13060" max="13062" width="9.1796875" style="523"/>
    <col min="13063" max="13063" width="29.453125" style="523" customWidth="1"/>
    <col min="13064" max="13064" width="51.1796875" style="523" customWidth="1"/>
    <col min="13065" max="13312" width="9.1796875" style="523"/>
    <col min="13313" max="13313" width="30.453125" style="523" customWidth="1"/>
    <col min="13314" max="13314" width="36.453125" style="523" customWidth="1"/>
    <col min="13315" max="13315" width="13.1796875" style="523" customWidth="1"/>
    <col min="13316" max="13318" width="9.1796875" style="523"/>
    <col min="13319" max="13319" width="29.453125" style="523" customWidth="1"/>
    <col min="13320" max="13320" width="51.1796875" style="523" customWidth="1"/>
    <col min="13321" max="13568" width="9.1796875" style="523"/>
    <col min="13569" max="13569" width="30.453125" style="523" customWidth="1"/>
    <col min="13570" max="13570" width="36.453125" style="523" customWidth="1"/>
    <col min="13571" max="13571" width="13.1796875" style="523" customWidth="1"/>
    <col min="13572" max="13574" width="9.1796875" style="523"/>
    <col min="13575" max="13575" width="29.453125" style="523" customWidth="1"/>
    <col min="13576" max="13576" width="51.1796875" style="523" customWidth="1"/>
    <col min="13577" max="13824" width="9.1796875" style="523"/>
    <col min="13825" max="13825" width="30.453125" style="523" customWidth="1"/>
    <col min="13826" max="13826" width="36.453125" style="523" customWidth="1"/>
    <col min="13827" max="13827" width="13.1796875" style="523" customWidth="1"/>
    <col min="13828" max="13830" width="9.1796875" style="523"/>
    <col min="13831" max="13831" width="29.453125" style="523" customWidth="1"/>
    <col min="13832" max="13832" width="51.1796875" style="523" customWidth="1"/>
    <col min="13833" max="14080" width="9.1796875" style="523"/>
    <col min="14081" max="14081" width="30.453125" style="523" customWidth="1"/>
    <col min="14082" max="14082" width="36.453125" style="523" customWidth="1"/>
    <col min="14083" max="14083" width="13.1796875" style="523" customWidth="1"/>
    <col min="14084" max="14086" width="9.1796875" style="523"/>
    <col min="14087" max="14087" width="29.453125" style="523" customWidth="1"/>
    <col min="14088" max="14088" width="51.1796875" style="523" customWidth="1"/>
    <col min="14089" max="14336" width="9.1796875" style="523"/>
    <col min="14337" max="14337" width="30.453125" style="523" customWidth="1"/>
    <col min="14338" max="14338" width="36.453125" style="523" customWidth="1"/>
    <col min="14339" max="14339" width="13.1796875" style="523" customWidth="1"/>
    <col min="14340" max="14342" width="9.1796875" style="523"/>
    <col min="14343" max="14343" width="29.453125" style="523" customWidth="1"/>
    <col min="14344" max="14344" width="51.1796875" style="523" customWidth="1"/>
    <col min="14345" max="14592" width="9.1796875" style="523"/>
    <col min="14593" max="14593" width="30.453125" style="523" customWidth="1"/>
    <col min="14594" max="14594" width="36.453125" style="523" customWidth="1"/>
    <col min="14595" max="14595" width="13.1796875" style="523" customWidth="1"/>
    <col min="14596" max="14598" width="9.1796875" style="523"/>
    <col min="14599" max="14599" width="29.453125" style="523" customWidth="1"/>
    <col min="14600" max="14600" width="51.1796875" style="523" customWidth="1"/>
    <col min="14601" max="14848" width="9.1796875" style="523"/>
    <col min="14849" max="14849" width="30.453125" style="523" customWidth="1"/>
    <col min="14850" max="14850" width="36.453125" style="523" customWidth="1"/>
    <col min="14851" max="14851" width="13.1796875" style="523" customWidth="1"/>
    <col min="14852" max="14854" width="9.1796875" style="523"/>
    <col min="14855" max="14855" width="29.453125" style="523" customWidth="1"/>
    <col min="14856" max="14856" width="51.1796875" style="523" customWidth="1"/>
    <col min="14857" max="15104" width="9.1796875" style="523"/>
    <col min="15105" max="15105" width="30.453125" style="523" customWidth="1"/>
    <col min="15106" max="15106" width="36.453125" style="523" customWidth="1"/>
    <col min="15107" max="15107" width="13.1796875" style="523" customWidth="1"/>
    <col min="15108" max="15110" width="9.1796875" style="523"/>
    <col min="15111" max="15111" width="29.453125" style="523" customWidth="1"/>
    <col min="15112" max="15112" width="51.1796875" style="523" customWidth="1"/>
    <col min="15113" max="15360" width="9.1796875" style="523"/>
    <col min="15361" max="15361" width="30.453125" style="523" customWidth="1"/>
    <col min="15362" max="15362" width="36.453125" style="523" customWidth="1"/>
    <col min="15363" max="15363" width="13.1796875" style="523" customWidth="1"/>
    <col min="15364" max="15366" width="9.1796875" style="523"/>
    <col min="15367" max="15367" width="29.453125" style="523" customWidth="1"/>
    <col min="15368" max="15368" width="51.1796875" style="523" customWidth="1"/>
    <col min="15369" max="15616" width="9.1796875" style="523"/>
    <col min="15617" max="15617" width="30.453125" style="523" customWidth="1"/>
    <col min="15618" max="15618" width="36.453125" style="523" customWidth="1"/>
    <col min="15619" max="15619" width="13.1796875" style="523" customWidth="1"/>
    <col min="15620" max="15622" width="9.1796875" style="523"/>
    <col min="15623" max="15623" width="29.453125" style="523" customWidth="1"/>
    <col min="15624" max="15624" width="51.1796875" style="523" customWidth="1"/>
    <col min="15625" max="15872" width="9.1796875" style="523"/>
    <col min="15873" max="15873" width="30.453125" style="523" customWidth="1"/>
    <col min="15874" max="15874" width="36.453125" style="523" customWidth="1"/>
    <col min="15875" max="15875" width="13.1796875" style="523" customWidth="1"/>
    <col min="15876" max="15878" width="9.1796875" style="523"/>
    <col min="15879" max="15879" width="29.453125" style="523" customWidth="1"/>
    <col min="15880" max="15880" width="51.1796875" style="523" customWidth="1"/>
    <col min="15881" max="16128" width="9.1796875" style="523"/>
    <col min="16129" max="16129" width="30.453125" style="523" customWidth="1"/>
    <col min="16130" max="16130" width="36.453125" style="523" customWidth="1"/>
    <col min="16131" max="16131" width="13.1796875" style="523" customWidth="1"/>
    <col min="16132" max="16134" width="9.1796875" style="523"/>
    <col min="16135" max="16135" width="29.453125" style="523" customWidth="1"/>
    <col min="16136" max="16136" width="51.1796875" style="523" customWidth="1"/>
    <col min="16137" max="16384" width="9.1796875" style="523"/>
  </cols>
  <sheetData>
    <row r="1" spans="1:7" ht="15.5">
      <c r="A1" s="522" t="s">
        <v>1967</v>
      </c>
    </row>
    <row r="2" spans="1:7">
      <c r="A2" s="524" t="s">
        <v>1968</v>
      </c>
      <c r="B2" s="524" t="s">
        <v>1969</v>
      </c>
      <c r="C2" s="525" t="s">
        <v>1970</v>
      </c>
    </row>
    <row r="3" spans="1:7">
      <c r="A3" s="524" t="s">
        <v>581</v>
      </c>
      <c r="B3" s="524"/>
    </row>
    <row r="4" spans="1:7" ht="165">
      <c r="A4" s="524" t="s">
        <v>1971</v>
      </c>
      <c r="B4" s="526" t="s">
        <v>1972</v>
      </c>
      <c r="C4" s="527"/>
    </row>
    <row r="5" spans="1:7" ht="37.5">
      <c r="A5" s="528" t="s">
        <v>1973</v>
      </c>
      <c r="B5" s="529" t="s">
        <v>1974</v>
      </c>
      <c r="C5" s="527"/>
    </row>
    <row r="6" spans="1:7">
      <c r="A6" s="524" t="s">
        <v>1975</v>
      </c>
      <c r="B6" s="530">
        <v>42491</v>
      </c>
    </row>
    <row r="7" spans="1:7" ht="13">
      <c r="A7" s="531" t="s">
        <v>1976</v>
      </c>
    </row>
    <row r="8" spans="1:7" ht="13">
      <c r="A8" s="531" t="s">
        <v>582</v>
      </c>
      <c r="B8" s="532" t="s">
        <v>1977</v>
      </c>
      <c r="E8" s="533"/>
      <c r="G8" s="533"/>
    </row>
    <row r="9" spans="1:7" ht="13">
      <c r="B9" s="532" t="s">
        <v>1978</v>
      </c>
      <c r="E9" s="533"/>
      <c r="G9" s="533"/>
    </row>
    <row r="10" spans="1:7" ht="13">
      <c r="B10" s="532" t="s">
        <v>1979</v>
      </c>
      <c r="E10" s="533"/>
      <c r="G10" s="533"/>
    </row>
    <row r="11" spans="1:7" ht="13">
      <c r="B11" s="534" t="s">
        <v>1980</v>
      </c>
      <c r="E11" s="533"/>
      <c r="G11" s="533"/>
    </row>
    <row r="12" spans="1:7" ht="13">
      <c r="B12" s="532" t="s">
        <v>1981</v>
      </c>
      <c r="E12" s="533"/>
      <c r="G12" s="533"/>
    </row>
    <row r="13" spans="1:7" ht="13">
      <c r="B13" s="532"/>
      <c r="E13" s="533"/>
      <c r="G13" s="533"/>
    </row>
    <row r="14" spans="1:7" ht="14">
      <c r="A14" s="535" t="s">
        <v>1982</v>
      </c>
      <c r="B14" s="532" t="s">
        <v>1983</v>
      </c>
      <c r="E14" s="533"/>
      <c r="G14" s="533"/>
    </row>
    <row r="15" spans="1:7" ht="14">
      <c r="A15" s="535" t="s">
        <v>1984</v>
      </c>
      <c r="B15" s="532" t="s">
        <v>1985</v>
      </c>
      <c r="E15" s="533"/>
      <c r="G15" s="533"/>
    </row>
    <row r="16" spans="1:7" ht="14">
      <c r="A16" s="535" t="s">
        <v>1986</v>
      </c>
      <c r="B16" s="532" t="s">
        <v>1987</v>
      </c>
      <c r="E16" s="533"/>
      <c r="G16" s="533"/>
    </row>
    <row r="17" spans="1:7" ht="14">
      <c r="A17" s="535" t="s">
        <v>1988</v>
      </c>
      <c r="B17" s="532" t="s">
        <v>1989</v>
      </c>
      <c r="E17" s="533"/>
      <c r="G17" s="533"/>
    </row>
    <row r="18" spans="1:7" ht="14">
      <c r="A18" s="535" t="s">
        <v>1990</v>
      </c>
      <c r="B18" s="532" t="s">
        <v>1991</v>
      </c>
      <c r="E18" s="533"/>
      <c r="G18" s="533"/>
    </row>
    <row r="19" spans="1:7">
      <c r="E19" s="533"/>
      <c r="G19" s="533"/>
    </row>
    <row r="20" spans="1:7" ht="13">
      <c r="A20" s="821" t="s">
        <v>1992</v>
      </c>
      <c r="B20" s="822"/>
      <c r="C20" s="536" t="s">
        <v>4</v>
      </c>
      <c r="D20" s="536" t="s">
        <v>5</v>
      </c>
      <c r="E20" s="536" t="s">
        <v>6</v>
      </c>
      <c r="F20" s="536" t="s">
        <v>7</v>
      </c>
      <c r="G20" s="536" t="s">
        <v>8</v>
      </c>
    </row>
    <row r="21" spans="1:7" ht="13">
      <c r="A21" s="537" t="s">
        <v>1993</v>
      </c>
      <c r="B21" s="537" t="s">
        <v>583</v>
      </c>
      <c r="C21" s="538">
        <v>45</v>
      </c>
      <c r="D21" s="538">
        <v>45</v>
      </c>
      <c r="E21" s="538">
        <v>44</v>
      </c>
      <c r="F21" s="538">
        <v>46</v>
      </c>
      <c r="G21" s="538"/>
    </row>
    <row r="22" spans="1:7" ht="13">
      <c r="A22" s="539"/>
      <c r="B22" s="537" t="s">
        <v>584</v>
      </c>
      <c r="C22" s="538">
        <v>5</v>
      </c>
      <c r="D22" s="538">
        <v>5</v>
      </c>
      <c r="E22" s="538">
        <v>4</v>
      </c>
      <c r="F22" s="538">
        <v>6</v>
      </c>
      <c r="G22" s="538"/>
    </row>
    <row r="23" spans="1:7" ht="13">
      <c r="A23" s="539"/>
      <c r="B23" s="537" t="s">
        <v>1994</v>
      </c>
      <c r="C23" s="538"/>
      <c r="D23" s="538"/>
      <c r="E23" s="538"/>
      <c r="F23" s="538"/>
      <c r="G23" s="538"/>
    </row>
    <row r="24" spans="1:7" ht="13">
      <c r="A24" s="524"/>
      <c r="B24" s="532"/>
    </row>
    <row r="25" spans="1:7" ht="13">
      <c r="A25" s="537" t="s">
        <v>1995</v>
      </c>
      <c r="E25" s="533"/>
      <c r="G25" s="533"/>
    </row>
    <row r="26" spans="1:7" ht="52">
      <c r="A26" s="537" t="s">
        <v>1996</v>
      </c>
      <c r="B26" s="540" t="s">
        <v>1997</v>
      </c>
      <c r="C26" s="540" t="s">
        <v>1998</v>
      </c>
      <c r="E26" s="533"/>
      <c r="G26" s="533"/>
    </row>
    <row r="27" spans="1:7" ht="38">
      <c r="A27" s="526" t="s">
        <v>1999</v>
      </c>
      <c r="B27" s="541" t="s">
        <v>2000</v>
      </c>
      <c r="C27" s="541" t="s">
        <v>2001</v>
      </c>
    </row>
    <row r="28" spans="1:7" ht="38">
      <c r="A28" s="526" t="s">
        <v>2002</v>
      </c>
      <c r="B28" s="541" t="s">
        <v>2003</v>
      </c>
      <c r="C28" s="541" t="s">
        <v>2001</v>
      </c>
    </row>
    <row r="29" spans="1:7" ht="42">
      <c r="A29" s="526" t="s">
        <v>2004</v>
      </c>
      <c r="B29" s="541" t="s">
        <v>2005</v>
      </c>
      <c r="C29" s="541" t="s">
        <v>2006</v>
      </c>
    </row>
    <row r="30" spans="1:7" ht="14">
      <c r="A30" s="526" t="s">
        <v>2007</v>
      </c>
      <c r="B30" s="541" t="s">
        <v>2008</v>
      </c>
      <c r="C30" s="541" t="s">
        <v>2006</v>
      </c>
    </row>
    <row r="31" spans="1:7" ht="50.5">
      <c r="A31" s="526" t="s">
        <v>2009</v>
      </c>
      <c r="B31" s="541" t="s">
        <v>2010</v>
      </c>
      <c r="C31" s="541" t="s">
        <v>2001</v>
      </c>
    </row>
    <row r="32" spans="1:7" ht="38">
      <c r="A32" s="526" t="s">
        <v>2011</v>
      </c>
      <c r="B32" s="541" t="s">
        <v>2012</v>
      </c>
      <c r="C32" s="541" t="s">
        <v>2001</v>
      </c>
    </row>
    <row r="33" spans="1:6" ht="14">
      <c r="A33" s="526" t="s">
        <v>2013</v>
      </c>
      <c r="B33" s="541" t="s">
        <v>2014</v>
      </c>
      <c r="C33" s="541" t="s">
        <v>2001</v>
      </c>
    </row>
    <row r="34" spans="1:6" ht="28">
      <c r="A34" s="526" t="s">
        <v>2015</v>
      </c>
      <c r="B34" s="541" t="s">
        <v>2016</v>
      </c>
      <c r="C34" s="541" t="s">
        <v>2001</v>
      </c>
    </row>
    <row r="35" spans="1:6" ht="14">
      <c r="B35" s="542" t="s">
        <v>2017</v>
      </c>
      <c r="C35" s="543" t="s">
        <v>2018</v>
      </c>
      <c r="E35" s="544"/>
    </row>
    <row r="36" spans="1:6" ht="13">
      <c r="A36" s="532"/>
      <c r="C36" s="532"/>
      <c r="D36" s="532"/>
      <c r="E36" s="532"/>
      <c r="F36" s="532"/>
    </row>
    <row r="37" spans="1:6" ht="13">
      <c r="A37" s="537" t="s">
        <v>2019</v>
      </c>
    </row>
    <row r="38" spans="1:6" ht="14">
      <c r="A38" s="545" t="s">
        <v>2020</v>
      </c>
      <c r="C38" s="545"/>
    </row>
    <row r="39" spans="1:6" ht="14">
      <c r="A39" s="545" t="s">
        <v>2021</v>
      </c>
      <c r="C39" s="545"/>
    </row>
    <row r="40" spans="1:6" ht="14">
      <c r="A40" s="545"/>
      <c r="C40" s="545"/>
    </row>
    <row r="41" spans="1:6" ht="13">
      <c r="A41" s="537" t="s">
        <v>2022</v>
      </c>
      <c r="B41" s="537" t="s">
        <v>587</v>
      </c>
      <c r="C41" s="546" t="s">
        <v>4</v>
      </c>
      <c r="D41" s="537" t="s">
        <v>586</v>
      </c>
      <c r="E41" s="537" t="s">
        <v>585</v>
      </c>
    </row>
    <row r="42" spans="1:6" ht="14">
      <c r="A42" s="523" t="s">
        <v>2023</v>
      </c>
      <c r="B42" s="538">
        <v>43</v>
      </c>
      <c r="C42" s="525">
        <f>ROUND((ROUND((SQRT(B42)),1)*0.4),0)</f>
        <v>3</v>
      </c>
      <c r="D42" s="525">
        <f>ROUND((ROUND((SQRT(B42)),1)*0.2),0)</f>
        <v>1</v>
      </c>
      <c r="E42" s="525">
        <f>ROUND((ROUND((SQRT(B42)),1)*0.2),0)</f>
        <v>1</v>
      </c>
      <c r="F42" s="547"/>
    </row>
    <row r="43" spans="1:6">
      <c r="A43" s="523" t="s">
        <v>2024</v>
      </c>
      <c r="B43" s="538">
        <v>3</v>
      </c>
      <c r="C43" s="525">
        <f>ROUND((ROUND((SQRT(B43)),1)*0.5),0)</f>
        <v>1</v>
      </c>
      <c r="D43" s="525">
        <f>ROUND((ROUND((SQRT(B43)),1)*0.3),0)</f>
        <v>1</v>
      </c>
      <c r="E43" s="525">
        <f>ROUND((ROUND((SQRT(B43)),1)*0.3),0)</f>
        <v>1</v>
      </c>
    </row>
    <row r="44" spans="1:6">
      <c r="A44" s="523" t="s">
        <v>2025</v>
      </c>
      <c r="B44" s="538"/>
      <c r="C44" s="525">
        <f>ROUND((ROUND((SQRT(B44)),1)*0.6),0)</f>
        <v>0</v>
      </c>
      <c r="D44" s="525">
        <f>ROUND((ROUND((SQRT(B44)),1)*0.4),0)</f>
        <v>0</v>
      </c>
      <c r="E44" s="525">
        <f>ROUND((ROUND((SQRT(B44)),1)*0.6),0)</f>
        <v>0</v>
      </c>
    </row>
    <row r="45" spans="1:6">
      <c r="A45" s="524" t="s">
        <v>2017</v>
      </c>
      <c r="B45" s="524"/>
      <c r="C45" s="548">
        <f>SUM(C42:C44)</f>
        <v>4</v>
      </c>
      <c r="D45" s="548">
        <f>SUM(D42:D44)</f>
        <v>2</v>
      </c>
      <c r="E45" s="548">
        <f>SUM(E42:E44)</f>
        <v>2</v>
      </c>
    </row>
    <row r="47" spans="1:6" ht="13">
      <c r="A47" s="537" t="s">
        <v>2026</v>
      </c>
    </row>
    <row r="48" spans="1:6" ht="13">
      <c r="A48" s="546" t="s">
        <v>2027</v>
      </c>
    </row>
    <row r="49" spans="1:7" ht="13">
      <c r="A49" s="549" t="s">
        <v>2028</v>
      </c>
    </row>
    <row r="50" spans="1:7" ht="13">
      <c r="A50" s="549" t="s">
        <v>2029</v>
      </c>
    </row>
    <row r="51" spans="1:7" ht="13">
      <c r="A51" s="549" t="s">
        <v>2030</v>
      </c>
    </row>
    <row r="52" spans="1:7" ht="13">
      <c r="A52" s="549" t="s">
        <v>2031</v>
      </c>
    </row>
    <row r="53" spans="1:7" ht="13">
      <c r="A53" s="549" t="s">
        <v>2032</v>
      </c>
    </row>
    <row r="54" spans="1:7" ht="13">
      <c r="A54" s="549" t="s">
        <v>2033</v>
      </c>
    </row>
    <row r="55" spans="1:7" ht="13">
      <c r="A55" s="549" t="s">
        <v>2034</v>
      </c>
    </row>
    <row r="56" spans="1:7" ht="13">
      <c r="A56" s="537" t="s">
        <v>2035</v>
      </c>
      <c r="B56" s="548"/>
    </row>
    <row r="57" spans="1:7" ht="42" customHeight="1">
      <c r="A57" s="550" t="s">
        <v>2036</v>
      </c>
      <c r="B57" s="548"/>
      <c r="C57" s="823" t="s">
        <v>2037</v>
      </c>
      <c r="D57" s="824"/>
      <c r="E57" s="824"/>
      <c r="F57" s="824"/>
      <c r="G57" s="824"/>
    </row>
    <row r="58" spans="1:7">
      <c r="B58" s="525"/>
    </row>
    <row r="60" spans="1:7" ht="13">
      <c r="A60" s="537" t="s">
        <v>1990</v>
      </c>
      <c r="D60" s="531"/>
    </row>
    <row r="61" spans="1:7" ht="13">
      <c r="A61" s="537" t="s">
        <v>2038</v>
      </c>
      <c r="B61" s="531"/>
    </row>
    <row r="62" spans="1:7" ht="13">
      <c r="A62" s="523" t="s">
        <v>2039</v>
      </c>
      <c r="B62" s="532"/>
      <c r="E62" s="544"/>
    </row>
    <row r="63" spans="1:7" ht="16.5" customHeight="1">
      <c r="A63" s="523" t="s">
        <v>2040</v>
      </c>
      <c r="B63" s="532"/>
      <c r="C63" s="532"/>
      <c r="D63" s="532"/>
      <c r="E63" s="532"/>
      <c r="F63" s="532"/>
    </row>
    <row r="64" spans="1:7">
      <c r="A64" s="523" t="s">
        <v>2041</v>
      </c>
    </row>
    <row r="65" spans="1:1">
      <c r="A65" s="523" t="s">
        <v>2042</v>
      </c>
    </row>
    <row r="66" spans="1:1">
      <c r="A66" s="523" t="s">
        <v>2043</v>
      </c>
    </row>
    <row r="67" spans="1:1">
      <c r="A67" s="523" t="s">
        <v>2044</v>
      </c>
    </row>
    <row r="68" spans="1:1">
      <c r="A68" s="523" t="s">
        <v>2045</v>
      </c>
    </row>
    <row r="69" spans="1:1">
      <c r="A69" s="523" t="s">
        <v>2046</v>
      </c>
    </row>
    <row r="70" spans="1:1">
      <c r="A70" s="523" t="s">
        <v>2047</v>
      </c>
    </row>
    <row r="71" spans="1:1">
      <c r="A71" s="523" t="s">
        <v>2048</v>
      </c>
    </row>
    <row r="72" spans="1:1">
      <c r="A72" s="525" t="s">
        <v>2049</v>
      </c>
    </row>
    <row r="73" spans="1:1">
      <c r="A73" s="523" t="s">
        <v>2050</v>
      </c>
    </row>
    <row r="74" spans="1:1">
      <c r="A74" s="523" t="s">
        <v>2051</v>
      </c>
    </row>
    <row r="75" spans="1:1">
      <c r="A75" s="523" t="s">
        <v>2052</v>
      </c>
    </row>
    <row r="77" spans="1:1">
      <c r="A77" s="525"/>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
  <cols>
    <col min="1" max="1" width="6" style="19" customWidth="1"/>
    <col min="2" max="2" width="98.453125" style="6" customWidth="1"/>
    <col min="3" max="3" width="6.453125" style="6" customWidth="1"/>
    <col min="4" max="4" width="9" style="6"/>
    <col min="5" max="16384" width="9" style="1"/>
  </cols>
  <sheetData>
    <row r="1" spans="1:4" s="121" customFormat="1">
      <c r="A1" s="55" t="s">
        <v>588</v>
      </c>
      <c r="B1" s="102"/>
      <c r="C1" s="102"/>
      <c r="D1" s="52"/>
    </row>
    <row r="2" spans="1:4">
      <c r="A2" s="54"/>
      <c r="B2" s="51"/>
      <c r="C2" s="51"/>
      <c r="D2" s="49"/>
    </row>
    <row r="3" spans="1:4">
      <c r="A3" s="130"/>
      <c r="B3" s="122"/>
      <c r="C3" s="123"/>
      <c r="D3" s="124"/>
    </row>
    <row r="4" spans="1:4">
      <c r="A4" s="125"/>
      <c r="B4" s="59"/>
      <c r="C4" s="59"/>
      <c r="D4" s="59"/>
    </row>
    <row r="5" spans="1:4">
      <c r="A5" s="126"/>
      <c r="B5" s="9"/>
      <c r="C5" s="9"/>
      <c r="D5" s="9"/>
    </row>
    <row r="6" spans="1:4">
      <c r="A6" s="126"/>
      <c r="B6" s="9"/>
      <c r="C6" s="9"/>
      <c r="D6" s="9"/>
    </row>
    <row r="7" spans="1:4">
      <c r="A7" s="126"/>
      <c r="B7" s="9"/>
      <c r="C7" s="9"/>
      <c r="D7" s="9"/>
    </row>
    <row r="8" spans="1:4">
      <c r="A8" s="126"/>
      <c r="B8" s="9"/>
      <c r="C8" s="9"/>
      <c r="D8" s="9"/>
    </row>
    <row r="9" spans="1:4">
      <c r="A9" s="82"/>
      <c r="D9" s="31"/>
    </row>
    <row r="10" spans="1:4">
      <c r="A10" s="129"/>
      <c r="B10" s="132"/>
      <c r="C10" s="134"/>
      <c r="D10" s="135"/>
    </row>
    <row r="11" spans="1:4">
      <c r="A11" s="127"/>
      <c r="B11" s="59"/>
      <c r="C11" s="59"/>
      <c r="D11" s="59"/>
    </row>
    <row r="12" spans="1:4">
      <c r="A12" s="128"/>
      <c r="B12" s="9"/>
      <c r="C12" s="9"/>
      <c r="D12" s="9"/>
    </row>
    <row r="13" spans="1:4">
      <c r="A13" s="128"/>
      <c r="B13" s="9"/>
      <c r="C13" s="9"/>
      <c r="D13" s="9"/>
    </row>
    <row r="14" spans="1:4">
      <c r="A14" s="128"/>
      <c r="B14" s="9"/>
      <c r="C14" s="9"/>
      <c r="D14" s="9"/>
    </row>
    <row r="15" spans="1:4">
      <c r="A15" s="128"/>
      <c r="B15" s="9"/>
      <c r="C15" s="9"/>
      <c r="D15" s="9"/>
    </row>
    <row r="16" spans="1:4">
      <c r="A16" s="82"/>
      <c r="D16" s="31"/>
    </row>
    <row r="17" spans="1:4">
      <c r="A17" s="129"/>
      <c r="B17" s="132"/>
      <c r="C17" s="134"/>
      <c r="D17" s="135"/>
    </row>
    <row r="18" spans="1:4">
      <c r="A18" s="127"/>
      <c r="B18" s="59"/>
      <c r="C18" s="59"/>
      <c r="D18" s="59"/>
    </row>
    <row r="19" spans="1:4">
      <c r="A19" s="128"/>
      <c r="B19" s="9"/>
      <c r="C19" s="9"/>
      <c r="D19" s="9"/>
    </row>
    <row r="20" spans="1:4">
      <c r="A20" s="128"/>
      <c r="B20" s="9"/>
      <c r="C20" s="9"/>
      <c r="D20" s="9"/>
    </row>
    <row r="21" spans="1:4">
      <c r="A21" s="128"/>
      <c r="B21" s="9"/>
      <c r="C21" s="9"/>
      <c r="D21" s="9"/>
    </row>
    <row r="22" spans="1:4">
      <c r="A22" s="128"/>
      <c r="B22" s="9"/>
      <c r="C22" s="9"/>
      <c r="D22" s="9"/>
    </row>
    <row r="23" spans="1:4">
      <c r="A23" s="82"/>
      <c r="D23" s="31"/>
    </row>
    <row r="24" spans="1:4">
      <c r="A24" s="129"/>
      <c r="B24" s="132"/>
      <c r="C24" s="134"/>
      <c r="D24" s="135"/>
    </row>
    <row r="25" spans="1:4">
      <c r="A25" s="127"/>
      <c r="B25" s="59"/>
      <c r="C25" s="59"/>
      <c r="D25" s="59"/>
    </row>
    <row r="26" spans="1:4">
      <c r="A26" s="128"/>
      <c r="B26" s="9"/>
      <c r="C26" s="9"/>
      <c r="D26" s="9"/>
    </row>
    <row r="27" spans="1:4">
      <c r="A27" s="128"/>
      <c r="B27" s="9"/>
      <c r="C27" s="9"/>
      <c r="D27" s="9"/>
    </row>
    <row r="28" spans="1:4">
      <c r="A28" s="128"/>
      <c r="B28" s="9"/>
      <c r="C28" s="9"/>
      <c r="D28" s="9"/>
    </row>
    <row r="29" spans="1:4">
      <c r="A29" s="128"/>
      <c r="B29" s="9"/>
      <c r="C29" s="9"/>
      <c r="D29" s="9"/>
    </row>
    <row r="30" spans="1:4">
      <c r="A30" s="82"/>
      <c r="D30" s="31"/>
    </row>
    <row r="31" spans="1:4">
      <c r="A31" s="55"/>
      <c r="B31" s="158"/>
      <c r="C31" s="102"/>
      <c r="D31" s="52"/>
    </row>
    <row r="32" spans="1:4">
      <c r="A32" s="130"/>
      <c r="B32" s="122"/>
      <c r="C32" s="123"/>
      <c r="D32" s="124"/>
    </row>
    <row r="33" spans="1:4">
      <c r="A33" s="127"/>
      <c r="B33" s="27"/>
      <c r="C33" s="59"/>
      <c r="D33" s="59"/>
    </row>
    <row r="34" spans="1:4">
      <c r="A34" s="128"/>
      <c r="B34" s="28"/>
      <c r="C34" s="9"/>
      <c r="D34" s="9"/>
    </row>
    <row r="35" spans="1:4">
      <c r="A35" s="128"/>
      <c r="B35" s="28"/>
      <c r="C35" s="9"/>
      <c r="D35" s="9"/>
    </row>
    <row r="36" spans="1:4">
      <c r="A36" s="128"/>
      <c r="B36" s="28"/>
      <c r="C36" s="9"/>
      <c r="D36" s="9"/>
    </row>
    <row r="37" spans="1:4">
      <c r="A37" s="128"/>
      <c r="B37" s="28"/>
      <c r="C37" s="9"/>
      <c r="D37" s="9"/>
    </row>
    <row r="38" spans="1:4">
      <c r="A38" s="82"/>
      <c r="D38" s="31"/>
    </row>
    <row r="39" spans="1:4">
      <c r="A39" s="131"/>
      <c r="B39" s="133"/>
      <c r="C39" s="136"/>
      <c r="D39" s="137"/>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98"/>
  <sheetViews>
    <sheetView view="pageBreakPreview" zoomScaleNormal="100" workbookViewId="0">
      <selection activeCell="A2" sqref="A2"/>
    </sheetView>
  </sheetViews>
  <sheetFormatPr defaultColWidth="8" defaultRowHeight="14"/>
  <cols>
    <col min="1" max="1" width="22.453125" style="6" customWidth="1"/>
    <col min="2" max="2" width="74.1796875" style="6" customWidth="1"/>
    <col min="3" max="16384" width="8" style="138"/>
  </cols>
  <sheetData>
    <row r="1" spans="1:2">
      <c r="A1" s="17" t="s">
        <v>589</v>
      </c>
    </row>
    <row r="2" spans="1:2">
      <c r="A2" s="17" t="s">
        <v>590</v>
      </c>
    </row>
    <row r="3" spans="1:2">
      <c r="A3" s="6" t="s">
        <v>591</v>
      </c>
      <c r="B3" s="6" t="s">
        <v>592</v>
      </c>
    </row>
    <row r="4" spans="1:2">
      <c r="A4" s="6" t="s">
        <v>593</v>
      </c>
      <c r="B4" s="6" t="s">
        <v>594</v>
      </c>
    </row>
    <row r="5" spans="1:2">
      <c r="A5" s="6" t="s">
        <v>595</v>
      </c>
      <c r="B5" s="6" t="s">
        <v>596</v>
      </c>
    </row>
    <row r="6" spans="1:2">
      <c r="A6" s="6" t="s">
        <v>597</v>
      </c>
      <c r="B6" s="6" t="s">
        <v>598</v>
      </c>
    </row>
    <row r="7" spans="1:2">
      <c r="A7" s="6" t="s">
        <v>599</v>
      </c>
      <c r="B7" s="6" t="s">
        <v>600</v>
      </c>
    </row>
    <row r="8" spans="1:2">
      <c r="A8" s="6" t="s">
        <v>601</v>
      </c>
      <c r="B8" s="6" t="s">
        <v>602</v>
      </c>
    </row>
    <row r="9" spans="1:2">
      <c r="A9" s="6" t="s">
        <v>603</v>
      </c>
      <c r="B9" s="6" t="s">
        <v>604</v>
      </c>
    </row>
    <row r="10" spans="1:2">
      <c r="A10" s="6" t="s">
        <v>605</v>
      </c>
      <c r="B10" s="6" t="s">
        <v>606</v>
      </c>
    </row>
    <row r="11" spans="1:2">
      <c r="A11" s="6" t="s">
        <v>607</v>
      </c>
      <c r="B11" s="6" t="s">
        <v>608</v>
      </c>
    </row>
    <row r="12" spans="1:2" ht="16">
      <c r="A12" s="6" t="s">
        <v>609</v>
      </c>
      <c r="B12" s="6" t="s">
        <v>610</v>
      </c>
    </row>
    <row r="13" spans="1:2">
      <c r="A13" s="6" t="s">
        <v>611</v>
      </c>
      <c r="B13" s="6" t="s">
        <v>612</v>
      </c>
    </row>
    <row r="14" spans="1:2">
      <c r="A14" s="6" t="s">
        <v>613</v>
      </c>
      <c r="B14" s="6" t="s">
        <v>614</v>
      </c>
    </row>
    <row r="15" spans="1:2">
      <c r="A15" s="6" t="s">
        <v>615</v>
      </c>
      <c r="B15" s="6" t="s">
        <v>616</v>
      </c>
    </row>
    <row r="16" spans="1:2">
      <c r="A16" s="6" t="s">
        <v>617</v>
      </c>
      <c r="B16" s="6" t="s">
        <v>618</v>
      </c>
    </row>
    <row r="17" spans="1:2">
      <c r="A17" s="6" t="s">
        <v>619</v>
      </c>
      <c r="B17" s="6" t="s">
        <v>620</v>
      </c>
    </row>
    <row r="18" spans="1:2">
      <c r="A18" s="6" t="s">
        <v>621</v>
      </c>
      <c r="B18" s="6" t="s">
        <v>622</v>
      </c>
    </row>
    <row r="19" spans="1:2">
      <c r="A19" s="6" t="s">
        <v>623</v>
      </c>
      <c r="B19" s="6" t="s">
        <v>624</v>
      </c>
    </row>
    <row r="20" spans="1:2">
      <c r="A20" s="6" t="s">
        <v>625</v>
      </c>
      <c r="B20" s="6" t="s">
        <v>626</v>
      </c>
    </row>
    <row r="21" spans="1:2">
      <c r="A21" s="6" t="s">
        <v>627</v>
      </c>
      <c r="B21" s="6" t="s">
        <v>628</v>
      </c>
    </row>
    <row r="22" spans="1:2">
      <c r="A22" s="6" t="s">
        <v>629</v>
      </c>
      <c r="B22" s="6" t="s">
        <v>630</v>
      </c>
    </row>
    <row r="24" spans="1:2">
      <c r="A24" s="17" t="s">
        <v>631</v>
      </c>
    </row>
    <row r="25" spans="1:2" ht="42">
      <c r="A25" s="6" t="s">
        <v>632</v>
      </c>
      <c r="B25" s="6" t="s">
        <v>633</v>
      </c>
    </row>
    <row r="26" spans="1:2">
      <c r="A26" s="17"/>
    </row>
    <row r="27" spans="1:2" ht="56">
      <c r="A27" s="6" t="s">
        <v>634</v>
      </c>
      <c r="B27" s="6" t="s">
        <v>635</v>
      </c>
    </row>
    <row r="29" spans="1:2" ht="42">
      <c r="A29" s="6" t="s">
        <v>636</v>
      </c>
      <c r="B29" s="6" t="s">
        <v>637</v>
      </c>
    </row>
    <row r="31" spans="1:2" ht="28">
      <c r="A31" s="6" t="s">
        <v>638</v>
      </c>
      <c r="B31" s="6" t="s">
        <v>639</v>
      </c>
    </row>
    <row r="33" spans="1:2" ht="28">
      <c r="A33" s="6" t="s">
        <v>640</v>
      </c>
      <c r="B33" s="6" t="s">
        <v>641</v>
      </c>
    </row>
    <row r="34" spans="1:2">
      <c r="B34" s="6" t="s">
        <v>642</v>
      </c>
    </row>
    <row r="35" spans="1:2" ht="28">
      <c r="A35" s="6" t="s">
        <v>643</v>
      </c>
      <c r="B35" s="6" t="s">
        <v>644</v>
      </c>
    </row>
    <row r="36" spans="1:2">
      <c r="B36" s="6" t="s">
        <v>642</v>
      </c>
    </row>
    <row r="37" spans="1:2" ht="28">
      <c r="A37" s="6" t="s">
        <v>645</v>
      </c>
      <c r="B37" s="6" t="s">
        <v>646</v>
      </c>
    </row>
    <row r="38" spans="1:2">
      <c r="B38" s="6" t="s">
        <v>642</v>
      </c>
    </row>
    <row r="39" spans="1:2" ht="42">
      <c r="A39" s="6" t="s">
        <v>647</v>
      </c>
      <c r="B39" s="6" t="s">
        <v>648</v>
      </c>
    </row>
    <row r="40" spans="1:2">
      <c r="B40" s="6" t="s">
        <v>642</v>
      </c>
    </row>
    <row r="41" spans="1:2" ht="28">
      <c r="A41" s="6" t="s">
        <v>649</v>
      </c>
      <c r="B41" s="6" t="s">
        <v>650</v>
      </c>
    </row>
    <row r="43" spans="1:2" ht="28">
      <c r="A43" s="6" t="s">
        <v>651</v>
      </c>
      <c r="B43" s="6" t="s">
        <v>652</v>
      </c>
    </row>
    <row r="44" spans="1:2">
      <c r="B44" s="6" t="s">
        <v>642</v>
      </c>
    </row>
    <row r="45" spans="1:2">
      <c r="A45" s="6" t="s">
        <v>653</v>
      </c>
      <c r="B45" s="6" t="s">
        <v>654</v>
      </c>
    </row>
    <row r="46" spans="1:2">
      <c r="B46" s="6" t="s">
        <v>642</v>
      </c>
    </row>
    <row r="47" spans="1:2">
      <c r="A47" s="6" t="s">
        <v>655</v>
      </c>
      <c r="B47" s="6" t="s">
        <v>656</v>
      </c>
    </row>
    <row r="49" spans="1:2" ht="42">
      <c r="A49" s="6" t="s">
        <v>657</v>
      </c>
      <c r="B49" s="6" t="s">
        <v>658</v>
      </c>
    </row>
    <row r="51" spans="1:2" ht="74.5" customHeight="1">
      <c r="A51" s="6" t="s">
        <v>659</v>
      </c>
      <c r="B51" s="6" t="s">
        <v>660</v>
      </c>
    </row>
    <row r="52" spans="1:2">
      <c r="B52" s="6" t="s">
        <v>642</v>
      </c>
    </row>
    <row r="53" spans="1:2" ht="28">
      <c r="A53" s="6" t="s">
        <v>661</v>
      </c>
      <c r="B53" s="6" t="s">
        <v>662</v>
      </c>
    </row>
    <row r="54" spans="1:2">
      <c r="B54" s="6" t="s">
        <v>642</v>
      </c>
    </row>
    <row r="55" spans="1:2" ht="28">
      <c r="A55" s="6" t="s">
        <v>663</v>
      </c>
      <c r="B55" s="6" t="s">
        <v>664</v>
      </c>
    </row>
    <row r="56" spans="1:2" ht="42">
      <c r="A56" s="6" t="s">
        <v>665</v>
      </c>
      <c r="B56" s="6" t="s">
        <v>666</v>
      </c>
    </row>
    <row r="57" spans="1:2" ht="28">
      <c r="A57" s="825" t="s">
        <v>667</v>
      </c>
      <c r="B57" s="6" t="s">
        <v>668</v>
      </c>
    </row>
    <row r="58" spans="1:2" ht="42">
      <c r="A58" s="825"/>
      <c r="B58" s="29" t="s">
        <v>669</v>
      </c>
    </row>
    <row r="59" spans="1:2">
      <c r="A59" s="264" t="s">
        <v>670</v>
      </c>
      <c r="B59" s="6" t="s">
        <v>671</v>
      </c>
    </row>
    <row r="60" spans="1:2" ht="28">
      <c r="A60" s="264" t="s">
        <v>672</v>
      </c>
      <c r="B60" s="6" t="s">
        <v>673</v>
      </c>
    </row>
    <row r="61" spans="1:2" ht="56">
      <c r="A61" s="264" t="s">
        <v>674</v>
      </c>
      <c r="B61" s="6" t="s">
        <v>675</v>
      </c>
    </row>
    <row r="63" spans="1:2" ht="42">
      <c r="A63" s="6" t="s">
        <v>676</v>
      </c>
      <c r="B63" s="6" t="s">
        <v>677</v>
      </c>
    </row>
    <row r="66" spans="1:2" ht="140">
      <c r="A66" s="6" t="s">
        <v>678</v>
      </c>
      <c r="B66" s="6" t="s">
        <v>679</v>
      </c>
    </row>
    <row r="68" spans="1:2" ht="42">
      <c r="A68" s="6" t="s">
        <v>680</v>
      </c>
      <c r="B68" s="6" t="s">
        <v>681</v>
      </c>
    </row>
    <row r="70" spans="1:2" ht="28">
      <c r="A70" s="6" t="s">
        <v>682</v>
      </c>
      <c r="B70" s="6" t="s">
        <v>683</v>
      </c>
    </row>
    <row r="72" spans="1:2" ht="84">
      <c r="A72" s="6" t="s">
        <v>684</v>
      </c>
      <c r="B72" s="6" t="s">
        <v>685</v>
      </c>
    </row>
    <row r="73" spans="1:2">
      <c r="B73" s="6" t="s">
        <v>642</v>
      </c>
    </row>
    <row r="74" spans="1:2">
      <c r="A74" s="6" t="s">
        <v>686</v>
      </c>
      <c r="B74" s="6" t="s">
        <v>687</v>
      </c>
    </row>
    <row r="76" spans="1:2" ht="42">
      <c r="A76" s="6" t="s">
        <v>688</v>
      </c>
      <c r="B76" s="6" t="s">
        <v>689</v>
      </c>
    </row>
    <row r="78" spans="1:2" ht="42">
      <c r="A78" s="6" t="s">
        <v>690</v>
      </c>
      <c r="B78" s="6" t="s">
        <v>691</v>
      </c>
    </row>
    <row r="80" spans="1:2" ht="28">
      <c r="A80" s="6" t="s">
        <v>692</v>
      </c>
      <c r="B80" s="6" t="s">
        <v>693</v>
      </c>
    </row>
    <row r="82" spans="1:2" ht="42">
      <c r="A82" s="6" t="s">
        <v>694</v>
      </c>
      <c r="B82" s="6" t="s">
        <v>695</v>
      </c>
    </row>
    <row r="84" spans="1:2" ht="56">
      <c r="A84" s="6" t="s">
        <v>696</v>
      </c>
      <c r="B84" s="6" t="s">
        <v>697</v>
      </c>
    </row>
    <row r="86" spans="1:2">
      <c r="A86" s="6" t="s">
        <v>698</v>
      </c>
      <c r="B86" s="6" t="s">
        <v>699</v>
      </c>
    </row>
    <row r="88" spans="1:2" ht="42">
      <c r="A88" s="6" t="s">
        <v>700</v>
      </c>
      <c r="B88" s="6" t="s">
        <v>701</v>
      </c>
    </row>
    <row r="90" spans="1:2" ht="28">
      <c r="A90" s="6" t="s">
        <v>702</v>
      </c>
      <c r="B90" s="6" t="s">
        <v>703</v>
      </c>
    </row>
    <row r="92" spans="1:2" ht="28">
      <c r="A92" s="6" t="s">
        <v>704</v>
      </c>
      <c r="B92" s="6" t="s">
        <v>705</v>
      </c>
    </row>
    <row r="93" spans="1:2">
      <c r="B93" s="6" t="s">
        <v>642</v>
      </c>
    </row>
    <row r="94" spans="1:2" ht="56">
      <c r="A94" s="6" t="s">
        <v>706</v>
      </c>
      <c r="B94" s="6" t="s">
        <v>707</v>
      </c>
    </row>
    <row r="95" spans="1:2">
      <c r="B95" s="6" t="s">
        <v>642</v>
      </c>
    </row>
    <row r="96" spans="1:2" ht="28">
      <c r="A96" s="6" t="s">
        <v>708</v>
      </c>
      <c r="B96" s="6" t="s">
        <v>709</v>
      </c>
    </row>
    <row r="97" spans="1:2">
      <c r="B97" s="6" t="s">
        <v>642</v>
      </c>
    </row>
    <row r="98" spans="1:2" ht="56">
      <c r="A98" s="6" t="s">
        <v>710</v>
      </c>
      <c r="B98" s="6" t="s">
        <v>711</v>
      </c>
    </row>
  </sheetData>
  <mergeCells count="1">
    <mergeCell ref="A57:A58"/>
  </mergeCells>
  <phoneticPr fontId="8" type="noConversion"/>
  <pageMargins left="0.75" right="0.75" top="1" bottom="1" header="0.5" footer="0.5"/>
  <pageSetup paperSize="9" scale="84"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B43"/>
  <sheetViews>
    <sheetView view="pageBreakPreview" zoomScaleNormal="75" zoomScaleSheetLayoutView="100" workbookViewId="0">
      <selection activeCell="A8" sqref="A8"/>
    </sheetView>
  </sheetViews>
  <sheetFormatPr defaultColWidth="9" defaultRowHeight="12.5"/>
  <cols>
    <col min="1" max="1" width="67.81640625" style="4" customWidth="1"/>
    <col min="2" max="2" width="83" style="743" customWidth="1"/>
    <col min="3" max="16384" width="9" style="2"/>
  </cols>
  <sheetData>
    <row r="1" spans="1:2" ht="163.5" customHeight="1">
      <c r="A1" s="447"/>
      <c r="B1" s="460" t="s">
        <v>1840</v>
      </c>
    </row>
    <row r="2" spans="1:2" ht="14">
      <c r="A2" s="461" t="s">
        <v>712</v>
      </c>
      <c r="B2" s="761"/>
    </row>
    <row r="3" spans="1:2" ht="14">
      <c r="A3" s="462" t="s">
        <v>713</v>
      </c>
      <c r="B3" s="762" t="str">
        <f>[2]Cover!D3</f>
        <v>Fountains Forestry</v>
      </c>
    </row>
    <row r="4" spans="1:2" ht="14">
      <c r="A4" s="462" t="s">
        <v>714</v>
      </c>
      <c r="B4" s="762" t="str">
        <f>[2]Cover!D8</f>
        <v>SA-PEFC-FM/COC-005879</v>
      </c>
    </row>
    <row r="5" spans="1:2" ht="14">
      <c r="A5" s="462" t="s">
        <v>41</v>
      </c>
      <c r="B5" s="762" t="str">
        <f>'[3]1 Basic info'!C16</f>
        <v>United Kingdom</v>
      </c>
    </row>
    <row r="6" spans="1:2" ht="14">
      <c r="A6" s="462" t="s">
        <v>1841</v>
      </c>
      <c r="B6" s="762">
        <v>46</v>
      </c>
    </row>
    <row r="7" spans="1:2" ht="14">
      <c r="A7" s="462" t="s">
        <v>1842</v>
      </c>
      <c r="B7" s="763">
        <f>'1 Basic Info'!C43</f>
        <v>17829.43</v>
      </c>
    </row>
    <row r="8" spans="1:2" ht="14">
      <c r="A8" s="463" t="s">
        <v>716</v>
      </c>
      <c r="B8" s="764" t="s">
        <v>1583</v>
      </c>
    </row>
    <row r="9" spans="1:2" ht="14">
      <c r="A9" s="157"/>
      <c r="B9" s="744"/>
    </row>
    <row r="10" spans="1:2" ht="14">
      <c r="A10" s="461" t="s">
        <v>717</v>
      </c>
      <c r="B10" s="761"/>
    </row>
    <row r="11" spans="1:2" ht="14">
      <c r="A11" s="462" t="s">
        <v>718</v>
      </c>
      <c r="B11" s="762" t="s">
        <v>7</v>
      </c>
    </row>
    <row r="12" spans="1:2" ht="14">
      <c r="A12" s="462" t="s">
        <v>719</v>
      </c>
      <c r="B12" s="762" t="s">
        <v>2562</v>
      </c>
    </row>
    <row r="13" spans="1:2" ht="14">
      <c r="A13" s="462" t="s">
        <v>720</v>
      </c>
      <c r="B13" s="762" t="s">
        <v>2563</v>
      </c>
    </row>
    <row r="14" spans="1:2" ht="14">
      <c r="A14" s="27" t="s">
        <v>1843</v>
      </c>
      <c r="B14" s="788">
        <v>45584</v>
      </c>
    </row>
    <row r="15" spans="1:2" ht="14">
      <c r="A15" s="157"/>
      <c r="B15" s="744"/>
    </row>
    <row r="16" spans="1:2" s="157" customFormat="1" ht="14">
      <c r="A16" s="461" t="s">
        <v>721</v>
      </c>
      <c r="B16" s="761"/>
    </row>
    <row r="17" spans="1:2" s="157" customFormat="1" ht="14">
      <c r="A17" s="462" t="s">
        <v>1844</v>
      </c>
      <c r="B17" s="762">
        <v>0</v>
      </c>
    </row>
    <row r="18" spans="1:2" s="157" customFormat="1" ht="14">
      <c r="A18" s="462" t="s">
        <v>1845</v>
      </c>
      <c r="B18" s="762">
        <v>0</v>
      </c>
    </row>
    <row r="19" spans="1:2" s="157" customFormat="1" ht="14">
      <c r="A19" s="462" t="s">
        <v>1846</v>
      </c>
      <c r="B19" s="762">
        <v>0</v>
      </c>
    </row>
    <row r="20" spans="1:2" s="157" customFormat="1" ht="14">
      <c r="A20" s="462" t="s">
        <v>1847</v>
      </c>
      <c r="B20" s="762">
        <v>1</v>
      </c>
    </row>
    <row r="21" spans="1:2" s="157" customFormat="1" ht="14">
      <c r="A21" s="462" t="s">
        <v>722</v>
      </c>
      <c r="B21" s="762" t="s">
        <v>1587</v>
      </c>
    </row>
    <row r="22" spans="1:2" s="157" customFormat="1" ht="14">
      <c r="A22" s="463" t="s">
        <v>723</v>
      </c>
      <c r="B22" s="765" t="s">
        <v>724</v>
      </c>
    </row>
    <row r="23" spans="1:2" s="157" customFormat="1" ht="14">
      <c r="B23" s="744"/>
    </row>
    <row r="24" spans="1:2" s="157" customFormat="1" ht="14">
      <c r="A24" s="461" t="s">
        <v>1848</v>
      </c>
      <c r="B24" s="766"/>
    </row>
    <row r="25" spans="1:2" s="157" customFormat="1" ht="14">
      <c r="A25" s="826" t="s">
        <v>1849</v>
      </c>
      <c r="B25" s="767"/>
    </row>
    <row r="26" spans="1:2" s="157" customFormat="1" ht="14">
      <c r="A26" s="827"/>
      <c r="B26" s="768"/>
    </row>
    <row r="27" spans="1:2" s="157" customFormat="1" ht="14">
      <c r="A27" s="462"/>
      <c r="B27" s="769"/>
    </row>
    <row r="28" spans="1:2" s="157" customFormat="1" ht="14">
      <c r="A28" s="463" t="s">
        <v>1850</v>
      </c>
      <c r="B28" s="770"/>
    </row>
    <row r="29" spans="1:2" s="157" customFormat="1" ht="14">
      <c r="B29" s="771"/>
    </row>
    <row r="30" spans="1:2" s="157" customFormat="1" ht="14">
      <c r="A30" s="461" t="s">
        <v>1851</v>
      </c>
      <c r="B30" s="772"/>
    </row>
    <row r="31" spans="1:2" s="4" customFormat="1" ht="14">
      <c r="A31" s="827" t="s">
        <v>725</v>
      </c>
      <c r="B31" s="768" t="s">
        <v>1852</v>
      </c>
    </row>
    <row r="32" spans="1:2" s="4" customFormat="1" ht="14">
      <c r="A32" s="827"/>
      <c r="B32" s="768"/>
    </row>
    <row r="33" spans="1:2" s="4" customFormat="1" ht="14">
      <c r="A33" s="827"/>
      <c r="B33" s="773"/>
    </row>
    <row r="34" spans="1:2" s="4" customFormat="1" ht="25.5" customHeight="1">
      <c r="A34" s="462" t="s">
        <v>713</v>
      </c>
      <c r="B34" s="743"/>
    </row>
    <row r="35" spans="1:2" s="4" customFormat="1" ht="58.5" customHeight="1">
      <c r="A35" s="31" t="s">
        <v>2281</v>
      </c>
      <c r="B35" s="774" t="s">
        <v>2563</v>
      </c>
    </row>
    <row r="36" spans="1:2" ht="14">
      <c r="A36" s="463" t="s">
        <v>1850</v>
      </c>
      <c r="B36" s="775">
        <v>45588</v>
      </c>
    </row>
    <row r="37" spans="1:2" s="464" customFormat="1" ht="10.5" customHeight="1">
      <c r="A37" s="157"/>
      <c r="B37" s="744"/>
    </row>
    <row r="38" spans="1:2" s="464" customFormat="1" ht="10.5" customHeight="1">
      <c r="A38" s="828" t="s">
        <v>10</v>
      </c>
      <c r="B38" s="828"/>
    </row>
    <row r="39" spans="1:2" s="464" customFormat="1" ht="10.5">
      <c r="A39" s="791" t="s">
        <v>11</v>
      </c>
      <c r="B39" s="791"/>
    </row>
    <row r="40" spans="1:2" s="464" customFormat="1" ht="10.5">
      <c r="A40" s="791" t="s">
        <v>1853</v>
      </c>
      <c r="B40" s="791"/>
    </row>
    <row r="41" spans="1:2" s="464" customFormat="1" ht="10.5">
      <c r="A41" s="446"/>
      <c r="B41" s="760"/>
    </row>
    <row r="42" spans="1:2" s="464" customFormat="1" ht="10.5">
      <c r="A42" s="791" t="s">
        <v>13</v>
      </c>
      <c r="B42" s="791"/>
    </row>
    <row r="43" spans="1:2">
      <c r="A43" s="791" t="s">
        <v>14</v>
      </c>
      <c r="B43" s="791"/>
    </row>
  </sheetData>
  <sheetProtection formatCells="0" formatColumns="0" formatRows="0" insertColumns="0" insertRows="0" insertHyperlinks="0" deleteColumns="0" deleteRows="0" sort="0" autoFilter="0" pivotTables="0"/>
  <mergeCells count="7">
    <mergeCell ref="A25:A26"/>
    <mergeCell ref="A31:A33"/>
    <mergeCell ref="A42:B42"/>
    <mergeCell ref="A43:B43"/>
    <mergeCell ref="A38:B38"/>
    <mergeCell ref="A39:B39"/>
    <mergeCell ref="A40:B40"/>
  </mergeCells>
  <phoneticPr fontId="8" type="noConversion"/>
  <conditionalFormatting sqref="B27">
    <cfRule type="containsText" dxfId="2"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0"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300-000000000000}">
      <formula1>$D$32:$D$33</formula1>
    </dataValidation>
    <dataValidation type="list" allowBlank="1" showInputMessage="1" showErrorMessage="1" prompt="Select a recommendation from the drop down list" sqref="B30" xr:uid="{00000000-0002-0000-1300-000001000000}">
      <formula1>$D$47:$D$48</formula1>
    </dataValidation>
    <dataValidation type="list" allowBlank="1" showInputMessage="1" showErrorMessage="1" prompt="Select a recommendation from the drop down list" sqref="B27" xr:uid="{00000000-0002-0000-1300-000002000000}">
      <formula1>$D$46:$D$48</formula1>
    </dataValidation>
  </dataValidations>
  <pageMargins left="0.75" right="0.75" top="1" bottom="1" header="0.5" footer="0.5"/>
  <pageSetup paperSize="9" scale="58"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N102"/>
  <sheetViews>
    <sheetView view="pageBreakPreview" zoomScaleNormal="100" zoomScaleSheetLayoutView="100" workbookViewId="0">
      <selection activeCell="B1" sqref="B1:C1"/>
    </sheetView>
  </sheetViews>
  <sheetFormatPr defaultColWidth="8" defaultRowHeight="12.5"/>
  <cols>
    <col min="1" max="1" width="27.453125" style="33" customWidth="1"/>
    <col min="2" max="2" width="30.81640625" style="33" customWidth="1"/>
    <col min="3" max="3" width="33.453125" style="32" customWidth="1"/>
    <col min="4" max="4" width="47.7265625" style="32" customWidth="1"/>
    <col min="5" max="12" width="8" style="32" customWidth="1"/>
    <col min="13" max="16384" width="8" style="33"/>
  </cols>
  <sheetData>
    <row r="1" spans="1:66" ht="143.25" customHeight="1">
      <c r="A1" s="465"/>
      <c r="B1" s="841" t="s">
        <v>1854</v>
      </c>
      <c r="C1" s="841"/>
      <c r="D1" s="466"/>
      <c r="E1" s="467"/>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row>
    <row r="2" spans="1:66" ht="9.75" customHeight="1">
      <c r="A2" s="34"/>
      <c r="B2" s="34"/>
      <c r="C2" s="35"/>
      <c r="D2" s="35"/>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row>
    <row r="3" spans="1:66">
      <c r="A3" s="842" t="s">
        <v>1855</v>
      </c>
      <c r="B3" s="842"/>
      <c r="C3" s="842"/>
      <c r="D3" s="84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14.25" customHeight="1">
      <c r="A4" s="842"/>
      <c r="B4" s="842"/>
      <c r="C4" s="842"/>
      <c r="D4" s="84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25.5" customHeight="1">
      <c r="A5" s="842" t="s">
        <v>1856</v>
      </c>
      <c r="B5" s="842"/>
      <c r="C5" s="842"/>
      <c r="D5" s="84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4">
      <c r="A6" s="843" t="s">
        <v>712</v>
      </c>
      <c r="B6" s="843"/>
      <c r="C6" s="843"/>
      <c r="D6" s="36"/>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5.75" customHeight="1">
      <c r="A7" s="36" t="s">
        <v>713</v>
      </c>
      <c r="B7" s="830" t="str">
        <f>'[2]A11a Cert Decsn'!$B$3</f>
        <v>Fountains Forestry</v>
      </c>
      <c r="C7" s="830"/>
      <c r="D7" s="830"/>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5.75" customHeight="1">
      <c r="A8" s="36" t="s">
        <v>715</v>
      </c>
      <c r="B8" s="830" t="str">
        <f>'[2]1 Basic info'!$C$15</f>
        <v xml:space="preserve">Fountains Forestry  
Bogallan 
North Kessock 
Inverness 
IV1 3XE </v>
      </c>
      <c r="C8" s="830"/>
      <c r="D8" s="830"/>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5.75" customHeight="1">
      <c r="A9" s="36" t="s">
        <v>41</v>
      </c>
      <c r="B9" s="37" t="str">
        <f>'[2]A11a Cert Decsn'!$B$5</f>
        <v>United Kingdom</v>
      </c>
      <c r="C9" s="37"/>
      <c r="D9" s="37"/>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5.75" customHeight="1">
      <c r="A10" s="36" t="s">
        <v>714</v>
      </c>
      <c r="B10" s="830" t="str">
        <f>[2]Cover!D8</f>
        <v>SA-PEFC-FM/COC-005879</v>
      </c>
      <c r="C10" s="830"/>
      <c r="D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5.75" customHeight="1">
      <c r="A11" s="36" t="s">
        <v>62</v>
      </c>
      <c r="B11" s="830" t="s">
        <v>68</v>
      </c>
      <c r="C11" s="830"/>
      <c r="D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5.75" customHeight="1">
      <c r="A12" s="36" t="s">
        <v>727</v>
      </c>
      <c r="B12" s="563">
        <f>Cover!D10</f>
        <v>44523</v>
      </c>
      <c r="C12" s="37" t="s">
        <v>728</v>
      </c>
      <c r="D12" s="563">
        <f>Cover!D11</f>
        <v>46348</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9.75" customHeight="1">
      <c r="A13" s="36"/>
      <c r="B13" s="37"/>
      <c r="C13" s="468"/>
      <c r="D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thickBot="1">
      <c r="A14" s="843" t="s">
        <v>729</v>
      </c>
      <c r="B14" s="843"/>
      <c r="C14" s="843"/>
      <c r="D14" s="843"/>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39" customFormat="1" ht="14.5" thickBot="1">
      <c r="A15" s="785" t="s">
        <v>1857</v>
      </c>
      <c r="B15" s="786" t="s">
        <v>1858</v>
      </c>
      <c r="C15" s="786" t="s">
        <v>730</v>
      </c>
      <c r="D15" s="787" t="s">
        <v>1859</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row>
    <row r="16" spans="1:66" s="41" customFormat="1" ht="32.25" customHeight="1">
      <c r="A16" s="779" t="s">
        <v>2069</v>
      </c>
      <c r="B16" s="780" t="s">
        <v>2070</v>
      </c>
      <c r="C16" s="780" t="s">
        <v>2071</v>
      </c>
      <c r="D16" s="781" t="s">
        <v>2072</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row>
    <row r="17" spans="1:66" ht="32.25" customHeight="1" thickBot="1">
      <c r="A17" s="782" t="s">
        <v>2069</v>
      </c>
      <c r="B17" s="783" t="s">
        <v>2073</v>
      </c>
      <c r="C17" s="783">
        <v>2010</v>
      </c>
      <c r="D17" s="784" t="s">
        <v>2072</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c r="A18" s="776"/>
      <c r="B18" s="777"/>
      <c r="C18" s="777"/>
      <c r="D18" s="778"/>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1:66" ht="14">
      <c r="A19" s="469" t="s">
        <v>1851</v>
      </c>
      <c r="B19" s="470"/>
      <c r="C19" s="471"/>
      <c r="D19" s="47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ht="15.75" customHeight="1">
      <c r="A20" s="829" t="s">
        <v>713</v>
      </c>
      <c r="B20" s="830"/>
      <c r="C20" s="839"/>
      <c r="D20" s="840"/>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46.5" hidden="1" customHeight="1">
      <c r="A21" s="829" t="s">
        <v>1860</v>
      </c>
      <c r="B21" s="830"/>
      <c r="C21" s="831"/>
      <c r="D21" s="8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14">
      <c r="A22" s="833" t="s">
        <v>1850</v>
      </c>
      <c r="B22" s="834"/>
      <c r="C22" s="837"/>
      <c r="D22" s="838"/>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4">
      <c r="A23" s="36"/>
      <c r="B23" s="36"/>
      <c r="C23" s="468"/>
      <c r="D23" s="36"/>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c r="A24" s="836" t="s">
        <v>1861</v>
      </c>
      <c r="B24" s="836"/>
      <c r="C24" s="836"/>
      <c r="D24" s="836"/>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c r="A25" s="835" t="s">
        <v>11</v>
      </c>
      <c r="B25" s="835"/>
      <c r="C25" s="835"/>
      <c r="D25" s="835"/>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c r="A26" s="835" t="s">
        <v>726</v>
      </c>
      <c r="B26" s="835"/>
      <c r="C26" s="835"/>
      <c r="D26" s="835"/>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ht="13.5" customHeight="1">
      <c r="A27" s="448"/>
      <c r="B27" s="448"/>
      <c r="C27" s="448"/>
      <c r="D27" s="448"/>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c r="A28" s="835" t="s">
        <v>13</v>
      </c>
      <c r="B28" s="835"/>
      <c r="C28" s="835"/>
      <c r="D28" s="835"/>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c r="A29" s="835" t="s">
        <v>14</v>
      </c>
      <c r="B29" s="835"/>
      <c r="C29" s="835"/>
      <c r="D29" s="835"/>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c r="A30" s="835" t="s">
        <v>1862</v>
      </c>
      <c r="B30" s="835"/>
      <c r="C30" s="835"/>
      <c r="D30" s="835"/>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c r="A31" s="32"/>
      <c r="B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c r="A32" s="32"/>
      <c r="B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c r="A33" s="32"/>
      <c r="B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c r="A34" s="32"/>
      <c r="B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s="32" customFormat="1"/>
    <row r="36" spans="1:66" s="32" customFormat="1"/>
    <row r="37" spans="1:66" s="32" customFormat="1"/>
    <row r="38" spans="1:66" s="32" customFormat="1"/>
    <row r="39" spans="1:66" s="32" customFormat="1"/>
    <row r="40" spans="1:66" s="32" customFormat="1"/>
    <row r="41" spans="1:66" s="32" customFormat="1"/>
    <row r="42" spans="1:66" s="32" customFormat="1"/>
    <row r="43" spans="1:66" s="32" customFormat="1"/>
    <row r="44" spans="1:66" s="32" customFormat="1"/>
    <row r="45" spans="1:66" s="32" customFormat="1"/>
    <row r="46" spans="1:66" s="32" customFormat="1"/>
    <row r="47" spans="1:66" s="32" customFormat="1"/>
    <row r="48" spans="1:66" s="32" customFormat="1"/>
    <row r="49" spans="1:31" s="32" customFormat="1"/>
    <row r="50" spans="1:31" s="32" customFormat="1"/>
    <row r="51" spans="1:31" s="32" customFormat="1"/>
    <row r="52" spans="1:31" s="32" customFormat="1"/>
    <row r="53" spans="1:31" s="32" customFormat="1"/>
    <row r="54" spans="1:31">
      <c r="A54" s="32"/>
      <c r="B54" s="32"/>
      <c r="M54" s="32"/>
      <c r="N54" s="32"/>
      <c r="O54" s="32"/>
      <c r="P54" s="32"/>
      <c r="Q54" s="32"/>
      <c r="R54" s="32"/>
      <c r="S54" s="32"/>
      <c r="T54" s="32"/>
      <c r="U54" s="32"/>
      <c r="V54" s="32"/>
      <c r="W54" s="32"/>
      <c r="X54" s="32"/>
      <c r="Y54" s="32"/>
      <c r="Z54" s="32"/>
      <c r="AA54" s="32"/>
      <c r="AB54" s="32"/>
      <c r="AC54" s="32"/>
      <c r="AD54" s="32"/>
      <c r="AE54" s="32"/>
    </row>
    <row r="55" spans="1:31">
      <c r="A55" s="32"/>
      <c r="B55" s="32"/>
      <c r="M55" s="32"/>
      <c r="N55" s="32"/>
      <c r="O55" s="32"/>
      <c r="P55" s="32"/>
      <c r="Q55" s="32"/>
      <c r="R55" s="32"/>
      <c r="S55" s="32"/>
      <c r="T55" s="32"/>
      <c r="U55" s="32"/>
      <c r="V55" s="32"/>
      <c r="W55" s="32"/>
      <c r="X55" s="32"/>
      <c r="Y55" s="32"/>
      <c r="Z55" s="32"/>
      <c r="AA55" s="32"/>
      <c r="AB55" s="32"/>
      <c r="AC55" s="32"/>
      <c r="AD55" s="32"/>
      <c r="AE55" s="32"/>
    </row>
    <row r="56" spans="1:31">
      <c r="A56" s="32"/>
      <c r="B56" s="32"/>
      <c r="M56" s="32"/>
      <c r="N56" s="32"/>
      <c r="O56" s="32"/>
      <c r="P56" s="32"/>
      <c r="Q56" s="32"/>
      <c r="R56" s="32"/>
      <c r="S56" s="32"/>
      <c r="T56" s="32"/>
      <c r="U56" s="32"/>
      <c r="V56" s="32"/>
      <c r="W56" s="32"/>
      <c r="X56" s="32"/>
      <c r="Y56" s="32"/>
      <c r="Z56" s="32"/>
      <c r="AA56" s="32"/>
      <c r="AB56" s="32"/>
      <c r="AC56" s="32"/>
      <c r="AD56" s="32"/>
      <c r="AE56" s="32"/>
    </row>
    <row r="57" spans="1:31">
      <c r="A57" s="32"/>
      <c r="B57" s="32"/>
      <c r="M57" s="32"/>
      <c r="N57" s="32"/>
      <c r="O57" s="32"/>
      <c r="P57" s="32"/>
      <c r="Q57" s="32"/>
      <c r="R57" s="32"/>
      <c r="S57" s="32"/>
      <c r="T57" s="32"/>
      <c r="U57" s="32"/>
      <c r="V57" s="32"/>
      <c r="W57" s="32"/>
      <c r="X57" s="32"/>
      <c r="Y57" s="32"/>
      <c r="Z57" s="32"/>
      <c r="AA57" s="32"/>
      <c r="AB57" s="32"/>
      <c r="AC57" s="32"/>
      <c r="AD57" s="32"/>
      <c r="AE57" s="32"/>
    </row>
    <row r="58" spans="1:31">
      <c r="A58" s="32"/>
      <c r="B58" s="32"/>
      <c r="M58" s="32"/>
      <c r="N58" s="32"/>
      <c r="O58" s="32"/>
      <c r="P58" s="32"/>
      <c r="Q58" s="32"/>
      <c r="R58" s="32"/>
      <c r="S58" s="32"/>
      <c r="T58" s="32"/>
      <c r="U58" s="32"/>
      <c r="V58" s="32"/>
      <c r="W58" s="32"/>
      <c r="X58" s="32"/>
      <c r="Y58" s="32"/>
      <c r="Z58" s="32"/>
      <c r="AA58" s="32"/>
      <c r="AB58" s="32"/>
      <c r="AC58" s="32"/>
      <c r="AD58" s="32"/>
      <c r="AE58" s="32"/>
    </row>
    <row r="59" spans="1:31">
      <c r="A59" s="32"/>
      <c r="B59" s="32"/>
      <c r="M59" s="32"/>
      <c r="N59" s="32"/>
      <c r="O59" s="32"/>
      <c r="P59" s="32"/>
      <c r="Q59" s="32"/>
      <c r="R59" s="32"/>
      <c r="S59" s="32"/>
      <c r="T59" s="32"/>
      <c r="U59" s="32"/>
      <c r="V59" s="32"/>
      <c r="W59" s="32"/>
      <c r="X59" s="32"/>
      <c r="Y59" s="32"/>
      <c r="Z59" s="32"/>
      <c r="AA59" s="32"/>
      <c r="AB59" s="32"/>
      <c r="AC59" s="32"/>
      <c r="AD59" s="32"/>
      <c r="AE59" s="32"/>
    </row>
    <row r="60" spans="1:31">
      <c r="A60" s="32"/>
      <c r="B60" s="32"/>
      <c r="M60" s="32"/>
      <c r="N60" s="32"/>
      <c r="O60" s="32"/>
      <c r="P60" s="32"/>
      <c r="Q60" s="32"/>
      <c r="R60" s="32"/>
      <c r="S60" s="32"/>
      <c r="T60" s="32"/>
      <c r="U60" s="32"/>
      <c r="V60" s="32"/>
      <c r="W60" s="32"/>
      <c r="X60" s="32"/>
      <c r="Y60" s="32"/>
      <c r="Z60" s="32"/>
      <c r="AA60" s="32"/>
      <c r="AB60" s="32"/>
      <c r="AC60" s="32"/>
      <c r="AD60" s="32"/>
      <c r="AE60" s="32"/>
    </row>
    <row r="61" spans="1:31">
      <c r="A61" s="32"/>
      <c r="B61" s="32"/>
      <c r="M61" s="32"/>
      <c r="N61" s="32"/>
      <c r="O61" s="32"/>
      <c r="P61" s="32"/>
      <c r="Q61" s="32"/>
      <c r="R61" s="32"/>
      <c r="S61" s="32"/>
      <c r="T61" s="32"/>
      <c r="U61" s="32"/>
      <c r="V61" s="32"/>
      <c r="W61" s="32"/>
      <c r="X61" s="32"/>
      <c r="Y61" s="32"/>
      <c r="Z61" s="32"/>
      <c r="AA61" s="32"/>
      <c r="AB61" s="32"/>
      <c r="AC61" s="32"/>
      <c r="AD61" s="32"/>
      <c r="AE61" s="32"/>
    </row>
    <row r="62" spans="1:31">
      <c r="A62" s="32"/>
      <c r="B62" s="32"/>
      <c r="M62" s="32"/>
      <c r="N62" s="32"/>
      <c r="O62" s="32"/>
      <c r="P62" s="32"/>
      <c r="Q62" s="32"/>
      <c r="R62" s="32"/>
      <c r="S62" s="32"/>
      <c r="T62" s="32"/>
      <c r="U62" s="32"/>
      <c r="V62" s="32"/>
      <c r="W62" s="32"/>
      <c r="X62" s="32"/>
      <c r="Y62" s="32"/>
      <c r="Z62" s="32"/>
      <c r="AA62" s="32"/>
      <c r="AB62" s="32"/>
      <c r="AC62" s="32"/>
      <c r="AD62" s="32"/>
      <c r="AE62" s="32"/>
    </row>
    <row r="63" spans="1:31">
      <c r="A63" s="32"/>
      <c r="B63" s="32"/>
      <c r="M63" s="32"/>
      <c r="N63" s="32"/>
      <c r="O63" s="32"/>
      <c r="P63" s="32"/>
      <c r="Q63" s="32"/>
      <c r="R63" s="32"/>
      <c r="S63" s="32"/>
      <c r="T63" s="32"/>
      <c r="U63" s="32"/>
      <c r="V63" s="32"/>
      <c r="W63" s="32"/>
      <c r="X63" s="32"/>
      <c r="Y63" s="32"/>
      <c r="Z63" s="32"/>
      <c r="AA63" s="32"/>
      <c r="AB63" s="32"/>
      <c r="AC63" s="32"/>
      <c r="AD63" s="32"/>
      <c r="AE63" s="32"/>
    </row>
    <row r="64" spans="1:31">
      <c r="A64" s="32"/>
      <c r="B64" s="32"/>
      <c r="M64" s="32"/>
      <c r="N64" s="32"/>
      <c r="O64" s="32"/>
      <c r="P64" s="32"/>
      <c r="Q64" s="32"/>
      <c r="R64" s="32"/>
      <c r="S64" s="32"/>
      <c r="T64" s="32"/>
      <c r="U64" s="32"/>
      <c r="V64" s="32"/>
      <c r="W64" s="32"/>
      <c r="X64" s="32"/>
      <c r="Y64" s="32"/>
      <c r="Z64" s="32"/>
      <c r="AA64" s="32"/>
      <c r="AB64" s="32"/>
      <c r="AC64" s="32"/>
      <c r="AD64" s="32"/>
      <c r="AE64" s="32"/>
    </row>
    <row r="65" spans="1:31">
      <c r="A65" s="32"/>
      <c r="B65" s="32"/>
      <c r="M65" s="32"/>
      <c r="N65" s="32"/>
      <c r="O65" s="32"/>
      <c r="P65" s="32"/>
      <c r="Q65" s="32"/>
      <c r="R65" s="32"/>
      <c r="S65" s="32"/>
      <c r="T65" s="32"/>
      <c r="U65" s="32"/>
      <c r="V65" s="32"/>
      <c r="W65" s="32"/>
      <c r="X65" s="32"/>
      <c r="Y65" s="32"/>
      <c r="Z65" s="32"/>
      <c r="AA65" s="32"/>
      <c r="AB65" s="32"/>
      <c r="AC65" s="32"/>
      <c r="AD65" s="32"/>
      <c r="AE65" s="32"/>
    </row>
    <row r="66" spans="1:31">
      <c r="A66" s="32"/>
      <c r="B66" s="32"/>
      <c r="M66" s="32"/>
      <c r="N66" s="32"/>
      <c r="O66" s="32"/>
      <c r="P66" s="32"/>
      <c r="Q66" s="32"/>
      <c r="R66" s="32"/>
      <c r="S66" s="32"/>
      <c r="T66" s="32"/>
      <c r="U66" s="32"/>
      <c r="V66" s="32"/>
      <c r="W66" s="32"/>
      <c r="X66" s="32"/>
      <c r="Y66" s="32"/>
      <c r="Z66" s="32"/>
      <c r="AA66" s="32"/>
      <c r="AB66" s="32"/>
      <c r="AC66" s="32"/>
      <c r="AD66" s="32"/>
      <c r="AE66" s="32"/>
    </row>
    <row r="67" spans="1:31">
      <c r="A67" s="32"/>
      <c r="B67" s="32"/>
      <c r="M67" s="32"/>
      <c r="N67" s="32"/>
      <c r="O67" s="32"/>
      <c r="P67" s="32"/>
      <c r="Q67" s="32"/>
      <c r="R67" s="32"/>
      <c r="S67" s="32"/>
      <c r="T67" s="32"/>
      <c r="U67" s="32"/>
      <c r="V67" s="32"/>
      <c r="W67" s="32"/>
      <c r="X67" s="32"/>
      <c r="Y67" s="32"/>
      <c r="Z67" s="32"/>
      <c r="AA67" s="32"/>
      <c r="AB67" s="32"/>
      <c r="AC67" s="32"/>
      <c r="AD67" s="32"/>
      <c r="AE67" s="32"/>
    </row>
    <row r="68" spans="1:31">
      <c r="A68" s="32"/>
      <c r="B68" s="32"/>
      <c r="M68" s="32"/>
      <c r="N68" s="32"/>
      <c r="O68" s="32"/>
      <c r="P68" s="32"/>
      <c r="Q68" s="32"/>
      <c r="R68" s="32"/>
      <c r="S68" s="32"/>
      <c r="T68" s="32"/>
      <c r="U68" s="32"/>
      <c r="V68" s="32"/>
      <c r="W68" s="32"/>
      <c r="X68" s="32"/>
      <c r="Y68" s="32"/>
      <c r="Z68" s="32"/>
      <c r="AA68" s="32"/>
      <c r="AB68" s="32"/>
      <c r="AC68" s="32"/>
      <c r="AD68" s="32"/>
      <c r="AE68" s="32"/>
    </row>
    <row r="69" spans="1:31">
      <c r="A69" s="32"/>
      <c r="B69" s="32"/>
      <c r="M69" s="32"/>
      <c r="N69" s="32"/>
      <c r="O69" s="32"/>
      <c r="P69" s="32"/>
      <c r="Q69" s="32"/>
      <c r="R69" s="32"/>
      <c r="S69" s="32"/>
      <c r="T69" s="32"/>
      <c r="U69" s="32"/>
      <c r="V69" s="32"/>
      <c r="W69" s="32"/>
      <c r="X69" s="32"/>
      <c r="Y69" s="32"/>
      <c r="Z69" s="32"/>
      <c r="AA69" s="32"/>
      <c r="AB69" s="32"/>
      <c r="AC69" s="32"/>
      <c r="AD69" s="32"/>
      <c r="AE69" s="32"/>
    </row>
    <row r="70" spans="1:31">
      <c r="A70" s="32"/>
      <c r="B70" s="32"/>
      <c r="M70" s="32"/>
      <c r="N70" s="32"/>
      <c r="O70" s="32"/>
      <c r="P70" s="32"/>
      <c r="Q70" s="32"/>
      <c r="R70" s="32"/>
      <c r="S70" s="32"/>
      <c r="T70" s="32"/>
      <c r="U70" s="32"/>
      <c r="V70" s="32"/>
      <c r="W70" s="32"/>
      <c r="X70" s="32"/>
      <c r="Y70" s="32"/>
      <c r="Z70" s="32"/>
      <c r="AA70" s="32"/>
      <c r="AB70" s="32"/>
      <c r="AC70" s="32"/>
      <c r="AD70" s="32"/>
      <c r="AE70" s="32"/>
    </row>
    <row r="71" spans="1:31">
      <c r="A71" s="32"/>
      <c r="B71" s="32"/>
      <c r="M71" s="32"/>
      <c r="N71" s="32"/>
      <c r="O71" s="32"/>
      <c r="P71" s="32"/>
      <c r="Q71" s="32"/>
      <c r="R71" s="32"/>
      <c r="S71" s="32"/>
      <c r="T71" s="32"/>
      <c r="U71" s="32"/>
      <c r="V71" s="32"/>
      <c r="W71" s="32"/>
      <c r="X71" s="32"/>
      <c r="Y71" s="32"/>
      <c r="Z71" s="32"/>
      <c r="AA71" s="32"/>
      <c r="AB71" s="32"/>
      <c r="AC71" s="32"/>
      <c r="AD71" s="32"/>
      <c r="AE71" s="32"/>
    </row>
    <row r="72" spans="1:31">
      <c r="A72" s="32"/>
      <c r="B72" s="32"/>
      <c r="M72" s="32"/>
      <c r="N72" s="32"/>
      <c r="O72" s="32"/>
      <c r="P72" s="32"/>
      <c r="Q72" s="32"/>
      <c r="R72" s="32"/>
      <c r="S72" s="32"/>
      <c r="T72" s="32"/>
      <c r="U72" s="32"/>
      <c r="V72" s="32"/>
      <c r="W72" s="32"/>
      <c r="X72" s="32"/>
      <c r="Y72" s="32"/>
      <c r="Z72" s="32"/>
      <c r="AA72" s="32"/>
      <c r="AB72" s="32"/>
      <c r="AC72" s="32"/>
      <c r="AD72" s="32"/>
      <c r="AE72" s="32"/>
    </row>
    <row r="73" spans="1:31">
      <c r="A73" s="32"/>
      <c r="B73" s="32"/>
      <c r="M73" s="32"/>
      <c r="N73" s="32"/>
      <c r="O73" s="32"/>
      <c r="P73" s="32"/>
      <c r="Q73" s="32"/>
      <c r="R73" s="32"/>
      <c r="S73" s="32"/>
      <c r="T73" s="32"/>
      <c r="U73" s="32"/>
      <c r="V73" s="32"/>
      <c r="W73" s="32"/>
      <c r="X73" s="32"/>
      <c r="Y73" s="32"/>
      <c r="Z73" s="32"/>
      <c r="AA73" s="32"/>
      <c r="AB73" s="32"/>
      <c r="AC73" s="32"/>
      <c r="AD73" s="32"/>
      <c r="AE73" s="32"/>
    </row>
    <row r="74" spans="1:31">
      <c r="A74" s="32"/>
      <c r="B74" s="32"/>
      <c r="M74" s="32"/>
      <c r="N74" s="32"/>
      <c r="O74" s="32"/>
      <c r="P74" s="32"/>
      <c r="Q74" s="32"/>
      <c r="R74" s="32"/>
      <c r="S74" s="32"/>
      <c r="T74" s="32"/>
      <c r="U74" s="32"/>
      <c r="V74" s="32"/>
      <c r="W74" s="32"/>
      <c r="X74" s="32"/>
      <c r="Y74" s="32"/>
      <c r="Z74" s="32"/>
      <c r="AA74" s="32"/>
      <c r="AB74" s="32"/>
      <c r="AC74" s="32"/>
      <c r="AD74" s="32"/>
      <c r="AE74" s="32"/>
    </row>
    <row r="75" spans="1:31">
      <c r="A75" s="32"/>
      <c r="B75" s="32"/>
      <c r="M75" s="32"/>
      <c r="N75" s="32"/>
      <c r="O75" s="32"/>
      <c r="P75" s="32"/>
      <c r="Q75" s="32"/>
      <c r="R75" s="32"/>
      <c r="S75" s="32"/>
      <c r="T75" s="32"/>
      <c r="U75" s="32"/>
      <c r="V75" s="32"/>
      <c r="W75" s="32"/>
      <c r="X75" s="32"/>
      <c r="Y75" s="32"/>
      <c r="Z75" s="32"/>
      <c r="AA75" s="32"/>
      <c r="AB75" s="32"/>
      <c r="AC75" s="32"/>
      <c r="AD75" s="32"/>
      <c r="AE75" s="32"/>
    </row>
    <row r="76" spans="1:31">
      <c r="A76" s="32"/>
      <c r="B76" s="32"/>
      <c r="M76" s="32"/>
      <c r="N76" s="32"/>
      <c r="O76" s="32"/>
      <c r="P76" s="32"/>
      <c r="Q76" s="32"/>
      <c r="R76" s="32"/>
      <c r="S76" s="32"/>
      <c r="T76" s="32"/>
      <c r="U76" s="32"/>
      <c r="V76" s="32"/>
      <c r="W76" s="32"/>
      <c r="X76" s="32"/>
      <c r="Y76" s="32"/>
      <c r="Z76" s="32"/>
      <c r="AA76" s="32"/>
      <c r="AB76" s="32"/>
      <c r="AC76" s="32"/>
      <c r="AD76" s="32"/>
      <c r="AE76" s="32"/>
    </row>
    <row r="77" spans="1:31">
      <c r="A77" s="32"/>
      <c r="B77" s="32"/>
      <c r="M77" s="32"/>
      <c r="N77" s="32"/>
      <c r="O77" s="32"/>
      <c r="P77" s="32"/>
      <c r="Q77" s="32"/>
      <c r="R77" s="32"/>
      <c r="S77" s="32"/>
      <c r="T77" s="32"/>
      <c r="U77" s="32"/>
      <c r="V77" s="32"/>
      <c r="W77" s="32"/>
      <c r="X77" s="32"/>
      <c r="Y77" s="32"/>
      <c r="Z77" s="32"/>
      <c r="AA77" s="32"/>
      <c r="AB77" s="32"/>
      <c r="AC77" s="32"/>
      <c r="AD77" s="32"/>
      <c r="AE77" s="32"/>
    </row>
    <row r="78" spans="1:31">
      <c r="A78" s="32"/>
      <c r="B78" s="32"/>
      <c r="M78" s="32"/>
      <c r="N78" s="32"/>
      <c r="O78" s="32"/>
      <c r="P78" s="32"/>
      <c r="Q78" s="32"/>
      <c r="R78" s="32"/>
      <c r="S78" s="32"/>
      <c r="T78" s="32"/>
      <c r="U78" s="32"/>
      <c r="V78" s="32"/>
      <c r="W78" s="32"/>
      <c r="X78" s="32"/>
      <c r="Y78" s="32"/>
      <c r="Z78" s="32"/>
      <c r="AA78" s="32"/>
      <c r="AB78" s="32"/>
      <c r="AC78" s="32"/>
      <c r="AD78" s="32"/>
      <c r="AE78" s="32"/>
    </row>
    <row r="79" spans="1:31">
      <c r="A79" s="32"/>
      <c r="B79" s="32"/>
      <c r="M79" s="32"/>
      <c r="N79" s="32"/>
      <c r="O79" s="32"/>
      <c r="P79" s="32"/>
      <c r="Q79" s="32"/>
      <c r="R79" s="32"/>
      <c r="S79" s="32"/>
      <c r="T79" s="32"/>
      <c r="U79" s="32"/>
      <c r="V79" s="32"/>
      <c r="W79" s="32"/>
      <c r="X79" s="32"/>
      <c r="Y79" s="32"/>
      <c r="Z79" s="32"/>
      <c r="AA79" s="32"/>
      <c r="AB79" s="32"/>
      <c r="AC79" s="32"/>
      <c r="AD79" s="32"/>
      <c r="AE79" s="32"/>
    </row>
    <row r="80" spans="1:31">
      <c r="A80" s="32"/>
      <c r="B80" s="32"/>
      <c r="M80" s="32"/>
      <c r="N80" s="32"/>
      <c r="O80" s="32"/>
      <c r="P80" s="32"/>
      <c r="Q80" s="32"/>
      <c r="R80" s="32"/>
      <c r="S80" s="32"/>
      <c r="T80" s="32"/>
      <c r="U80" s="32"/>
      <c r="V80" s="32"/>
      <c r="W80" s="32"/>
      <c r="X80" s="32"/>
      <c r="Y80" s="32"/>
      <c r="Z80" s="32"/>
      <c r="AA80" s="32"/>
      <c r="AB80" s="32"/>
      <c r="AC80" s="32"/>
      <c r="AD80" s="32"/>
      <c r="AE80" s="32"/>
    </row>
    <row r="81" spans="1:31">
      <c r="A81" s="32"/>
      <c r="B81" s="32"/>
      <c r="M81" s="32"/>
      <c r="N81" s="32"/>
      <c r="O81" s="32"/>
      <c r="P81" s="32"/>
      <c r="Q81" s="32"/>
      <c r="R81" s="32"/>
      <c r="S81" s="32"/>
      <c r="T81" s="32"/>
      <c r="U81" s="32"/>
      <c r="V81" s="32"/>
      <c r="W81" s="32"/>
      <c r="X81" s="32"/>
      <c r="Y81" s="32"/>
      <c r="Z81" s="32"/>
      <c r="AA81" s="32"/>
      <c r="AB81" s="32"/>
      <c r="AC81" s="32"/>
      <c r="AD81" s="32"/>
      <c r="AE81" s="32"/>
    </row>
    <row r="82" spans="1:31">
      <c r="A82" s="32"/>
      <c r="B82" s="32"/>
      <c r="M82" s="32"/>
      <c r="N82" s="32"/>
      <c r="O82" s="32"/>
      <c r="P82" s="32"/>
      <c r="Q82" s="32"/>
      <c r="R82" s="32"/>
      <c r="S82" s="32"/>
      <c r="T82" s="32"/>
      <c r="U82" s="32"/>
      <c r="V82" s="32"/>
      <c r="W82" s="32"/>
      <c r="X82" s="32"/>
      <c r="Y82" s="32"/>
      <c r="Z82" s="32"/>
      <c r="AA82" s="32"/>
      <c r="AB82" s="32"/>
      <c r="AC82" s="32"/>
      <c r="AD82" s="32"/>
      <c r="AE82" s="32"/>
    </row>
    <row r="83" spans="1:31">
      <c r="A83" s="32"/>
      <c r="B83" s="32"/>
      <c r="M83" s="32"/>
      <c r="N83" s="32"/>
      <c r="O83" s="32"/>
      <c r="P83" s="32"/>
      <c r="Q83" s="32"/>
      <c r="R83" s="32"/>
      <c r="S83" s="32"/>
      <c r="T83" s="32"/>
      <c r="U83" s="32"/>
      <c r="V83" s="32"/>
      <c r="W83" s="32"/>
      <c r="X83" s="32"/>
      <c r="Y83" s="32"/>
      <c r="Z83" s="32"/>
      <c r="AA83" s="32"/>
      <c r="AB83" s="32"/>
      <c r="AC83" s="32"/>
      <c r="AD83" s="32"/>
      <c r="AE83" s="32"/>
    </row>
    <row r="84" spans="1:31">
      <c r="A84" s="32"/>
      <c r="B84" s="32"/>
      <c r="M84" s="32"/>
      <c r="N84" s="32"/>
      <c r="O84" s="32"/>
      <c r="P84" s="32"/>
      <c r="Q84" s="32"/>
      <c r="R84" s="32"/>
      <c r="S84" s="32"/>
      <c r="T84" s="32"/>
      <c r="U84" s="32"/>
      <c r="V84" s="32"/>
      <c r="W84" s="32"/>
      <c r="X84" s="32"/>
      <c r="Y84" s="32"/>
      <c r="Z84" s="32"/>
      <c r="AA84" s="32"/>
      <c r="AB84" s="32"/>
      <c r="AC84" s="32"/>
      <c r="AD84" s="32"/>
      <c r="AE84" s="32"/>
    </row>
    <row r="85" spans="1:31">
      <c r="A85" s="32"/>
      <c r="B85" s="32"/>
      <c r="M85" s="32"/>
      <c r="N85" s="32"/>
      <c r="O85" s="32"/>
      <c r="P85" s="32"/>
      <c r="Q85" s="32"/>
      <c r="R85" s="32"/>
      <c r="S85" s="32"/>
      <c r="T85" s="32"/>
      <c r="U85" s="32"/>
      <c r="V85" s="32"/>
      <c r="W85" s="32"/>
      <c r="X85" s="32"/>
      <c r="Y85" s="32"/>
      <c r="Z85" s="32"/>
      <c r="AA85" s="32"/>
      <c r="AB85" s="32"/>
      <c r="AC85" s="32"/>
      <c r="AD85" s="32"/>
      <c r="AE85" s="32"/>
    </row>
    <row r="86" spans="1:31">
      <c r="A86" s="32"/>
      <c r="B86" s="32"/>
      <c r="M86" s="32"/>
      <c r="N86" s="32"/>
      <c r="O86" s="32"/>
      <c r="P86" s="32"/>
      <c r="Q86" s="32"/>
      <c r="R86" s="32"/>
      <c r="S86" s="32"/>
      <c r="T86" s="32"/>
      <c r="U86" s="32"/>
      <c r="V86" s="32"/>
      <c r="W86" s="32"/>
      <c r="X86" s="32"/>
      <c r="Y86" s="32"/>
      <c r="Z86" s="32"/>
      <c r="AA86" s="32"/>
      <c r="AB86" s="32"/>
      <c r="AC86" s="32"/>
      <c r="AD86" s="32"/>
      <c r="AE86" s="32"/>
    </row>
    <row r="87" spans="1:31">
      <c r="A87" s="32"/>
      <c r="B87" s="32"/>
      <c r="M87" s="32"/>
      <c r="N87" s="32"/>
      <c r="O87" s="32"/>
      <c r="P87" s="32"/>
      <c r="Q87" s="32"/>
      <c r="R87" s="32"/>
      <c r="S87" s="32"/>
      <c r="T87" s="32"/>
      <c r="U87" s="32"/>
      <c r="V87" s="32"/>
      <c r="W87" s="32"/>
      <c r="X87" s="32"/>
      <c r="Y87" s="32"/>
      <c r="Z87" s="32"/>
      <c r="AA87" s="32"/>
      <c r="AB87" s="32"/>
      <c r="AC87" s="32"/>
      <c r="AD87" s="32"/>
      <c r="AE87" s="32"/>
    </row>
    <row r="88" spans="1:31">
      <c r="A88" s="32"/>
      <c r="B88" s="32"/>
      <c r="M88" s="32"/>
      <c r="N88" s="32"/>
      <c r="O88" s="32"/>
      <c r="P88" s="32"/>
      <c r="Q88" s="32"/>
      <c r="R88" s="32"/>
      <c r="S88" s="32"/>
      <c r="T88" s="32"/>
      <c r="U88" s="32"/>
      <c r="V88" s="32"/>
      <c r="W88" s="32"/>
      <c r="X88" s="32"/>
      <c r="Y88" s="32"/>
      <c r="Z88" s="32"/>
      <c r="AA88" s="32"/>
      <c r="AB88" s="32"/>
      <c r="AC88" s="32"/>
      <c r="AD88" s="32"/>
      <c r="AE88" s="32"/>
    </row>
    <row r="89" spans="1:31">
      <c r="A89" s="32"/>
      <c r="B89" s="32"/>
      <c r="M89" s="32"/>
      <c r="N89" s="32"/>
      <c r="O89" s="32"/>
      <c r="P89" s="32"/>
      <c r="Q89" s="32"/>
      <c r="R89" s="32"/>
      <c r="S89" s="32"/>
      <c r="T89" s="32"/>
      <c r="U89" s="32"/>
      <c r="V89" s="32"/>
      <c r="W89" s="32"/>
      <c r="X89" s="32"/>
      <c r="Y89" s="32"/>
      <c r="Z89" s="32"/>
      <c r="AA89" s="32"/>
      <c r="AB89" s="32"/>
      <c r="AC89" s="32"/>
      <c r="AD89" s="32"/>
      <c r="AE89" s="32"/>
    </row>
    <row r="90" spans="1:31">
      <c r="A90" s="32"/>
      <c r="B90" s="32"/>
      <c r="M90" s="32"/>
      <c r="N90" s="32"/>
      <c r="O90" s="32"/>
      <c r="P90" s="32"/>
      <c r="Q90" s="32"/>
      <c r="R90" s="32"/>
      <c r="S90" s="32"/>
      <c r="T90" s="32"/>
      <c r="U90" s="32"/>
      <c r="V90" s="32"/>
      <c r="W90" s="32"/>
      <c r="X90" s="32"/>
      <c r="Y90" s="32"/>
      <c r="Z90" s="32"/>
      <c r="AA90" s="32"/>
      <c r="AB90" s="32"/>
      <c r="AC90" s="32"/>
      <c r="AD90" s="32"/>
      <c r="AE90" s="32"/>
    </row>
    <row r="91" spans="1:31">
      <c r="A91" s="32"/>
      <c r="B91" s="32"/>
      <c r="M91" s="32"/>
      <c r="N91" s="32"/>
      <c r="O91" s="32"/>
      <c r="P91" s="32"/>
      <c r="Q91" s="32"/>
      <c r="R91" s="32"/>
      <c r="S91" s="32"/>
      <c r="T91" s="32"/>
      <c r="U91" s="32"/>
      <c r="V91" s="32"/>
      <c r="W91" s="32"/>
      <c r="X91" s="32"/>
      <c r="Y91" s="32"/>
      <c r="Z91" s="32"/>
      <c r="AA91" s="32"/>
      <c r="AB91" s="32"/>
      <c r="AC91" s="32"/>
      <c r="AD91" s="32"/>
      <c r="AE91" s="32"/>
    </row>
    <row r="92" spans="1:31">
      <c r="A92" s="32"/>
      <c r="B92" s="32"/>
      <c r="M92" s="32"/>
      <c r="N92" s="32"/>
      <c r="O92" s="32"/>
      <c r="P92" s="32"/>
      <c r="Q92" s="32"/>
      <c r="R92" s="32"/>
      <c r="S92" s="32"/>
      <c r="T92" s="32"/>
      <c r="U92" s="32"/>
      <c r="V92" s="32"/>
      <c r="W92" s="32"/>
      <c r="X92" s="32"/>
      <c r="Y92" s="32"/>
      <c r="Z92" s="32"/>
      <c r="AA92" s="32"/>
      <c r="AB92" s="32"/>
      <c r="AC92" s="32"/>
      <c r="AD92" s="32"/>
      <c r="AE92" s="32"/>
    </row>
    <row r="93" spans="1:31">
      <c r="A93" s="32"/>
      <c r="B93" s="32"/>
      <c r="M93" s="32"/>
      <c r="N93" s="32"/>
      <c r="O93" s="32"/>
      <c r="P93" s="32"/>
      <c r="Q93" s="32"/>
      <c r="R93" s="32"/>
      <c r="S93" s="32"/>
      <c r="T93" s="32"/>
      <c r="U93" s="32"/>
      <c r="V93" s="32"/>
      <c r="W93" s="32"/>
      <c r="X93" s="32"/>
      <c r="Y93" s="32"/>
      <c r="Z93" s="32"/>
      <c r="AA93" s="32"/>
      <c r="AB93" s="32"/>
      <c r="AC93" s="32"/>
      <c r="AD93" s="32"/>
      <c r="AE93" s="32"/>
    </row>
    <row r="94" spans="1:31">
      <c r="A94" s="32"/>
      <c r="B94" s="32"/>
      <c r="M94" s="32"/>
      <c r="N94" s="32"/>
      <c r="O94" s="32"/>
      <c r="P94" s="32"/>
      <c r="Q94" s="32"/>
      <c r="R94" s="32"/>
      <c r="S94" s="32"/>
      <c r="T94" s="32"/>
      <c r="U94" s="32"/>
      <c r="V94" s="32"/>
      <c r="W94" s="32"/>
      <c r="X94" s="32"/>
      <c r="Y94" s="32"/>
      <c r="Z94" s="32"/>
      <c r="AA94" s="32"/>
      <c r="AB94" s="32"/>
      <c r="AC94" s="32"/>
      <c r="AD94" s="32"/>
      <c r="AE94" s="32"/>
    </row>
    <row r="95" spans="1:31">
      <c r="A95" s="32"/>
      <c r="B95" s="32"/>
      <c r="M95" s="32"/>
      <c r="N95" s="32"/>
      <c r="O95" s="32"/>
      <c r="P95" s="32"/>
      <c r="Q95" s="32"/>
      <c r="R95" s="32"/>
      <c r="S95" s="32"/>
      <c r="T95" s="32"/>
      <c r="U95" s="32"/>
      <c r="V95" s="32"/>
      <c r="W95" s="32"/>
      <c r="X95" s="32"/>
      <c r="Y95" s="32"/>
      <c r="Z95" s="32"/>
      <c r="AA95" s="32"/>
      <c r="AB95" s="32"/>
      <c r="AC95" s="32"/>
      <c r="AD95" s="32"/>
      <c r="AE95" s="32"/>
    </row>
    <row r="96" spans="1:31">
      <c r="A96" s="32"/>
      <c r="B96" s="32"/>
      <c r="M96" s="32"/>
      <c r="N96" s="32"/>
      <c r="O96" s="32"/>
      <c r="P96" s="32"/>
      <c r="Q96" s="32"/>
      <c r="R96" s="32"/>
      <c r="S96" s="32"/>
      <c r="T96" s="32"/>
      <c r="U96" s="32"/>
      <c r="V96" s="32"/>
      <c r="W96" s="32"/>
      <c r="X96" s="32"/>
      <c r="Y96" s="32"/>
      <c r="Z96" s="32"/>
      <c r="AA96" s="32"/>
      <c r="AB96" s="32"/>
      <c r="AC96" s="32"/>
      <c r="AD96" s="32"/>
      <c r="AE96" s="32"/>
    </row>
    <row r="97" spans="1:31">
      <c r="A97" s="32"/>
      <c r="B97" s="32"/>
      <c r="M97" s="32"/>
      <c r="N97" s="32"/>
      <c r="O97" s="32"/>
      <c r="P97" s="32"/>
      <c r="Q97" s="32"/>
      <c r="R97" s="32"/>
      <c r="S97" s="32"/>
      <c r="T97" s="32"/>
      <c r="U97" s="32"/>
      <c r="V97" s="32"/>
      <c r="W97" s="32"/>
      <c r="X97" s="32"/>
      <c r="Y97" s="32"/>
      <c r="Z97" s="32"/>
      <c r="AA97" s="32"/>
      <c r="AB97" s="32"/>
      <c r="AC97" s="32"/>
      <c r="AD97" s="32"/>
      <c r="AE97" s="32"/>
    </row>
    <row r="98" spans="1:31">
      <c r="A98" s="32"/>
      <c r="B98" s="32"/>
      <c r="M98" s="32"/>
      <c r="N98" s="32"/>
      <c r="O98" s="32"/>
      <c r="P98" s="32"/>
      <c r="Q98" s="32"/>
      <c r="R98" s="32"/>
      <c r="S98" s="32"/>
      <c r="T98" s="32"/>
      <c r="U98" s="32"/>
      <c r="V98" s="32"/>
      <c r="W98" s="32"/>
      <c r="X98" s="32"/>
      <c r="Y98" s="32"/>
      <c r="Z98" s="32"/>
      <c r="AA98" s="32"/>
      <c r="AB98" s="32"/>
      <c r="AC98" s="32"/>
      <c r="AD98" s="32"/>
      <c r="AE98" s="32"/>
    </row>
    <row r="99" spans="1:31">
      <c r="A99" s="32"/>
      <c r="B99" s="32"/>
    </row>
    <row r="100" spans="1:31">
      <c r="A100" s="32"/>
      <c r="B100" s="32"/>
    </row>
    <row r="101" spans="1:31">
      <c r="A101" s="32"/>
      <c r="B101" s="32"/>
    </row>
    <row r="102" spans="1:31">
      <c r="A102" s="32"/>
      <c r="B102" s="32"/>
    </row>
  </sheetData>
  <mergeCells count="21">
    <mergeCell ref="A20:B20"/>
    <mergeCell ref="C20:D20"/>
    <mergeCell ref="B1:C1"/>
    <mergeCell ref="A3:D4"/>
    <mergeCell ref="A5:D5"/>
    <mergeCell ref="A6:C6"/>
    <mergeCell ref="A14:D14"/>
    <mergeCell ref="B7:D7"/>
    <mergeCell ref="B8:D8"/>
    <mergeCell ref="B10:C10"/>
    <mergeCell ref="B11:C11"/>
    <mergeCell ref="A21:B21"/>
    <mergeCell ref="C21:D21"/>
    <mergeCell ref="A22:B22"/>
    <mergeCell ref="A26:D26"/>
    <mergeCell ref="A30:D30"/>
    <mergeCell ref="A28:D28"/>
    <mergeCell ref="A29:D29"/>
    <mergeCell ref="A24:D24"/>
    <mergeCell ref="A25:D25"/>
    <mergeCell ref="C22:D22"/>
  </mergeCells>
  <phoneticPr fontId="8" type="noConversion"/>
  <pageMargins left="1.19" right="0.75" top="1" bottom="1" header="0.5" footer="0.5"/>
  <pageSetup paperSize="9" scale="77"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2"/>
  <sheetViews>
    <sheetView view="pageBreakPreview" zoomScaleNormal="100" zoomScaleSheetLayoutView="100" workbookViewId="0">
      <selection activeCell="B1" sqref="B1"/>
    </sheetView>
  </sheetViews>
  <sheetFormatPr defaultColWidth="9.1796875" defaultRowHeight="14"/>
  <cols>
    <col min="1" max="1" width="4.453125" style="1" customWidth="1"/>
    <col min="2" max="2" width="66.453125" style="1" customWidth="1"/>
    <col min="3" max="16384" width="9.1796875" style="1"/>
  </cols>
  <sheetData>
    <row r="1" spans="1:3">
      <c r="B1" s="23" t="s">
        <v>731</v>
      </c>
    </row>
    <row r="2" spans="1:3">
      <c r="B2" s="42" t="s">
        <v>732</v>
      </c>
    </row>
    <row r="3" spans="1:3" ht="28">
      <c r="B3" s="24" t="s">
        <v>733</v>
      </c>
    </row>
    <row r="4" spans="1:3" ht="135" customHeight="1">
      <c r="B4" s="25" t="s">
        <v>734</v>
      </c>
    </row>
    <row r="6" spans="1:3" ht="28">
      <c r="B6" s="25" t="s">
        <v>735</v>
      </c>
    </row>
    <row r="7" spans="1:3" ht="56">
      <c r="B7" s="25" t="s">
        <v>736</v>
      </c>
    </row>
    <row r="8" spans="1:3" ht="56">
      <c r="B8" s="25" t="s">
        <v>737</v>
      </c>
    </row>
    <row r="10" spans="1:3" ht="56">
      <c r="B10" s="25" t="s">
        <v>738</v>
      </c>
    </row>
    <row r="12" spans="1:3">
      <c r="A12" s="23">
        <v>29</v>
      </c>
      <c r="B12" s="23" t="s">
        <v>739</v>
      </c>
      <c r="C12" s="23"/>
    </row>
    <row r="13" spans="1:3" ht="28">
      <c r="A13" s="23">
        <v>87</v>
      </c>
      <c r="B13" s="24" t="s">
        <v>740</v>
      </c>
      <c r="C13" s="23"/>
    </row>
    <row r="14" spans="1:3">
      <c r="A14" s="1">
        <v>97</v>
      </c>
      <c r="B14" s="1" t="s">
        <v>741</v>
      </c>
    </row>
    <row r="15" spans="1:3">
      <c r="A15" s="23">
        <v>98</v>
      </c>
      <c r="B15" s="23" t="s">
        <v>742</v>
      </c>
      <c r="C15" s="23"/>
    </row>
    <row r="16" spans="1:3">
      <c r="A16" s="23">
        <v>100</v>
      </c>
      <c r="B16" s="23" t="s">
        <v>743</v>
      </c>
      <c r="C16" s="23"/>
    </row>
    <row r="17" spans="1:3">
      <c r="A17" s="23">
        <v>105</v>
      </c>
      <c r="B17" s="23" t="s">
        <v>744</v>
      </c>
      <c r="C17" s="23"/>
    </row>
    <row r="18" spans="1:3">
      <c r="A18" s="23">
        <v>111</v>
      </c>
      <c r="B18" s="23" t="s">
        <v>745</v>
      </c>
      <c r="C18" s="23"/>
    </row>
    <row r="19" spans="1:3">
      <c r="A19" s="1">
        <v>131</v>
      </c>
      <c r="B19" s="1" t="s">
        <v>746</v>
      </c>
    </row>
    <row r="20" spans="1:3">
      <c r="A20" s="23">
        <v>138</v>
      </c>
      <c r="B20" s="23" t="s">
        <v>747</v>
      </c>
      <c r="C20" s="23"/>
    </row>
    <row r="21" spans="1:3">
      <c r="A21" s="1">
        <v>141</v>
      </c>
      <c r="B21" s="1" t="s">
        <v>748</v>
      </c>
    </row>
    <row r="22" spans="1:3">
      <c r="A22" s="1">
        <v>142</v>
      </c>
      <c r="B22" s="1" t="s">
        <v>749</v>
      </c>
    </row>
    <row r="23" spans="1:3">
      <c r="A23" s="1">
        <v>143</v>
      </c>
      <c r="B23" s="1" t="s">
        <v>750</v>
      </c>
    </row>
    <row r="24" spans="1:3">
      <c r="A24" s="1">
        <v>155</v>
      </c>
      <c r="B24" s="1" t="s">
        <v>751</v>
      </c>
    </row>
    <row r="25" spans="1:3">
      <c r="A25" s="1">
        <v>169</v>
      </c>
      <c r="B25" s="1" t="s">
        <v>752</v>
      </c>
    </row>
    <row r="26" spans="1:3">
      <c r="A26" s="23">
        <v>182</v>
      </c>
      <c r="B26" s="23" t="s">
        <v>753</v>
      </c>
      <c r="C26" s="23"/>
    </row>
    <row r="27" spans="1:3">
      <c r="A27" s="23"/>
      <c r="B27" s="23"/>
      <c r="C27" s="23"/>
    </row>
    <row r="28" spans="1:3">
      <c r="B28" s="1" t="s">
        <v>754</v>
      </c>
    </row>
    <row r="29" spans="1:3">
      <c r="B29" s="1" t="s">
        <v>755</v>
      </c>
    </row>
    <row r="31" spans="1:3" ht="56">
      <c r="B31" s="24" t="s">
        <v>756</v>
      </c>
    </row>
    <row r="32" spans="1:3">
      <c r="B32" s="26" t="s">
        <v>757</v>
      </c>
    </row>
  </sheetData>
  <phoneticPr fontId="8" type="noConversion"/>
  <pageMargins left="0.75" right="0.75" top="1" bottom="1" header="0.5" footer="0.5"/>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600"/>
  <sheetViews>
    <sheetView view="pageBreakPreview" zoomScaleNormal="130" zoomScaleSheetLayoutView="100" workbookViewId="0">
      <selection activeCell="B1" sqref="B1"/>
    </sheetView>
  </sheetViews>
  <sheetFormatPr defaultColWidth="11.453125" defaultRowHeight="15.5"/>
  <cols>
    <col min="1" max="1" width="4.1796875" style="475" customWidth="1"/>
    <col min="2" max="4" width="11.453125" style="474" customWidth="1"/>
    <col min="5" max="5" width="9.1796875" style="474" customWidth="1"/>
    <col min="6" max="6" width="3.1796875" style="474" customWidth="1"/>
    <col min="7" max="7" width="7.1796875" style="474" customWidth="1"/>
    <col min="8" max="8" width="10.453125" style="474" customWidth="1"/>
    <col min="9" max="9" width="11.453125" style="474" customWidth="1"/>
    <col min="10" max="10" width="10.453125" style="474" customWidth="1"/>
    <col min="11" max="11" width="9.81640625" style="474" customWidth="1"/>
    <col min="12" max="16384" width="11.453125" style="474"/>
  </cols>
  <sheetData>
    <row r="1" spans="1:12">
      <c r="A1" s="473" t="s">
        <v>1863</v>
      </c>
    </row>
    <row r="2" spans="1:12" ht="16.5" customHeight="1" thickBot="1">
      <c r="B2" s="846" t="s">
        <v>1864</v>
      </c>
      <c r="C2" s="847"/>
      <c r="D2" s="847"/>
      <c r="E2" s="847"/>
      <c r="F2" s="476"/>
      <c r="G2" s="848" t="s">
        <v>1865</v>
      </c>
      <c r="H2" s="848"/>
      <c r="I2" s="848"/>
      <c r="J2" s="848"/>
      <c r="K2" s="848"/>
      <c r="L2" s="849"/>
    </row>
    <row r="3" spans="1:12" ht="92.25" customHeight="1" thickTop="1" thickBot="1">
      <c r="B3" s="477"/>
      <c r="C3" s="477"/>
      <c r="D3" s="477"/>
      <c r="E3" s="477"/>
      <c r="F3" s="476"/>
      <c r="G3" s="478"/>
      <c r="H3" s="478"/>
      <c r="I3" s="478"/>
      <c r="J3" s="478"/>
      <c r="K3" s="478"/>
      <c r="L3" s="479"/>
    </row>
    <row r="4" spans="1:12" ht="40.5" customHeight="1" thickTop="1" thickBot="1">
      <c r="A4" s="480"/>
      <c r="B4" s="481" t="s">
        <v>1866</v>
      </c>
      <c r="C4" s="850" t="s">
        <v>151</v>
      </c>
      <c r="D4" s="851"/>
      <c r="E4" s="852"/>
      <c r="F4" s="476"/>
      <c r="G4" s="482">
        <v>1</v>
      </c>
      <c r="H4" s="482" t="s">
        <v>1867</v>
      </c>
      <c r="I4" s="853" t="s">
        <v>1868</v>
      </c>
      <c r="J4" s="854"/>
      <c r="K4" s="854"/>
      <c r="L4" s="855"/>
    </row>
    <row r="5" spans="1:12" ht="36.75" customHeight="1" thickTop="1" thickBot="1">
      <c r="A5" s="483"/>
      <c r="B5" s="484">
        <v>1000</v>
      </c>
      <c r="C5" s="484" t="s">
        <v>1869</v>
      </c>
      <c r="D5" s="484"/>
      <c r="E5" s="485"/>
      <c r="F5" s="476"/>
      <c r="G5" s="482">
        <v>2</v>
      </c>
      <c r="H5" s="482" t="s">
        <v>1870</v>
      </c>
      <c r="I5" s="856" t="s">
        <v>1871</v>
      </c>
      <c r="J5" s="857"/>
      <c r="K5" s="857"/>
      <c r="L5" s="486" t="s">
        <v>1872</v>
      </c>
    </row>
    <row r="6" spans="1:12" ht="37" thickTop="1" thickBot="1">
      <c r="A6" s="483"/>
      <c r="B6" s="482">
        <v>1010</v>
      </c>
      <c r="C6" s="482"/>
      <c r="D6" s="482" t="s">
        <v>1873</v>
      </c>
      <c r="E6" s="487"/>
      <c r="F6" s="476"/>
      <c r="G6" s="482">
        <v>3</v>
      </c>
      <c r="H6" s="488" t="s">
        <v>1874</v>
      </c>
      <c r="I6" s="856"/>
      <c r="J6" s="857"/>
      <c r="K6" s="857"/>
      <c r="L6" s="489" t="s">
        <v>1875</v>
      </c>
    </row>
    <row r="7" spans="1:12" ht="16" thickBot="1">
      <c r="A7" s="483"/>
      <c r="B7" s="482">
        <v>1020</v>
      </c>
      <c r="C7" s="482"/>
      <c r="D7" s="482" t="s">
        <v>1876</v>
      </c>
      <c r="E7" s="487"/>
      <c r="F7" s="476"/>
      <c r="G7" s="490">
        <v>4</v>
      </c>
      <c r="H7" s="858" t="s">
        <v>1877</v>
      </c>
      <c r="I7" s="859"/>
      <c r="J7" s="859"/>
      <c r="K7" s="859"/>
      <c r="L7" s="860"/>
    </row>
    <row r="8" spans="1:12" ht="18.5" thickBot="1">
      <c r="A8" s="483"/>
      <c r="B8" s="482">
        <v>1030</v>
      </c>
      <c r="C8" s="482"/>
      <c r="D8" s="482" t="s">
        <v>1878</v>
      </c>
      <c r="E8" s="487"/>
    </row>
    <row r="9" spans="1:12" s="491" customFormat="1" ht="16" thickBot="1">
      <c r="A9" s="483"/>
      <c r="B9" s="482">
        <v>1040</v>
      </c>
      <c r="C9" s="482"/>
      <c r="D9" s="482" t="s">
        <v>1879</v>
      </c>
      <c r="E9" s="487"/>
    </row>
    <row r="10" spans="1:12" s="491" customFormat="1" ht="20.25" customHeight="1" thickBot="1">
      <c r="A10" s="483"/>
      <c r="B10" s="490">
        <v>1050</v>
      </c>
      <c r="C10" s="490"/>
      <c r="D10" s="490" t="s">
        <v>1880</v>
      </c>
      <c r="E10" s="492"/>
    </row>
    <row r="11" spans="1:12" ht="19" thickTop="1" thickBot="1">
      <c r="A11" s="483"/>
      <c r="B11" s="484">
        <v>2000</v>
      </c>
      <c r="C11" s="484" t="s">
        <v>1881</v>
      </c>
      <c r="D11" s="484"/>
      <c r="E11" s="485"/>
    </row>
    <row r="12" spans="1:12" ht="37" thickTop="1" thickBot="1">
      <c r="A12" s="483"/>
      <c r="B12" s="482">
        <v>2010</v>
      </c>
      <c r="C12" s="482"/>
      <c r="D12" s="482" t="s">
        <v>1882</v>
      </c>
      <c r="E12" s="487"/>
    </row>
    <row r="13" spans="1:12" ht="16" thickBot="1">
      <c r="A13" s="483"/>
      <c r="B13" s="490">
        <v>2020</v>
      </c>
      <c r="C13" s="490"/>
      <c r="D13" s="490" t="s">
        <v>1883</v>
      </c>
      <c r="E13" s="492"/>
    </row>
    <row r="14" spans="1:12" ht="19" thickTop="1" thickBot="1">
      <c r="A14" s="483"/>
      <c r="B14" s="484">
        <v>3000</v>
      </c>
      <c r="C14" s="484" t="s">
        <v>1884</v>
      </c>
      <c r="D14" s="484"/>
      <c r="E14" s="485"/>
    </row>
    <row r="15" spans="1:12" ht="31.5" customHeight="1" thickTop="1" thickBot="1">
      <c r="A15" s="483"/>
      <c r="B15" s="493">
        <v>3010</v>
      </c>
      <c r="C15" s="493"/>
      <c r="D15" s="493" t="s">
        <v>1885</v>
      </c>
      <c r="E15" s="494"/>
    </row>
    <row r="16" spans="1:12" ht="16" thickBot="1">
      <c r="A16" s="483"/>
      <c r="B16" s="495">
        <v>3020</v>
      </c>
      <c r="C16" s="495"/>
      <c r="D16" s="495" t="s">
        <v>1886</v>
      </c>
      <c r="E16" s="495"/>
    </row>
    <row r="17" spans="1:5" ht="19" thickTop="1" thickBot="1">
      <c r="A17" s="483"/>
      <c r="B17" s="484">
        <v>4000</v>
      </c>
      <c r="C17" s="484" t="s">
        <v>761</v>
      </c>
      <c r="D17" s="484"/>
      <c r="E17" s="485"/>
    </row>
    <row r="18" spans="1:5" ht="19" thickTop="1" thickBot="1">
      <c r="A18" s="483"/>
      <c r="B18" s="482">
        <v>4010</v>
      </c>
      <c r="C18" s="482"/>
      <c r="D18" s="482" t="s">
        <v>1887</v>
      </c>
      <c r="E18" s="487"/>
    </row>
    <row r="19" spans="1:5" ht="18.5" thickBot="1">
      <c r="A19" s="483"/>
      <c r="B19" s="482">
        <v>4020</v>
      </c>
      <c r="C19" s="482"/>
      <c r="D19" s="482" t="s">
        <v>1888</v>
      </c>
      <c r="E19" s="487"/>
    </row>
    <row r="20" spans="1:5" ht="18.5" thickBot="1">
      <c r="A20" s="483"/>
      <c r="B20" s="482">
        <v>4030</v>
      </c>
      <c r="C20" s="482"/>
      <c r="D20" s="482" t="s">
        <v>1889</v>
      </c>
      <c r="E20" s="487"/>
    </row>
    <row r="21" spans="1:5" ht="18.5" thickBot="1">
      <c r="A21" s="483"/>
      <c r="B21" s="482">
        <v>4040</v>
      </c>
      <c r="C21" s="482"/>
      <c r="D21" s="482" t="s">
        <v>1890</v>
      </c>
      <c r="E21" s="487"/>
    </row>
    <row r="22" spans="1:5" ht="27.75" customHeight="1" thickBot="1">
      <c r="A22" s="483"/>
      <c r="B22" s="482">
        <v>4050</v>
      </c>
      <c r="C22" s="482"/>
      <c r="D22" s="482" t="s">
        <v>1891</v>
      </c>
      <c r="E22" s="487"/>
    </row>
    <row r="23" spans="1:5" ht="16" thickBot="1">
      <c r="A23" s="483"/>
      <c r="B23" s="482">
        <v>4060</v>
      </c>
      <c r="C23" s="482"/>
      <c r="D23" s="482" t="s">
        <v>1892</v>
      </c>
      <c r="E23" s="487"/>
    </row>
    <row r="24" spans="1:5" ht="27.5" thickBot="1">
      <c r="A24" s="483"/>
      <c r="B24" s="482">
        <v>4070</v>
      </c>
      <c r="C24" s="482"/>
      <c r="D24" s="482" t="s">
        <v>1893</v>
      </c>
      <c r="E24" s="487"/>
    </row>
    <row r="25" spans="1:5" ht="16" thickBot="1">
      <c r="A25" s="483"/>
      <c r="B25" s="490">
        <v>4080</v>
      </c>
      <c r="C25" s="490"/>
      <c r="D25" s="490" t="s">
        <v>1894</v>
      </c>
      <c r="E25" s="492"/>
    </row>
    <row r="26" spans="1:5" ht="19" thickTop="1" thickBot="1">
      <c r="A26" s="483"/>
      <c r="B26" s="484">
        <v>5000</v>
      </c>
      <c r="C26" s="484" t="s">
        <v>1895</v>
      </c>
      <c r="D26" s="484"/>
      <c r="E26" s="485"/>
    </row>
    <row r="27" spans="1:5" ht="16.5" thickTop="1" thickBot="1">
      <c r="A27" s="483"/>
      <c r="B27" s="482">
        <v>5010</v>
      </c>
      <c r="C27" s="482"/>
      <c r="D27" s="482" t="s">
        <v>1896</v>
      </c>
      <c r="E27" s="487"/>
    </row>
    <row r="28" spans="1:5" ht="16" thickBot="1">
      <c r="A28" s="483"/>
      <c r="B28" s="482">
        <v>5020</v>
      </c>
      <c r="C28" s="482"/>
      <c r="D28" s="482" t="s">
        <v>758</v>
      </c>
      <c r="E28" s="487"/>
    </row>
    <row r="29" spans="1:5" ht="16" thickBot="1">
      <c r="A29" s="483"/>
      <c r="B29" s="482">
        <v>5030</v>
      </c>
      <c r="C29" s="482"/>
      <c r="D29" s="482" t="s">
        <v>1897</v>
      </c>
      <c r="E29" s="487"/>
    </row>
    <row r="30" spans="1:5" ht="16" thickBot="1">
      <c r="A30" s="483"/>
      <c r="B30" s="482">
        <v>5031</v>
      </c>
      <c r="C30" s="482"/>
      <c r="D30" s="482"/>
      <c r="E30" s="487" t="s">
        <v>1898</v>
      </c>
    </row>
    <row r="31" spans="1:5" ht="18.5" thickBot="1">
      <c r="A31" s="483"/>
      <c r="B31" s="482">
        <v>5032</v>
      </c>
      <c r="C31" s="482"/>
      <c r="D31" s="482"/>
      <c r="E31" s="487" t="s">
        <v>1899</v>
      </c>
    </row>
    <row r="32" spans="1:5" ht="16" thickBot="1">
      <c r="A32" s="483"/>
      <c r="B32" s="482">
        <v>5040</v>
      </c>
      <c r="C32" s="482"/>
      <c r="D32" s="482" t="s">
        <v>759</v>
      </c>
      <c r="E32" s="487"/>
    </row>
    <row r="33" spans="1:5" ht="16" thickBot="1">
      <c r="A33" s="483"/>
      <c r="B33" s="482">
        <v>5041</v>
      </c>
      <c r="C33" s="482"/>
      <c r="D33" s="482"/>
      <c r="E33" s="487" t="s">
        <v>1900</v>
      </c>
    </row>
    <row r="34" spans="1:5" ht="16" thickBot="1">
      <c r="A34" s="483"/>
      <c r="B34" s="482">
        <v>5042</v>
      </c>
      <c r="C34" s="482"/>
      <c r="D34" s="482"/>
      <c r="E34" s="487" t="s">
        <v>1901</v>
      </c>
    </row>
    <row r="35" spans="1:5" ht="16" thickBot="1">
      <c r="A35" s="483"/>
      <c r="B35" s="482">
        <v>5043</v>
      </c>
      <c r="C35" s="482"/>
      <c r="D35" s="482"/>
      <c r="E35" s="487" t="s">
        <v>760</v>
      </c>
    </row>
    <row r="36" spans="1:5" ht="60.75" customHeight="1" thickBot="1">
      <c r="A36" s="483"/>
      <c r="B36" s="482">
        <v>5043</v>
      </c>
      <c r="C36" s="482"/>
      <c r="D36" s="482"/>
      <c r="E36" s="487" t="s">
        <v>1902</v>
      </c>
    </row>
    <row r="37" spans="1:5" ht="20.25" customHeight="1" thickBot="1">
      <c r="A37" s="483"/>
      <c r="B37" s="490">
        <v>5044</v>
      </c>
      <c r="C37" s="490"/>
      <c r="D37" s="490"/>
      <c r="E37" s="492" t="s">
        <v>1903</v>
      </c>
    </row>
    <row r="38" spans="1:5" ht="15.75" customHeight="1" thickTop="1" thickBot="1">
      <c r="A38" s="483"/>
      <c r="B38" s="484">
        <v>6000</v>
      </c>
      <c r="C38" s="484" t="s">
        <v>765</v>
      </c>
      <c r="D38" s="484"/>
      <c r="E38" s="485"/>
    </row>
    <row r="39" spans="1:5" ht="16.5" customHeight="1" thickTop="1" thickBot="1">
      <c r="A39" s="483"/>
      <c r="B39" s="482">
        <v>6010</v>
      </c>
      <c r="C39" s="482"/>
      <c r="D39" s="482" t="s">
        <v>1904</v>
      </c>
      <c r="E39" s="487"/>
    </row>
    <row r="40" spans="1:5" ht="16" thickBot="1">
      <c r="A40" s="483"/>
      <c r="B40" s="482">
        <v>6020</v>
      </c>
      <c r="C40" s="482"/>
      <c r="D40" s="482" t="s">
        <v>1905</v>
      </c>
      <c r="E40" s="487"/>
    </row>
    <row r="41" spans="1:5" ht="16" thickBot="1">
      <c r="A41" s="483"/>
      <c r="B41" s="482">
        <v>6030</v>
      </c>
      <c r="C41" s="482"/>
      <c r="D41" s="482" t="s">
        <v>1906</v>
      </c>
      <c r="E41" s="487"/>
    </row>
    <row r="42" spans="1:5" ht="16" thickBot="1">
      <c r="A42" s="483"/>
      <c r="B42" s="482">
        <v>6040</v>
      </c>
      <c r="C42" s="482"/>
      <c r="D42" s="482" t="s">
        <v>1907</v>
      </c>
      <c r="E42" s="487"/>
    </row>
    <row r="43" spans="1:5" ht="18.5" thickBot="1">
      <c r="A43" s="483"/>
      <c r="B43" s="482">
        <v>6041</v>
      </c>
      <c r="C43" s="482"/>
      <c r="D43" s="482"/>
      <c r="E43" s="487" t="s">
        <v>1908</v>
      </c>
    </row>
    <row r="44" spans="1:5" ht="18.5" thickBot="1">
      <c r="A44" s="483"/>
      <c r="B44" s="482">
        <v>6042</v>
      </c>
      <c r="C44" s="482"/>
      <c r="D44" s="482"/>
      <c r="E44" s="487" t="s">
        <v>1909</v>
      </c>
    </row>
    <row r="45" spans="1:5" ht="27.5" thickBot="1">
      <c r="A45" s="483"/>
      <c r="B45" s="482">
        <v>6043</v>
      </c>
      <c r="C45" s="482"/>
      <c r="D45" s="482"/>
      <c r="E45" s="487" t="s">
        <v>1910</v>
      </c>
    </row>
    <row r="46" spans="1:5" ht="51" customHeight="1" thickBot="1">
      <c r="A46" s="483"/>
      <c r="B46" s="482">
        <v>6044</v>
      </c>
      <c r="C46" s="482"/>
      <c r="D46" s="482"/>
      <c r="E46" s="487" t="s">
        <v>1911</v>
      </c>
    </row>
    <row r="47" spans="1:5" ht="16" thickBot="1">
      <c r="A47" s="483"/>
      <c r="B47" s="490">
        <v>6050</v>
      </c>
      <c r="C47" s="490"/>
      <c r="D47" s="490" t="s">
        <v>1912</v>
      </c>
      <c r="E47" s="492"/>
    </row>
    <row r="48" spans="1:5" ht="19" thickTop="1" thickBot="1">
      <c r="A48" s="483"/>
      <c r="B48" s="484">
        <v>7000</v>
      </c>
      <c r="C48" s="484" t="s">
        <v>1913</v>
      </c>
      <c r="D48" s="484"/>
      <c r="E48" s="485"/>
    </row>
    <row r="49" spans="1:5" ht="19.5" customHeight="1" thickTop="1" thickBot="1">
      <c r="A49" s="483"/>
      <c r="B49" s="482">
        <v>7010</v>
      </c>
      <c r="C49" s="482"/>
      <c r="D49" s="482" t="s">
        <v>1914</v>
      </c>
      <c r="E49" s="487"/>
    </row>
    <row r="50" spans="1:5" ht="26.25" customHeight="1" thickBot="1">
      <c r="A50" s="483"/>
      <c r="B50" s="482">
        <v>7011</v>
      </c>
      <c r="C50" s="482"/>
      <c r="D50" s="482"/>
      <c r="E50" s="487" t="s">
        <v>766</v>
      </c>
    </row>
    <row r="51" spans="1:5" ht="21.75" customHeight="1" thickBot="1">
      <c r="A51" s="483"/>
      <c r="B51" s="482">
        <v>7012</v>
      </c>
      <c r="C51" s="482"/>
      <c r="D51" s="482"/>
      <c r="E51" s="487" t="s">
        <v>1915</v>
      </c>
    </row>
    <row r="52" spans="1:5" ht="18.5" thickBot="1">
      <c r="A52" s="483"/>
      <c r="B52" s="482">
        <v>7013</v>
      </c>
      <c r="C52" s="482"/>
      <c r="D52" s="482"/>
      <c r="E52" s="487" t="s">
        <v>1916</v>
      </c>
    </row>
    <row r="53" spans="1:5" ht="21" customHeight="1" thickBot="1">
      <c r="A53" s="483"/>
      <c r="B53" s="482">
        <v>7014</v>
      </c>
      <c r="C53" s="482"/>
      <c r="D53" s="482"/>
      <c r="E53" s="487" t="s">
        <v>1917</v>
      </c>
    </row>
    <row r="54" spans="1:5" ht="18.5" thickBot="1">
      <c r="A54" s="483"/>
      <c r="B54" s="482">
        <v>7020</v>
      </c>
      <c r="C54" s="482"/>
      <c r="D54" s="482" t="s">
        <v>1918</v>
      </c>
      <c r="E54" s="487"/>
    </row>
    <row r="55" spans="1:5" ht="18.5" thickBot="1">
      <c r="A55" s="483"/>
      <c r="B55" s="482">
        <v>7030</v>
      </c>
      <c r="C55" s="482"/>
      <c r="D55" s="482" t="s">
        <v>1919</v>
      </c>
      <c r="E55" s="487"/>
    </row>
    <row r="56" spans="1:5" ht="46.5" customHeight="1" thickBot="1">
      <c r="A56" s="483"/>
      <c r="B56" s="482">
        <v>7031</v>
      </c>
      <c r="C56" s="482"/>
      <c r="D56" s="482"/>
      <c r="E56" s="487" t="s">
        <v>1920</v>
      </c>
    </row>
    <row r="57" spans="1:5" ht="18.5" thickBot="1">
      <c r="A57" s="483"/>
      <c r="B57" s="482">
        <v>7032</v>
      </c>
      <c r="C57" s="482"/>
      <c r="D57" s="482"/>
      <c r="E57" s="487" t="s">
        <v>1921</v>
      </c>
    </row>
    <row r="58" spans="1:5" ht="18.5" thickBot="1">
      <c r="A58" s="483"/>
      <c r="B58" s="482">
        <v>7033</v>
      </c>
      <c r="C58" s="482"/>
      <c r="D58" s="482"/>
      <c r="E58" s="487" t="s">
        <v>1922</v>
      </c>
    </row>
    <row r="59" spans="1:5" ht="27.5" thickBot="1">
      <c r="A59" s="483"/>
      <c r="B59" s="482">
        <v>7034</v>
      </c>
      <c r="C59" s="482"/>
      <c r="D59" s="482"/>
      <c r="E59" s="487" t="s">
        <v>1923</v>
      </c>
    </row>
    <row r="60" spans="1:5" ht="18.5" thickBot="1">
      <c r="A60" s="483"/>
      <c r="B60" s="482">
        <v>7040</v>
      </c>
      <c r="C60" s="482"/>
      <c r="D60" s="482" t="s">
        <v>1924</v>
      </c>
      <c r="E60" s="487"/>
    </row>
    <row r="61" spans="1:5" ht="18.5" thickBot="1">
      <c r="A61" s="483"/>
      <c r="B61" s="482">
        <v>7050</v>
      </c>
      <c r="C61" s="482"/>
      <c r="D61" s="482" t="s">
        <v>1925</v>
      </c>
      <c r="E61" s="487"/>
    </row>
    <row r="62" spans="1:5" ht="16" thickBot="1">
      <c r="A62" s="483"/>
      <c r="B62" s="490">
        <v>7060</v>
      </c>
      <c r="C62" s="490"/>
      <c r="D62" s="490" t="s">
        <v>1926</v>
      </c>
      <c r="E62" s="492"/>
    </row>
    <row r="63" spans="1:5" ht="19" thickTop="1" thickBot="1">
      <c r="A63" s="483"/>
      <c r="B63" s="484">
        <v>8000</v>
      </c>
      <c r="C63" s="484" t="s">
        <v>1927</v>
      </c>
      <c r="D63" s="484"/>
      <c r="E63" s="485"/>
    </row>
    <row r="64" spans="1:5" ht="19" thickTop="1" thickBot="1">
      <c r="A64" s="483"/>
      <c r="B64" s="482">
        <v>8010</v>
      </c>
      <c r="C64" s="482"/>
      <c r="D64" s="482" t="s">
        <v>1928</v>
      </c>
      <c r="E64" s="487"/>
    </row>
    <row r="65" spans="1:5" ht="18.5" thickBot="1">
      <c r="A65" s="483"/>
      <c r="B65" s="482">
        <v>8011</v>
      </c>
      <c r="C65" s="482"/>
      <c r="D65" s="482"/>
      <c r="E65" s="487" t="s">
        <v>1929</v>
      </c>
    </row>
    <row r="66" spans="1:5" ht="15.75" customHeight="1" thickBot="1">
      <c r="A66" s="483"/>
      <c r="B66" s="482">
        <v>8012</v>
      </c>
      <c r="C66" s="482"/>
      <c r="D66" s="482"/>
      <c r="E66" s="487" t="s">
        <v>1930</v>
      </c>
    </row>
    <row r="67" spans="1:5" ht="16" thickBot="1">
      <c r="A67" s="483"/>
      <c r="B67" s="482">
        <v>8013</v>
      </c>
      <c r="C67" s="482"/>
      <c r="D67" s="482"/>
      <c r="E67" s="487" t="s">
        <v>1931</v>
      </c>
    </row>
    <row r="68" spans="1:5" ht="16" thickBot="1">
      <c r="A68" s="483"/>
      <c r="B68" s="482">
        <v>8020</v>
      </c>
      <c r="C68" s="482"/>
      <c r="D68" s="482" t="s">
        <v>1932</v>
      </c>
      <c r="E68" s="487"/>
    </row>
    <row r="69" spans="1:5" ht="16" thickBot="1">
      <c r="A69" s="483"/>
      <c r="B69" s="482">
        <v>8030</v>
      </c>
      <c r="C69" s="482"/>
      <c r="D69" s="482" t="s">
        <v>1933</v>
      </c>
      <c r="E69" s="487"/>
    </row>
    <row r="70" spans="1:5" ht="31.5" customHeight="1" thickBot="1">
      <c r="A70" s="483"/>
      <c r="B70" s="482">
        <v>8031</v>
      </c>
      <c r="C70" s="482"/>
      <c r="D70" s="482"/>
      <c r="E70" s="487" t="s">
        <v>1934</v>
      </c>
    </row>
    <row r="71" spans="1:5" ht="15.75" customHeight="1" thickBot="1">
      <c r="A71" s="483"/>
      <c r="B71" s="482">
        <v>8032</v>
      </c>
      <c r="C71" s="482"/>
      <c r="D71" s="482"/>
      <c r="E71" s="487" t="s">
        <v>1935</v>
      </c>
    </row>
    <row r="72" spans="1:5" ht="18.5" thickBot="1">
      <c r="A72" s="483"/>
      <c r="B72" s="482">
        <v>8033</v>
      </c>
      <c r="C72" s="482"/>
      <c r="D72" s="482"/>
      <c r="E72" s="487" t="s">
        <v>1936</v>
      </c>
    </row>
    <row r="73" spans="1:5" ht="16" thickBot="1">
      <c r="A73" s="483"/>
      <c r="B73" s="482">
        <v>8034</v>
      </c>
      <c r="C73" s="482"/>
      <c r="D73" s="482"/>
      <c r="E73" s="487" t="s">
        <v>1937</v>
      </c>
    </row>
    <row r="74" spans="1:5" ht="15.75" customHeight="1" thickBot="1">
      <c r="A74" s="483"/>
      <c r="B74" s="482">
        <v>8035</v>
      </c>
      <c r="C74" s="482"/>
      <c r="D74" s="482"/>
      <c r="E74" s="487" t="s">
        <v>1938</v>
      </c>
    </row>
    <row r="75" spans="1:5" ht="16" thickBot="1">
      <c r="A75" s="483"/>
      <c r="B75" s="482">
        <v>8040</v>
      </c>
      <c r="C75" s="482"/>
      <c r="D75" s="482" t="s">
        <v>1939</v>
      </c>
      <c r="E75" s="487"/>
    </row>
    <row r="76" spans="1:5" ht="18.5" thickBot="1">
      <c r="A76" s="483"/>
      <c r="B76" s="482">
        <v>8050</v>
      </c>
      <c r="C76" s="482"/>
      <c r="D76" s="482" t="s">
        <v>1940</v>
      </c>
      <c r="E76" s="487"/>
    </row>
    <row r="77" spans="1:5" ht="16" thickBot="1">
      <c r="A77" s="483"/>
      <c r="B77" s="482">
        <v>8051</v>
      </c>
      <c r="C77" s="482"/>
      <c r="D77" s="482"/>
      <c r="E77" s="487" t="s">
        <v>1941</v>
      </c>
    </row>
    <row r="78" spans="1:5" ht="16" thickBot="1">
      <c r="A78" s="483"/>
      <c r="B78" s="482">
        <v>8052</v>
      </c>
      <c r="C78" s="482"/>
      <c r="D78" s="482"/>
      <c r="E78" s="487" t="s">
        <v>1942</v>
      </c>
    </row>
    <row r="79" spans="1:5" ht="16" thickBot="1">
      <c r="A79" s="483"/>
      <c r="B79" s="482">
        <v>8053</v>
      </c>
      <c r="C79" s="482"/>
      <c r="D79" s="482"/>
      <c r="E79" s="487" t="s">
        <v>1943</v>
      </c>
    </row>
    <row r="80" spans="1:5" ht="48" customHeight="1" thickBot="1">
      <c r="A80" s="483"/>
      <c r="B80" s="482">
        <v>8054</v>
      </c>
      <c r="C80" s="482"/>
      <c r="D80" s="482"/>
      <c r="E80" s="487" t="s">
        <v>763</v>
      </c>
    </row>
    <row r="81" spans="1:5" ht="16" thickBot="1">
      <c r="A81" s="483"/>
      <c r="B81" s="482">
        <v>8055</v>
      </c>
      <c r="C81" s="482"/>
      <c r="D81" s="482"/>
      <c r="E81" s="487" t="s">
        <v>1894</v>
      </c>
    </row>
    <row r="82" spans="1:5" ht="16" thickBot="1">
      <c r="A82" s="483"/>
      <c r="B82" s="490">
        <v>8060</v>
      </c>
      <c r="C82" s="490"/>
      <c r="D82" s="490" t="s">
        <v>1894</v>
      </c>
      <c r="E82" s="492"/>
    </row>
    <row r="83" spans="1:5" ht="19" thickTop="1" thickBot="1">
      <c r="A83" s="483"/>
      <c r="B83" s="484">
        <v>9000</v>
      </c>
      <c r="C83" s="484" t="s">
        <v>1944</v>
      </c>
      <c r="D83" s="484"/>
      <c r="E83" s="485"/>
    </row>
    <row r="84" spans="1:5" ht="20.25" customHeight="1" thickTop="1" thickBot="1">
      <c r="A84" s="483"/>
      <c r="B84" s="482">
        <v>9010</v>
      </c>
      <c r="C84" s="482"/>
      <c r="D84" s="482" t="s">
        <v>1945</v>
      </c>
      <c r="E84" s="487"/>
    </row>
    <row r="85" spans="1:5" ht="27.5" thickBot="1">
      <c r="A85" s="483"/>
      <c r="B85" s="482">
        <v>9020</v>
      </c>
      <c r="C85" s="482"/>
      <c r="D85" s="482" t="s">
        <v>1946</v>
      </c>
      <c r="E85" s="487"/>
    </row>
    <row r="86" spans="1:5" ht="31.5" customHeight="1" thickBot="1">
      <c r="A86" s="483"/>
      <c r="B86" s="482">
        <v>9021</v>
      </c>
      <c r="C86" s="482"/>
      <c r="D86" s="482"/>
      <c r="E86" s="487" t="s">
        <v>762</v>
      </c>
    </row>
    <row r="87" spans="1:5" ht="78.25" customHeight="1" thickBot="1">
      <c r="A87" s="483"/>
      <c r="B87" s="482">
        <v>9022</v>
      </c>
      <c r="C87" s="482"/>
      <c r="D87" s="482"/>
      <c r="E87" s="487" t="s">
        <v>764</v>
      </c>
    </row>
    <row r="88" spans="1:5" ht="16" thickBot="1">
      <c r="A88" s="483"/>
      <c r="B88" s="482">
        <v>9023</v>
      </c>
      <c r="C88" s="482"/>
      <c r="D88" s="482"/>
      <c r="E88" s="487" t="s">
        <v>1947</v>
      </c>
    </row>
    <row r="89" spans="1:5" ht="16" thickBot="1">
      <c r="A89" s="483"/>
      <c r="B89" s="490">
        <v>9030</v>
      </c>
      <c r="C89" s="490"/>
      <c r="D89" s="490" t="s">
        <v>1894</v>
      </c>
      <c r="E89" s="492"/>
    </row>
    <row r="90" spans="1:5" ht="16.5" thickTop="1" thickBot="1">
      <c r="A90" s="483"/>
      <c r="B90" s="484">
        <v>11000</v>
      </c>
      <c r="C90" s="844" t="s">
        <v>1948</v>
      </c>
      <c r="D90" s="845"/>
      <c r="E90" s="485"/>
    </row>
    <row r="91" spans="1:5" ht="19" thickTop="1" thickBot="1">
      <c r="A91" s="483"/>
      <c r="B91" s="482">
        <v>11010</v>
      </c>
      <c r="C91" s="482"/>
      <c r="D91" s="482" t="s">
        <v>1949</v>
      </c>
      <c r="E91" s="487"/>
    </row>
    <row r="92" spans="1:5" ht="18.5" thickBot="1">
      <c r="A92" s="483"/>
      <c r="B92" s="482">
        <v>11020</v>
      </c>
      <c r="C92" s="482"/>
      <c r="D92" s="482" t="s">
        <v>1950</v>
      </c>
      <c r="E92" s="487"/>
    </row>
    <row r="93" spans="1:5" ht="16" thickBot="1">
      <c r="A93" s="483"/>
      <c r="B93" s="484">
        <v>12000</v>
      </c>
      <c r="C93" s="484" t="s">
        <v>1951</v>
      </c>
      <c r="D93" s="484"/>
      <c r="E93" s="485"/>
    </row>
    <row r="94" spans="1:5" ht="25.5" customHeight="1" thickTop="1" thickBot="1">
      <c r="A94" s="483"/>
      <c r="B94" s="484">
        <v>13000</v>
      </c>
      <c r="C94" s="484" t="s">
        <v>1952</v>
      </c>
      <c r="D94" s="484"/>
      <c r="E94" s="485"/>
    </row>
    <row r="95" spans="1:5" ht="16" thickTop="1">
      <c r="A95" s="496"/>
      <c r="B95" s="497">
        <v>14000</v>
      </c>
      <c r="C95" s="497" t="s">
        <v>1894</v>
      </c>
      <c r="D95" s="497"/>
      <c r="E95" s="498"/>
    </row>
    <row r="96" spans="1:5">
      <c r="A96" s="496"/>
    </row>
    <row r="97" spans="1:7">
      <c r="A97" s="496"/>
      <c r="C97" s="499"/>
      <c r="D97" s="499"/>
      <c r="E97" s="499"/>
      <c r="F97" s="499"/>
      <c r="G97" s="499"/>
    </row>
    <row r="98" spans="1:7" ht="45" customHeight="1">
      <c r="A98" s="496"/>
      <c r="C98" s="500"/>
      <c r="D98" s="501"/>
      <c r="E98" s="501"/>
      <c r="F98" s="501"/>
      <c r="G98" s="501"/>
    </row>
    <row r="99" spans="1:7" ht="42" customHeight="1">
      <c r="A99" s="496"/>
      <c r="C99" s="500"/>
      <c r="D99" s="501"/>
      <c r="E99" s="501"/>
      <c r="F99" s="501"/>
      <c r="G99" s="501"/>
    </row>
    <row r="100" spans="1:7" ht="50.25" customHeight="1">
      <c r="A100" s="496"/>
      <c r="C100" s="500"/>
      <c r="D100" s="501"/>
      <c r="E100" s="501"/>
      <c r="F100" s="501"/>
      <c r="G100" s="501"/>
    </row>
    <row r="101" spans="1:7">
      <c r="A101" s="483"/>
      <c r="C101" s="500"/>
      <c r="D101" s="500"/>
      <c r="E101" s="500"/>
      <c r="F101" s="500"/>
      <c r="G101" s="500"/>
    </row>
    <row r="102" spans="1:7">
      <c r="A102" s="483"/>
    </row>
    <row r="103" spans="1:7" ht="45.75" customHeight="1">
      <c r="A103" s="483"/>
    </row>
    <row r="104" spans="1:7">
      <c r="A104" s="483"/>
    </row>
    <row r="105" spans="1:7">
      <c r="A105" s="483"/>
    </row>
    <row r="106" spans="1:7">
      <c r="A106" s="483"/>
    </row>
    <row r="107" spans="1:7">
      <c r="A107" s="483"/>
    </row>
    <row r="108" spans="1:7" ht="15.75" customHeight="1">
      <c r="A108" s="483"/>
    </row>
    <row r="109" spans="1:7">
      <c r="A109" s="483"/>
    </row>
    <row r="110" spans="1:7">
      <c r="A110" s="483"/>
    </row>
    <row r="111" spans="1:7">
      <c r="A111" s="483"/>
    </row>
    <row r="112" spans="1:7" ht="15" customHeight="1">
      <c r="A112" s="483"/>
    </row>
    <row r="113" spans="1:1" ht="15" customHeight="1">
      <c r="A113" s="483"/>
    </row>
    <row r="114" spans="1:1">
      <c r="A114" s="483"/>
    </row>
    <row r="115" spans="1:1" ht="15" customHeight="1">
      <c r="A115" s="483"/>
    </row>
    <row r="116" spans="1:1" ht="15" customHeight="1">
      <c r="A116" s="483"/>
    </row>
    <row r="117" spans="1:1" ht="15.75" customHeight="1">
      <c r="A117" s="483"/>
    </row>
    <row r="118" spans="1:1">
      <c r="A118" s="483"/>
    </row>
    <row r="119" spans="1:1">
      <c r="A119" s="483"/>
    </row>
    <row r="120" spans="1:1" ht="15" customHeight="1">
      <c r="A120" s="483"/>
    </row>
    <row r="121" spans="1:1">
      <c r="A121" s="483"/>
    </row>
    <row r="122" spans="1:1">
      <c r="A122" s="483"/>
    </row>
    <row r="123" spans="1:1">
      <c r="A123" s="483"/>
    </row>
    <row r="124" spans="1:1">
      <c r="A124" s="483"/>
    </row>
    <row r="125" spans="1:1">
      <c r="A125" s="483"/>
    </row>
    <row r="126" spans="1:1">
      <c r="A126" s="483"/>
    </row>
    <row r="127" spans="1:1">
      <c r="A127" s="483"/>
    </row>
    <row r="128" spans="1:1">
      <c r="A128" s="483"/>
    </row>
    <row r="129" spans="1:1">
      <c r="A129" s="483"/>
    </row>
    <row r="130" spans="1:1" ht="15" customHeight="1">
      <c r="A130" s="483"/>
    </row>
    <row r="131" spans="1:1" ht="15.75" customHeight="1">
      <c r="A131" s="483"/>
    </row>
    <row r="132" spans="1:1">
      <c r="A132" s="483"/>
    </row>
    <row r="133" spans="1:1">
      <c r="A133" s="483"/>
    </row>
    <row r="134" spans="1:1">
      <c r="A134" s="483"/>
    </row>
    <row r="135" spans="1:1">
      <c r="A135" s="483"/>
    </row>
    <row r="136" spans="1:1">
      <c r="A136" s="483"/>
    </row>
    <row r="137" spans="1:1">
      <c r="A137" s="483"/>
    </row>
    <row r="138" spans="1:1">
      <c r="A138" s="483"/>
    </row>
    <row r="139" spans="1:1">
      <c r="A139" s="483"/>
    </row>
    <row r="140" spans="1:1" ht="15" customHeight="1">
      <c r="A140" s="483"/>
    </row>
    <row r="141" spans="1:1">
      <c r="A141" s="483"/>
    </row>
    <row r="142" spans="1:1">
      <c r="A142" s="483"/>
    </row>
    <row r="143" spans="1:1">
      <c r="A143" s="483"/>
    </row>
    <row r="144" spans="1:1" ht="15" customHeight="1">
      <c r="A144" s="483"/>
    </row>
    <row r="145" spans="1:1">
      <c r="A145" s="483"/>
    </row>
    <row r="146" spans="1:1">
      <c r="A146" s="483"/>
    </row>
    <row r="147" spans="1:1">
      <c r="A147" s="483"/>
    </row>
    <row r="148" spans="1:1">
      <c r="A148" s="483"/>
    </row>
    <row r="149" spans="1:1">
      <c r="A149" s="483"/>
    </row>
    <row r="150" spans="1:1">
      <c r="A150" s="483"/>
    </row>
    <row r="151" spans="1:1" ht="15" customHeight="1">
      <c r="A151" s="483"/>
    </row>
    <row r="152" spans="1:1">
      <c r="A152" s="483"/>
    </row>
    <row r="153" spans="1:1">
      <c r="A153" s="483"/>
    </row>
    <row r="154" spans="1:1">
      <c r="A154" s="483"/>
    </row>
    <row r="155" spans="1:1" ht="15" customHeight="1">
      <c r="A155" s="483"/>
    </row>
    <row r="156" spans="1:1">
      <c r="A156" s="483"/>
    </row>
    <row r="157" spans="1:1">
      <c r="A157" s="483"/>
    </row>
    <row r="158" spans="1:1">
      <c r="A158" s="483"/>
    </row>
    <row r="159" spans="1:1">
      <c r="A159" s="483"/>
    </row>
    <row r="160" spans="1:1" ht="15" customHeight="1">
      <c r="A160" s="483"/>
    </row>
    <row r="161" spans="1:1">
      <c r="A161" s="483"/>
    </row>
    <row r="162" spans="1:1">
      <c r="A162" s="483"/>
    </row>
    <row r="163" spans="1:1">
      <c r="A163" s="483"/>
    </row>
    <row r="164" spans="1:1">
      <c r="A164" s="483"/>
    </row>
    <row r="165" spans="1:1">
      <c r="A165" s="483"/>
    </row>
    <row r="166" spans="1:1">
      <c r="A166" s="483"/>
    </row>
    <row r="167" spans="1:1">
      <c r="A167" s="483"/>
    </row>
    <row r="168" spans="1:1">
      <c r="A168" s="483"/>
    </row>
    <row r="169" spans="1:1">
      <c r="A169" s="483"/>
    </row>
    <row r="170" spans="1:1" ht="15" customHeight="1">
      <c r="A170" s="483"/>
    </row>
    <row r="171" spans="1:1">
      <c r="A171" s="483"/>
    </row>
    <row r="172" spans="1:1">
      <c r="A172" s="483"/>
    </row>
    <row r="173" spans="1:1">
      <c r="A173" s="483"/>
    </row>
    <row r="174" spans="1:1">
      <c r="A174" s="483"/>
    </row>
    <row r="175" spans="1:1">
      <c r="A175" s="483"/>
    </row>
    <row r="176" spans="1:1">
      <c r="A176" s="483"/>
    </row>
    <row r="177" spans="1:1">
      <c r="A177" s="483"/>
    </row>
    <row r="178" spans="1:1">
      <c r="A178" s="483"/>
    </row>
    <row r="179" spans="1:1">
      <c r="A179" s="483"/>
    </row>
    <row r="180" spans="1:1">
      <c r="A180" s="483"/>
    </row>
    <row r="181" spans="1:1">
      <c r="A181" s="483"/>
    </row>
    <row r="182" spans="1:1" ht="15" customHeight="1">
      <c r="A182" s="483"/>
    </row>
    <row r="183" spans="1:1">
      <c r="A183" s="483"/>
    </row>
    <row r="184" spans="1:1">
      <c r="A184" s="483"/>
    </row>
    <row r="185" spans="1:1">
      <c r="A185" s="483"/>
    </row>
    <row r="186" spans="1:1">
      <c r="A186" s="483"/>
    </row>
    <row r="187" spans="1:1">
      <c r="A187" s="483"/>
    </row>
    <row r="188" spans="1:1">
      <c r="A188" s="483"/>
    </row>
    <row r="189" spans="1:1">
      <c r="A189" s="483"/>
    </row>
    <row r="190" spans="1:1">
      <c r="A190" s="483"/>
    </row>
    <row r="191" spans="1:1">
      <c r="A191" s="483"/>
    </row>
    <row r="192" spans="1:1">
      <c r="A192" s="483"/>
    </row>
    <row r="193" spans="1:1">
      <c r="A193" s="483"/>
    </row>
    <row r="196" spans="1:1">
      <c r="A196" s="483"/>
    </row>
    <row r="197" spans="1:1">
      <c r="A197" s="483"/>
    </row>
    <row r="198" spans="1:1">
      <c r="A198" s="483"/>
    </row>
    <row r="199" spans="1:1">
      <c r="A199" s="483"/>
    </row>
    <row r="200" spans="1:1">
      <c r="A200" s="483"/>
    </row>
    <row r="201" spans="1:1">
      <c r="A201" s="483"/>
    </row>
    <row r="202" spans="1:1">
      <c r="A202" s="483"/>
    </row>
    <row r="203" spans="1:1">
      <c r="A203" s="483"/>
    </row>
    <row r="204" spans="1:1">
      <c r="A204" s="483"/>
    </row>
    <row r="205" spans="1:1">
      <c r="A205" s="483"/>
    </row>
    <row r="206" spans="1:1">
      <c r="A206" s="483"/>
    </row>
    <row r="207" spans="1:1">
      <c r="A207" s="483"/>
    </row>
    <row r="208" spans="1:1">
      <c r="A208" s="483"/>
    </row>
    <row r="209" spans="1:1">
      <c r="A209" s="483"/>
    </row>
    <row r="210" spans="1:1">
      <c r="A210" s="483"/>
    </row>
    <row r="211" spans="1:1">
      <c r="A211" s="483"/>
    </row>
    <row r="212" spans="1:1">
      <c r="A212" s="483"/>
    </row>
    <row r="213" spans="1:1">
      <c r="A213" s="483"/>
    </row>
    <row r="214" spans="1:1" ht="15" customHeight="1">
      <c r="A214" s="483"/>
    </row>
    <row r="215" spans="1:1">
      <c r="A215" s="483"/>
    </row>
    <row r="216" spans="1:1">
      <c r="A216" s="483"/>
    </row>
    <row r="217" spans="1:1">
      <c r="A217" s="483"/>
    </row>
    <row r="218" spans="1:1">
      <c r="A218" s="483"/>
    </row>
    <row r="219" spans="1:1">
      <c r="A219" s="483"/>
    </row>
    <row r="220" spans="1:1">
      <c r="A220" s="483"/>
    </row>
    <row r="221" spans="1:1">
      <c r="A221" s="483"/>
    </row>
    <row r="222" spans="1:1">
      <c r="A222" s="483"/>
    </row>
    <row r="223" spans="1:1">
      <c r="A223" s="483"/>
    </row>
    <row r="224" spans="1:1">
      <c r="A224" s="483"/>
    </row>
    <row r="225" spans="1:1">
      <c r="A225" s="483"/>
    </row>
    <row r="226" spans="1:1" ht="15" customHeight="1">
      <c r="A226" s="483"/>
    </row>
    <row r="227" spans="1:1">
      <c r="A227" s="483"/>
    </row>
    <row r="228" spans="1:1">
      <c r="A228" s="483"/>
    </row>
    <row r="229" spans="1:1">
      <c r="A229" s="483"/>
    </row>
    <row r="230" spans="1:1">
      <c r="A230" s="483"/>
    </row>
    <row r="231" spans="1:1">
      <c r="A231" s="483"/>
    </row>
    <row r="232" spans="1:1">
      <c r="A232" s="483"/>
    </row>
    <row r="233" spans="1:1">
      <c r="A233" s="483"/>
    </row>
    <row r="234" spans="1:1">
      <c r="A234" s="483"/>
    </row>
    <row r="235" spans="1:1">
      <c r="A235" s="483"/>
    </row>
    <row r="236" spans="1:1">
      <c r="A236" s="483"/>
    </row>
    <row r="237" spans="1:1">
      <c r="A237" s="483"/>
    </row>
    <row r="238" spans="1:1" ht="15" customHeight="1">
      <c r="A238" s="483"/>
    </row>
    <row r="239" spans="1:1">
      <c r="A239" s="483"/>
    </row>
    <row r="240" spans="1:1">
      <c r="A240" s="483"/>
    </row>
    <row r="241" spans="1:1">
      <c r="A241" s="483"/>
    </row>
    <row r="242" spans="1:1" ht="15" customHeight="1">
      <c r="A242" s="483"/>
    </row>
    <row r="243" spans="1:1">
      <c r="A243" s="483"/>
    </row>
    <row r="244" spans="1:1">
      <c r="A244" s="483"/>
    </row>
    <row r="245" spans="1:1">
      <c r="A245" s="483"/>
    </row>
    <row r="246" spans="1:1">
      <c r="A246" s="483"/>
    </row>
    <row r="247" spans="1:1">
      <c r="A247" s="483"/>
    </row>
    <row r="248" spans="1:1">
      <c r="A248" s="483"/>
    </row>
    <row r="249" spans="1:1">
      <c r="A249" s="483"/>
    </row>
    <row r="250" spans="1:1">
      <c r="A250" s="483"/>
    </row>
    <row r="251" spans="1:1">
      <c r="A251" s="483"/>
    </row>
    <row r="252" spans="1:1">
      <c r="A252" s="483"/>
    </row>
    <row r="253" spans="1:1">
      <c r="A253" s="483"/>
    </row>
    <row r="254" spans="1:1">
      <c r="A254" s="483"/>
    </row>
    <row r="255" spans="1:1">
      <c r="A255" s="483"/>
    </row>
    <row r="256" spans="1:1">
      <c r="A256" s="483"/>
    </row>
    <row r="257" spans="1:1">
      <c r="A257" s="483"/>
    </row>
    <row r="258" spans="1:1">
      <c r="A258" s="483"/>
    </row>
    <row r="259" spans="1:1">
      <c r="A259" s="483"/>
    </row>
    <row r="260" spans="1:1">
      <c r="A260" s="483"/>
    </row>
    <row r="261" spans="1:1">
      <c r="A261" s="483"/>
    </row>
    <row r="262" spans="1:1">
      <c r="A262" s="483"/>
    </row>
    <row r="263" spans="1:1">
      <c r="A263" s="483"/>
    </row>
    <row r="264" spans="1:1">
      <c r="A264" s="483"/>
    </row>
    <row r="265" spans="1:1">
      <c r="A265" s="483"/>
    </row>
    <row r="266" spans="1:1">
      <c r="A266" s="483"/>
    </row>
    <row r="267" spans="1:1">
      <c r="A267" s="483"/>
    </row>
    <row r="268" spans="1:1">
      <c r="A268" s="483"/>
    </row>
    <row r="269" spans="1:1">
      <c r="A269" s="483"/>
    </row>
    <row r="270" spans="1:1" ht="15" customHeight="1">
      <c r="A270" s="483"/>
    </row>
    <row r="271" spans="1:1">
      <c r="A271" s="483"/>
    </row>
    <row r="272" spans="1:1">
      <c r="A272" s="483"/>
    </row>
    <row r="273" spans="1:1">
      <c r="A273" s="483"/>
    </row>
    <row r="274" spans="1:1">
      <c r="A274" s="483"/>
    </row>
    <row r="275" spans="1:1">
      <c r="A275" s="483"/>
    </row>
    <row r="276" spans="1:1">
      <c r="A276" s="483"/>
    </row>
    <row r="277" spans="1:1">
      <c r="A277" s="483"/>
    </row>
    <row r="278" spans="1:1" ht="15" customHeight="1">
      <c r="A278" s="483"/>
    </row>
    <row r="279" spans="1:1">
      <c r="A279" s="483"/>
    </row>
    <row r="280" spans="1:1">
      <c r="A280" s="483"/>
    </row>
    <row r="281" spans="1:1">
      <c r="A281" s="483"/>
    </row>
    <row r="282" spans="1:1">
      <c r="A282" s="483"/>
    </row>
    <row r="283" spans="1:1">
      <c r="A283" s="483"/>
    </row>
    <row r="284" spans="1:1">
      <c r="A284" s="483"/>
    </row>
    <row r="285" spans="1:1">
      <c r="A285" s="483"/>
    </row>
    <row r="286" spans="1:1">
      <c r="A286" s="483"/>
    </row>
    <row r="287" spans="1:1">
      <c r="A287" s="483"/>
    </row>
    <row r="288" spans="1:1">
      <c r="A288" s="483"/>
    </row>
    <row r="289" spans="1:1">
      <c r="A289" s="483"/>
    </row>
    <row r="290" spans="1:1">
      <c r="A290" s="483"/>
    </row>
    <row r="291" spans="1:1">
      <c r="A291" s="483"/>
    </row>
    <row r="297" spans="1:1">
      <c r="A297" s="502"/>
    </row>
    <row r="298" spans="1:1">
      <c r="A298" s="483"/>
    </row>
    <row r="299" spans="1:1">
      <c r="A299" s="483"/>
    </row>
    <row r="300" spans="1:1">
      <c r="A300" s="483"/>
    </row>
    <row r="301" spans="1:1">
      <c r="A301" s="483"/>
    </row>
    <row r="302" spans="1:1">
      <c r="A302" s="483"/>
    </row>
    <row r="303" spans="1:1">
      <c r="A303" s="483"/>
    </row>
    <row r="304" spans="1:1">
      <c r="A304" s="483"/>
    </row>
    <row r="305" spans="1:1">
      <c r="A305" s="483"/>
    </row>
    <row r="306" spans="1:1">
      <c r="A306" s="483"/>
    </row>
    <row r="307" spans="1:1">
      <c r="A307" s="483"/>
    </row>
    <row r="308" spans="1:1">
      <c r="A308" s="483"/>
    </row>
    <row r="309" spans="1:1">
      <c r="A309" s="483"/>
    </row>
    <row r="310" spans="1:1">
      <c r="A310" s="483"/>
    </row>
    <row r="311" spans="1:1">
      <c r="A311" s="483"/>
    </row>
    <row r="312" spans="1:1">
      <c r="A312" s="483"/>
    </row>
    <row r="313" spans="1:1">
      <c r="A313" s="483"/>
    </row>
    <row r="314" spans="1:1">
      <c r="A314" s="483"/>
    </row>
    <row r="315" spans="1:1">
      <c r="A315" s="483"/>
    </row>
    <row r="316" spans="1:1">
      <c r="A316" s="483"/>
    </row>
    <row r="317" spans="1:1">
      <c r="A317" s="483"/>
    </row>
    <row r="318" spans="1:1">
      <c r="A318" s="483"/>
    </row>
    <row r="319" spans="1:1">
      <c r="A319" s="483"/>
    </row>
    <row r="320" spans="1:1">
      <c r="A320" s="483"/>
    </row>
    <row r="321" spans="1:1">
      <c r="A321" s="483"/>
    </row>
    <row r="322" spans="1:1">
      <c r="A322" s="483"/>
    </row>
    <row r="323" spans="1:1">
      <c r="A323" s="483"/>
    </row>
    <row r="324" spans="1:1">
      <c r="A324" s="483"/>
    </row>
    <row r="325" spans="1:1">
      <c r="A325" s="483"/>
    </row>
    <row r="326" spans="1:1">
      <c r="A326" s="483"/>
    </row>
    <row r="327" spans="1:1">
      <c r="A327" s="483"/>
    </row>
    <row r="328" spans="1:1">
      <c r="A328" s="483"/>
    </row>
    <row r="329" spans="1:1">
      <c r="A329" s="483"/>
    </row>
    <row r="330" spans="1:1">
      <c r="A330" s="483"/>
    </row>
    <row r="331" spans="1:1">
      <c r="A331" s="483"/>
    </row>
    <row r="332" spans="1:1">
      <c r="A332" s="483"/>
    </row>
    <row r="333" spans="1:1">
      <c r="A333" s="483"/>
    </row>
    <row r="334" spans="1:1">
      <c r="A334" s="483"/>
    </row>
    <row r="335" spans="1:1">
      <c r="A335" s="483"/>
    </row>
    <row r="336" spans="1:1" ht="15" customHeight="1">
      <c r="A336" s="483"/>
    </row>
    <row r="337" spans="1:1">
      <c r="A337" s="483"/>
    </row>
    <row r="338" spans="1:1">
      <c r="A338" s="483"/>
    </row>
    <row r="339" spans="1:1">
      <c r="A339" s="483"/>
    </row>
    <row r="340" spans="1:1" ht="15" customHeight="1">
      <c r="A340" s="483"/>
    </row>
    <row r="341" spans="1:1">
      <c r="A341" s="483"/>
    </row>
    <row r="342" spans="1:1">
      <c r="A342" s="483"/>
    </row>
    <row r="343" spans="1:1">
      <c r="A343" s="483"/>
    </row>
    <row r="344" spans="1:1">
      <c r="A344" s="483"/>
    </row>
    <row r="345" spans="1:1">
      <c r="A345" s="483"/>
    </row>
    <row r="346" spans="1:1">
      <c r="A346" s="483"/>
    </row>
    <row r="347" spans="1:1">
      <c r="A347" s="483"/>
    </row>
    <row r="348" spans="1:1">
      <c r="A348" s="483"/>
    </row>
    <row r="349" spans="1:1">
      <c r="A349" s="483"/>
    </row>
    <row r="350" spans="1:1">
      <c r="A350" s="483"/>
    </row>
    <row r="351" spans="1:1">
      <c r="A351" s="483"/>
    </row>
    <row r="352" spans="1:1" ht="15" customHeight="1">
      <c r="A352" s="483"/>
    </row>
    <row r="353" spans="1:1">
      <c r="A353" s="483"/>
    </row>
    <row r="354" spans="1:1">
      <c r="A354" s="483"/>
    </row>
    <row r="355" spans="1:1">
      <c r="A355" s="483"/>
    </row>
    <row r="356" spans="1:1">
      <c r="A356" s="483"/>
    </row>
    <row r="357" spans="1:1">
      <c r="A357" s="483"/>
    </row>
    <row r="358" spans="1:1">
      <c r="A358" s="483"/>
    </row>
    <row r="359" spans="1:1">
      <c r="A359" s="483"/>
    </row>
    <row r="360" spans="1:1">
      <c r="A360" s="483"/>
    </row>
    <row r="361" spans="1:1">
      <c r="A361" s="483"/>
    </row>
    <row r="362" spans="1:1" ht="15" customHeight="1">
      <c r="A362" s="483"/>
    </row>
    <row r="363" spans="1:1">
      <c r="A363" s="483"/>
    </row>
    <row r="364" spans="1:1">
      <c r="A364" s="483"/>
    </row>
    <row r="365" spans="1:1">
      <c r="A365" s="483"/>
    </row>
    <row r="366" spans="1:1">
      <c r="A366" s="483"/>
    </row>
    <row r="367" spans="1:1">
      <c r="A367" s="483"/>
    </row>
    <row r="368" spans="1:1">
      <c r="A368" s="483"/>
    </row>
    <row r="369" spans="1:1">
      <c r="A369" s="483"/>
    </row>
    <row r="370" spans="1:1">
      <c r="A370" s="483"/>
    </row>
    <row r="371" spans="1:1">
      <c r="A371" s="483"/>
    </row>
    <row r="372" spans="1:1">
      <c r="A372" s="483"/>
    </row>
    <row r="373" spans="1:1">
      <c r="A373" s="483"/>
    </row>
    <row r="374" spans="1:1">
      <c r="A374" s="483"/>
    </row>
    <row r="375" spans="1:1">
      <c r="A375" s="483"/>
    </row>
    <row r="376" spans="1:1">
      <c r="A376" s="483"/>
    </row>
    <row r="377" spans="1:1">
      <c r="A377" s="483"/>
    </row>
    <row r="378" spans="1:1">
      <c r="A378" s="483"/>
    </row>
    <row r="379" spans="1:1">
      <c r="A379" s="483"/>
    </row>
    <row r="380" spans="1:1">
      <c r="A380" s="483"/>
    </row>
    <row r="381" spans="1:1">
      <c r="A381" s="483"/>
    </row>
    <row r="382" spans="1:1">
      <c r="A382" s="483"/>
    </row>
    <row r="383" spans="1:1">
      <c r="A383" s="483"/>
    </row>
    <row r="384" spans="1:1" ht="15" customHeight="1">
      <c r="A384" s="483"/>
    </row>
    <row r="385" spans="1:1">
      <c r="A385" s="483"/>
    </row>
    <row r="386" spans="1:1">
      <c r="A386" s="483"/>
    </row>
    <row r="387" spans="1:1">
      <c r="A387" s="483"/>
    </row>
    <row r="388" spans="1:1">
      <c r="A388" s="483"/>
    </row>
    <row r="389" spans="1:1">
      <c r="A389" s="483"/>
    </row>
    <row r="390" spans="1:1">
      <c r="A390" s="483"/>
    </row>
    <row r="391" spans="1:1">
      <c r="A391" s="483"/>
    </row>
    <row r="392" spans="1:1">
      <c r="A392" s="483"/>
    </row>
    <row r="393" spans="1:1">
      <c r="A393" s="483"/>
    </row>
    <row r="394" spans="1:1" ht="15" customHeight="1">
      <c r="A394" s="483"/>
    </row>
    <row r="395" spans="1:1">
      <c r="A395" s="483"/>
    </row>
    <row r="396" spans="1:1">
      <c r="A396" s="483"/>
    </row>
    <row r="397" spans="1:1">
      <c r="A397" s="483"/>
    </row>
    <row r="398" spans="1:1">
      <c r="A398" s="483"/>
    </row>
    <row r="399" spans="1:1">
      <c r="A399" s="483"/>
    </row>
    <row r="400" spans="1:1">
      <c r="A400" s="483"/>
    </row>
    <row r="401" spans="1:1">
      <c r="A401" s="483"/>
    </row>
    <row r="402" spans="1:1">
      <c r="A402" s="483"/>
    </row>
    <row r="403" spans="1:1">
      <c r="A403" s="483"/>
    </row>
    <row r="404" spans="1:1">
      <c r="A404" s="483"/>
    </row>
    <row r="405" spans="1:1">
      <c r="A405" s="483"/>
    </row>
    <row r="406" spans="1:1">
      <c r="A406" s="483"/>
    </row>
    <row r="407" spans="1:1">
      <c r="A407" s="483"/>
    </row>
    <row r="408" spans="1:1">
      <c r="A408" s="483"/>
    </row>
    <row r="409" spans="1:1">
      <c r="A409" s="483"/>
    </row>
    <row r="410" spans="1:1">
      <c r="A410" s="483"/>
    </row>
    <row r="411" spans="1:1">
      <c r="A411" s="483"/>
    </row>
    <row r="412" spans="1:1">
      <c r="A412" s="483"/>
    </row>
    <row r="413" spans="1:1">
      <c r="A413" s="483"/>
    </row>
    <row r="414" spans="1:1">
      <c r="A414" s="483"/>
    </row>
    <row r="415" spans="1:1">
      <c r="A415" s="483"/>
    </row>
    <row r="416" spans="1:1">
      <c r="A416" s="483"/>
    </row>
    <row r="417" spans="1:1">
      <c r="A417" s="483"/>
    </row>
    <row r="418" spans="1:1">
      <c r="A418" s="483"/>
    </row>
    <row r="419" spans="1:1">
      <c r="A419" s="483"/>
    </row>
    <row r="420" spans="1:1">
      <c r="A420" s="483"/>
    </row>
    <row r="421" spans="1:1">
      <c r="A421" s="483"/>
    </row>
    <row r="422" spans="1:1">
      <c r="A422" s="483"/>
    </row>
    <row r="423" spans="1:1">
      <c r="A423" s="483"/>
    </row>
    <row r="424" spans="1:1">
      <c r="A424" s="483"/>
    </row>
    <row r="425" spans="1:1">
      <c r="A425" s="483"/>
    </row>
    <row r="426" spans="1:1">
      <c r="A426" s="483"/>
    </row>
    <row r="427" spans="1:1">
      <c r="A427" s="483"/>
    </row>
    <row r="428" spans="1:1">
      <c r="A428" s="483"/>
    </row>
    <row r="429" spans="1:1">
      <c r="A429" s="483"/>
    </row>
    <row r="430" spans="1:1">
      <c r="A430" s="483"/>
    </row>
    <row r="431" spans="1:1">
      <c r="A431" s="483"/>
    </row>
    <row r="432" spans="1:1">
      <c r="A432" s="483"/>
    </row>
    <row r="433" spans="1:1">
      <c r="A433" s="483"/>
    </row>
    <row r="434" spans="1:1">
      <c r="A434" s="483"/>
    </row>
    <row r="435" spans="1:1">
      <c r="A435" s="483"/>
    </row>
    <row r="436" spans="1:1">
      <c r="A436" s="483"/>
    </row>
    <row r="437" spans="1:1">
      <c r="A437" s="483"/>
    </row>
    <row r="438" spans="1:1">
      <c r="A438" s="483"/>
    </row>
    <row r="439" spans="1:1">
      <c r="A439" s="483"/>
    </row>
    <row r="440" spans="1:1">
      <c r="A440" s="483"/>
    </row>
    <row r="441" spans="1:1">
      <c r="A441" s="483"/>
    </row>
    <row r="442" spans="1:1">
      <c r="A442" s="483"/>
    </row>
    <row r="443" spans="1:1">
      <c r="A443" s="483"/>
    </row>
    <row r="444" spans="1:1">
      <c r="A444" s="483"/>
    </row>
    <row r="445" spans="1:1">
      <c r="A445" s="483"/>
    </row>
    <row r="446" spans="1:1">
      <c r="A446" s="483"/>
    </row>
    <row r="447" spans="1:1">
      <c r="A447" s="483"/>
    </row>
    <row r="448" spans="1:1">
      <c r="A448" s="483"/>
    </row>
    <row r="449" spans="1:1">
      <c r="A449" s="483"/>
    </row>
    <row r="450" spans="1:1">
      <c r="A450" s="483"/>
    </row>
    <row r="451" spans="1:1">
      <c r="A451" s="483"/>
    </row>
    <row r="452" spans="1:1">
      <c r="A452" s="483"/>
    </row>
    <row r="453" spans="1:1">
      <c r="A453" s="483"/>
    </row>
    <row r="454" spans="1:1">
      <c r="A454" s="483"/>
    </row>
    <row r="455" spans="1:1">
      <c r="A455" s="483"/>
    </row>
    <row r="456" spans="1:1">
      <c r="A456" s="483"/>
    </row>
    <row r="457" spans="1:1">
      <c r="A457" s="483"/>
    </row>
    <row r="458" spans="1:1">
      <c r="A458" s="483"/>
    </row>
    <row r="459" spans="1:1">
      <c r="A459" s="483"/>
    </row>
    <row r="460" spans="1:1">
      <c r="A460" s="483"/>
    </row>
    <row r="461" spans="1:1">
      <c r="A461" s="483"/>
    </row>
    <row r="462" spans="1:1">
      <c r="A462" s="483"/>
    </row>
    <row r="463" spans="1:1">
      <c r="A463" s="483"/>
    </row>
    <row r="464" spans="1:1">
      <c r="A464" s="483"/>
    </row>
    <row r="465" spans="1:1">
      <c r="A465" s="483"/>
    </row>
    <row r="466" spans="1:1">
      <c r="A466" s="483"/>
    </row>
    <row r="467" spans="1:1">
      <c r="A467" s="483"/>
    </row>
    <row r="468" spans="1:1">
      <c r="A468" s="483"/>
    </row>
    <row r="469" spans="1:1">
      <c r="A469" s="483"/>
    </row>
    <row r="470" spans="1:1">
      <c r="A470" s="483"/>
    </row>
    <row r="471" spans="1:1">
      <c r="A471" s="483"/>
    </row>
    <row r="472" spans="1:1">
      <c r="A472" s="483"/>
    </row>
    <row r="473" spans="1:1">
      <c r="A473" s="483"/>
    </row>
    <row r="474" spans="1:1">
      <c r="A474" s="483"/>
    </row>
    <row r="475" spans="1:1">
      <c r="A475" s="483"/>
    </row>
    <row r="476" spans="1:1">
      <c r="A476" s="483"/>
    </row>
    <row r="477" spans="1:1">
      <c r="A477" s="483"/>
    </row>
    <row r="478" spans="1:1">
      <c r="A478" s="483"/>
    </row>
    <row r="479" spans="1:1">
      <c r="A479" s="483"/>
    </row>
    <row r="480" spans="1:1">
      <c r="A480" s="483"/>
    </row>
    <row r="481" spans="1:1">
      <c r="A481" s="483"/>
    </row>
    <row r="482" spans="1:1">
      <c r="A482" s="483"/>
    </row>
    <row r="483" spans="1:1">
      <c r="A483" s="483"/>
    </row>
    <row r="489" spans="1:1">
      <c r="A489" s="502"/>
    </row>
    <row r="490" spans="1:1">
      <c r="A490" s="483"/>
    </row>
    <row r="491" spans="1:1">
      <c r="A491" s="483"/>
    </row>
    <row r="492" spans="1:1">
      <c r="A492" s="483"/>
    </row>
    <row r="493" spans="1:1">
      <c r="A493" s="483"/>
    </row>
    <row r="494" spans="1:1">
      <c r="A494" s="483"/>
    </row>
    <row r="495" spans="1:1">
      <c r="A495" s="483"/>
    </row>
    <row r="496" spans="1:1">
      <c r="A496" s="483"/>
    </row>
    <row r="497" spans="1:1">
      <c r="A497" s="483"/>
    </row>
    <row r="498" spans="1:1">
      <c r="A498" s="483"/>
    </row>
    <row r="499" spans="1:1">
      <c r="A499" s="483"/>
    </row>
    <row r="500" spans="1:1" ht="15" customHeight="1">
      <c r="A500" s="483"/>
    </row>
    <row r="501" spans="1:1">
      <c r="A501" s="483"/>
    </row>
    <row r="502" spans="1:1">
      <c r="A502" s="483"/>
    </row>
    <row r="503" spans="1:1">
      <c r="A503" s="483"/>
    </row>
    <row r="504" spans="1:1">
      <c r="A504" s="483"/>
    </row>
    <row r="505" spans="1:1">
      <c r="A505" s="483"/>
    </row>
    <row r="506" spans="1:1">
      <c r="A506" s="483"/>
    </row>
    <row r="507" spans="1:1">
      <c r="A507" s="483"/>
    </row>
    <row r="508" spans="1:1">
      <c r="A508" s="483"/>
    </row>
    <row r="509" spans="1:1">
      <c r="A509" s="483"/>
    </row>
    <row r="510" spans="1:1">
      <c r="A510" s="483"/>
    </row>
    <row r="511" spans="1:1">
      <c r="A511" s="483"/>
    </row>
    <row r="512" spans="1:1">
      <c r="A512" s="483"/>
    </row>
    <row r="513" spans="1:1">
      <c r="A513" s="483"/>
    </row>
    <row r="514" spans="1:1">
      <c r="A514" s="483"/>
    </row>
    <row r="515" spans="1:1">
      <c r="A515" s="483"/>
    </row>
    <row r="516" spans="1:1">
      <c r="A516" s="483"/>
    </row>
    <row r="517" spans="1:1">
      <c r="A517" s="483"/>
    </row>
    <row r="518" spans="1:1">
      <c r="A518" s="483"/>
    </row>
    <row r="519" spans="1:1">
      <c r="A519" s="483"/>
    </row>
    <row r="520" spans="1:1">
      <c r="A520" s="483"/>
    </row>
    <row r="521" spans="1:1">
      <c r="A521" s="483"/>
    </row>
    <row r="522" spans="1:1">
      <c r="A522" s="483"/>
    </row>
    <row r="523" spans="1:1">
      <c r="A523" s="483"/>
    </row>
    <row r="524" spans="1:1">
      <c r="A524" s="483"/>
    </row>
    <row r="525" spans="1:1">
      <c r="A525" s="483"/>
    </row>
    <row r="526" spans="1:1">
      <c r="A526" s="483"/>
    </row>
    <row r="527" spans="1:1">
      <c r="A527" s="483"/>
    </row>
    <row r="528" spans="1:1">
      <c r="A528" s="483"/>
    </row>
    <row r="529" spans="1:1">
      <c r="A529" s="483"/>
    </row>
    <row r="530" spans="1:1" ht="15" customHeight="1">
      <c r="A530" s="483"/>
    </row>
    <row r="531" spans="1:1">
      <c r="A531" s="483"/>
    </row>
    <row r="532" spans="1:1">
      <c r="A532" s="483"/>
    </row>
    <row r="533" spans="1:1">
      <c r="A533" s="483"/>
    </row>
    <row r="534" spans="1:1">
      <c r="A534" s="483"/>
    </row>
    <row r="535" spans="1:1">
      <c r="A535" s="483"/>
    </row>
    <row r="536" spans="1:1">
      <c r="A536" s="483"/>
    </row>
    <row r="537" spans="1:1">
      <c r="A537" s="483"/>
    </row>
    <row r="539" spans="1:1">
      <c r="A539" s="483"/>
    </row>
    <row r="540" spans="1:1">
      <c r="A540" s="483"/>
    </row>
    <row r="541" spans="1:1">
      <c r="A541" s="483"/>
    </row>
    <row r="542" spans="1:1">
      <c r="A542" s="483"/>
    </row>
    <row r="543" spans="1:1">
      <c r="A543" s="483"/>
    </row>
    <row r="544" spans="1:1">
      <c r="A544" s="483"/>
    </row>
    <row r="545" spans="1:1">
      <c r="A545" s="483"/>
    </row>
    <row r="546" spans="1:1">
      <c r="A546" s="483"/>
    </row>
    <row r="547" spans="1:1">
      <c r="A547" s="483"/>
    </row>
    <row r="548" spans="1:1">
      <c r="A548" s="483"/>
    </row>
    <row r="549" spans="1:1">
      <c r="A549" s="483"/>
    </row>
    <row r="550" spans="1:1">
      <c r="A550" s="483"/>
    </row>
    <row r="551" spans="1:1">
      <c r="A551" s="483"/>
    </row>
    <row r="552" spans="1:1">
      <c r="A552" s="483"/>
    </row>
    <row r="553" spans="1:1">
      <c r="A553" s="483"/>
    </row>
    <row r="554" spans="1:1">
      <c r="A554" s="483"/>
    </row>
    <row r="555" spans="1:1">
      <c r="A555" s="483"/>
    </row>
    <row r="556" spans="1:1">
      <c r="A556" s="483"/>
    </row>
    <row r="557" spans="1:1">
      <c r="A557" s="483"/>
    </row>
    <row r="558" spans="1:1">
      <c r="A558" s="483"/>
    </row>
    <row r="559" spans="1:1">
      <c r="A559" s="483"/>
    </row>
    <row r="560" spans="1:1">
      <c r="A560" s="483"/>
    </row>
    <row r="561" spans="1:1" ht="15" customHeight="1">
      <c r="A561" s="483"/>
    </row>
    <row r="562" spans="1:1">
      <c r="A562" s="483"/>
    </row>
    <row r="563" spans="1:1" ht="15" customHeight="1">
      <c r="A563" s="483"/>
    </row>
    <row r="564" spans="1:1">
      <c r="A564" s="483"/>
    </row>
    <row r="565" spans="1:1">
      <c r="A565" s="483"/>
    </row>
    <row r="566" spans="1:1">
      <c r="A566" s="483"/>
    </row>
    <row r="567" spans="1:1">
      <c r="A567" s="483"/>
    </row>
    <row r="568" spans="1:1">
      <c r="A568" s="483"/>
    </row>
    <row r="569" spans="1:1">
      <c r="A569" s="483"/>
    </row>
    <row r="570" spans="1:1">
      <c r="A570" s="483"/>
    </row>
    <row r="571" spans="1:1">
      <c r="A571" s="483"/>
    </row>
    <row r="572" spans="1:1">
      <c r="A572" s="483"/>
    </row>
    <row r="573" spans="1:1" ht="15" customHeight="1">
      <c r="A573" s="483"/>
    </row>
    <row r="574" spans="1:1">
      <c r="A574" s="483"/>
    </row>
    <row r="575" spans="1:1">
      <c r="A575" s="483"/>
    </row>
    <row r="576" spans="1:1">
      <c r="A576" s="483"/>
    </row>
    <row r="577" spans="1:1">
      <c r="A577" s="483"/>
    </row>
    <row r="578" spans="1:1">
      <c r="A578" s="483"/>
    </row>
    <row r="579" spans="1:1">
      <c r="A579" s="483"/>
    </row>
    <row r="580" spans="1:1">
      <c r="A580" s="483"/>
    </row>
    <row r="581" spans="1:1">
      <c r="A581" s="483"/>
    </row>
    <row r="582" spans="1:1">
      <c r="A582" s="483"/>
    </row>
    <row r="583" spans="1:1">
      <c r="A583" s="483"/>
    </row>
    <row r="584" spans="1:1">
      <c r="A584" s="483"/>
    </row>
    <row r="585" spans="1:1">
      <c r="A585" s="483"/>
    </row>
    <row r="586" spans="1:1">
      <c r="A586" s="483"/>
    </row>
    <row r="587" spans="1:1">
      <c r="A587" s="483"/>
    </row>
    <row r="588" spans="1:1">
      <c r="A588" s="483"/>
    </row>
    <row r="589" spans="1:1">
      <c r="A589" s="483"/>
    </row>
    <row r="590" spans="1:1">
      <c r="A590" s="483"/>
    </row>
    <row r="591" spans="1:1">
      <c r="A591" s="483"/>
    </row>
    <row r="592" spans="1:1">
      <c r="A592" s="483"/>
    </row>
    <row r="593" spans="1:1">
      <c r="A593" s="483"/>
    </row>
    <row r="594" spans="1:1">
      <c r="A594" s="483"/>
    </row>
    <row r="595" spans="1:1">
      <c r="A595" s="483"/>
    </row>
    <row r="596" spans="1:1">
      <c r="A596" s="483"/>
    </row>
    <row r="597" spans="1:1">
      <c r="A597" s="483"/>
    </row>
    <row r="598" spans="1:1">
      <c r="A598" s="483"/>
    </row>
    <row r="599" spans="1:1">
      <c r="A599" s="483"/>
    </row>
    <row r="600" spans="1:1">
      <c r="A600" s="483"/>
    </row>
  </sheetData>
  <mergeCells count="7">
    <mergeCell ref="C90:D90"/>
    <mergeCell ref="B2:E2"/>
    <mergeCell ref="G2:L2"/>
    <mergeCell ref="C4:E4"/>
    <mergeCell ref="I4:L4"/>
    <mergeCell ref="I5:K6"/>
    <mergeCell ref="H7:L7"/>
  </mergeCells>
  <hyperlinks>
    <hyperlink ref="A22" r:id="rId1" display="http://unstats.un.org/unsd/cr/registry/regcs.asp?Cl=16&amp;Lg=1&amp;Co=311" xr:uid="{00000000-0004-0000-1600-000000000000}"/>
    <hyperlink ref="B112" r:id="rId2" display="http://unstats.un.org/unsd/cr/registry/regcs.asp?Cl=16&amp;Lg=1&amp;Co=3811" xr:uid="{00000000-0004-0000-1600-000001000000}"/>
    <hyperlink ref="B113" r:id="rId3" display="http://unstats.un.org/unsd/cr/registry/regcs.asp?Cl=16&amp;Lg=1&amp;Co=3812" xr:uid="{00000000-0004-0000-1600-000002000000}"/>
    <hyperlink ref="B114" r:id="rId4" display="http://unstats.un.org/unsd/cr/registry/regcs.asp?Cl=16&amp;Lg=1&amp;Co=3813" xr:uid="{00000000-0004-0000-1600-000003000000}"/>
    <hyperlink ref="B116" r:id="rId5" display="http://unstats.un.org/unsd/cr/registry/regcs.asp?Cl=16&amp;Lg=1&amp;Co=3814" xr:uid="{00000000-0004-0000-1600-000004000000}"/>
    <hyperlink ref="B117" r:id="rId6" display="http://unstats.un.org/unsd/cr/registry/regcs.asp?Cl=16&amp;Lg=1&amp;Co=3816" xr:uid="{00000000-0004-0000-1600-000005000000}"/>
    <hyperlink ref="C112" r:id="rId7" display="http://unstats.un.org/unsd/cr/registry/regcs.asp?Cl=16&amp;Lg=1&amp;Co=38112" xr:uid="{00000000-0004-0000-1600-000006000000}"/>
    <hyperlink ref="A36" r:id="rId8" display="http://unstats.un.org/unsd/cr/registry/regcs.asp?Cl=16&amp;Lg=1&amp;Co=312" xr:uid="{00000000-0004-0000-1600-000007000000}"/>
    <hyperlink ref="A49" r:id="rId9" display="http://unstats.un.org/unsd/cr/registry/regcs.asp?Cl=16&amp;Lg=1&amp;Co=316" xr:uid="{00000000-0004-0000-1600-000008000000}"/>
    <hyperlink ref="A56" r:id="rId10" display="http://unstats.un.org/unsd/cr/registry/regcs.asp?Cl=16&amp;Lg=1&amp;Co=317" xr:uid="{00000000-0004-0000-1600-000009000000}"/>
    <hyperlink ref="C23" r:id="rId11" display="http://unstats.un.org/unsd/cr/registry/regcs.asp?Cl=16&amp;Lg=1&amp;Co=31100" xr:uid="{00000000-0004-0000-1600-00000A000000}"/>
  </hyperlinks>
  <pageMargins left="0.7" right="0.7" top="0.75" bottom="0.75" header="0.3" footer="0.3"/>
  <pageSetup paperSize="9" scale="86" orientation="portrait" r:id="rId1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6"/>
  <sheetViews>
    <sheetView workbookViewId="0"/>
  </sheetViews>
  <sheetFormatPr defaultColWidth="8.81640625" defaultRowHeight="14"/>
  <cols>
    <col min="2" max="2" width="2.81640625" style="204" customWidth="1"/>
    <col min="3" max="3" width="117.81640625" customWidth="1"/>
  </cols>
  <sheetData>
    <row r="1" spans="1:3" ht="21" customHeight="1">
      <c r="A1" s="199" t="s">
        <v>781</v>
      </c>
      <c r="B1" s="222"/>
      <c r="C1" s="200"/>
    </row>
    <row r="2" spans="1:3">
      <c r="A2" s="201">
        <v>1</v>
      </c>
      <c r="B2" s="202"/>
      <c r="C2" s="223" t="s">
        <v>782</v>
      </c>
    </row>
    <row r="3" spans="1:3">
      <c r="A3" s="201">
        <v>2</v>
      </c>
      <c r="B3" s="202"/>
      <c r="C3" s="223" t="s">
        <v>783</v>
      </c>
    </row>
    <row r="4" spans="1:3">
      <c r="A4" s="201">
        <v>3</v>
      </c>
      <c r="B4" s="202"/>
      <c r="C4" s="224" t="s">
        <v>784</v>
      </c>
    </row>
    <row r="5" spans="1:3">
      <c r="A5" s="201">
        <v>4</v>
      </c>
      <c r="B5" s="202"/>
      <c r="C5" s="223" t="s">
        <v>785</v>
      </c>
    </row>
    <row r="6" spans="1:3">
      <c r="A6" s="201">
        <v>5</v>
      </c>
      <c r="B6" s="202"/>
      <c r="C6" s="223" t="s">
        <v>786</v>
      </c>
    </row>
    <row r="7" spans="1:3">
      <c r="A7" s="201">
        <v>6</v>
      </c>
      <c r="B7" s="202"/>
      <c r="C7" s="223" t="s">
        <v>787</v>
      </c>
    </row>
    <row r="8" spans="1:3">
      <c r="A8" s="201">
        <v>7</v>
      </c>
      <c r="B8" s="202"/>
      <c r="C8" s="223" t="s">
        <v>788</v>
      </c>
    </row>
    <row r="9" spans="1:3">
      <c r="A9" s="201">
        <v>8</v>
      </c>
      <c r="B9" s="202"/>
      <c r="C9" s="223" t="s">
        <v>789</v>
      </c>
    </row>
    <row r="10" spans="1:3">
      <c r="A10" s="201">
        <v>9</v>
      </c>
      <c r="B10" s="202"/>
      <c r="C10" s="223" t="s">
        <v>790</v>
      </c>
    </row>
    <row r="11" spans="1:3">
      <c r="A11" s="201">
        <v>10</v>
      </c>
      <c r="B11" s="202"/>
      <c r="C11" s="223" t="s">
        <v>791</v>
      </c>
    </row>
    <row r="12" spans="1:3">
      <c r="A12" s="201">
        <v>11</v>
      </c>
      <c r="B12" s="202"/>
      <c r="C12" s="223" t="s">
        <v>792</v>
      </c>
    </row>
    <row r="13" spans="1:3">
      <c r="A13" s="201">
        <v>12</v>
      </c>
      <c r="B13" s="202"/>
      <c r="C13" s="223" t="s">
        <v>793</v>
      </c>
    </row>
    <row r="14" spans="1:3">
      <c r="A14" s="201">
        <v>13</v>
      </c>
      <c r="B14" s="202"/>
      <c r="C14" s="223" t="s">
        <v>794</v>
      </c>
    </row>
    <row r="15" spans="1:3">
      <c r="A15" s="201">
        <v>14</v>
      </c>
      <c r="B15" s="202"/>
      <c r="C15" s="223" t="s">
        <v>795</v>
      </c>
    </row>
    <row r="16" spans="1:3">
      <c r="A16" s="201">
        <v>15</v>
      </c>
      <c r="B16" s="202"/>
      <c r="C16" s="223" t="s">
        <v>796</v>
      </c>
    </row>
    <row r="17" spans="1:3">
      <c r="A17" s="201">
        <v>16</v>
      </c>
      <c r="B17" s="202"/>
      <c r="C17" s="223" t="s">
        <v>797</v>
      </c>
    </row>
    <row r="18" spans="1:3" ht="20.25" customHeight="1">
      <c r="A18" s="199" t="s">
        <v>798</v>
      </c>
      <c r="B18" s="203"/>
      <c r="C18" s="200"/>
    </row>
    <row r="19" spans="1:3">
      <c r="A19" s="201">
        <v>1</v>
      </c>
      <c r="B19" s="202"/>
      <c r="C19" s="223" t="s">
        <v>799</v>
      </c>
    </row>
    <row r="20" spans="1:3">
      <c r="A20" s="201">
        <v>2</v>
      </c>
      <c r="B20" s="202"/>
      <c r="C20" s="223" t="s">
        <v>800</v>
      </c>
    </row>
    <row r="21" spans="1:3">
      <c r="A21" s="201">
        <v>3</v>
      </c>
      <c r="B21" s="202"/>
      <c r="C21" s="223" t="s">
        <v>801</v>
      </c>
    </row>
    <row r="22" spans="1:3">
      <c r="A22" s="201">
        <v>4</v>
      </c>
      <c r="B22" s="202"/>
      <c r="C22" s="223" t="s">
        <v>802</v>
      </c>
    </row>
    <row r="23" spans="1:3">
      <c r="A23" s="201">
        <v>5</v>
      </c>
      <c r="B23" s="202"/>
      <c r="C23" s="223" t="s">
        <v>794</v>
      </c>
    </row>
    <row r="24" spans="1:3" ht="25.5">
      <c r="A24" s="205">
        <v>6</v>
      </c>
      <c r="C24" s="225" t="s">
        <v>803</v>
      </c>
    </row>
    <row r="25" spans="1:3">
      <c r="A25" s="205">
        <v>7</v>
      </c>
      <c r="C25" s="223" t="s">
        <v>797</v>
      </c>
    </row>
    <row r="26" spans="1:3">
      <c r="A26" s="205">
        <v>8</v>
      </c>
      <c r="C26" s="226" t="s">
        <v>804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4DD66-12E4-4727-BD26-898E2F9619DE}">
  <ds:schemaRefs>
    <ds:schemaRef ds:uri="1da562b7-1f10-43e3-8305-f01a56e7c6f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b5a98dde-d495-409d-b44d-3860a7aae06f"/>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D3B1C1D-308B-452F-B855-92FB4D1ADB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17</vt:i4>
      </vt:variant>
    </vt:vector>
  </HeadingPairs>
  <TitlesOfParts>
    <vt:vector size="40" baseType="lpstr">
      <vt:lpstr>Cover</vt:lpstr>
      <vt:lpstr>1 Basic Info</vt:lpstr>
      <vt:lpstr>2 Findings</vt:lpstr>
      <vt:lpstr>3 RA Cert process</vt:lpstr>
      <vt:lpstr>5 Org Struture &amp; Management </vt:lpstr>
      <vt:lpstr>6 S1</vt:lpstr>
      <vt:lpstr>7 S2</vt:lpstr>
      <vt:lpstr>8 S3</vt:lpstr>
      <vt:lpstr>9 S4</vt:lpstr>
      <vt:lpstr>A1 FM checklist</vt:lpstr>
      <vt:lpstr>Audit Programme</vt:lpstr>
      <vt:lpstr>A2 Consultation</vt:lpstr>
      <vt:lpstr>A3 Species list</vt:lpstr>
      <vt:lpstr>A6 FSC&amp;PEFC UK Group checklist</vt:lpstr>
      <vt:lpstr>A7 Members &amp; FMUs</vt:lpstr>
      <vt:lpstr>PEFC UK sampling</vt:lpstr>
      <vt:lpstr>A9 NTFP checklist</vt:lpstr>
      <vt:lpstr>A10 Glossary</vt:lpstr>
      <vt:lpstr>A11 Cert decsn</vt:lpstr>
      <vt:lpstr>A12a Product schedule</vt:lpstr>
      <vt:lpstr>A13 ILO conventions</vt:lpstr>
      <vt:lpstr>A14 Product codes</vt:lpstr>
      <vt:lpstr>A18 Opening &amp; Closing</vt:lpstr>
      <vt:lpstr>'1 Basic Info'!Print_Area</vt:lpstr>
      <vt:lpstr>'2 Findings'!Print_Area</vt:lpstr>
      <vt:lpstr>'3 RA Cert process'!Print_Area</vt:lpstr>
      <vt:lpstr>'5 Org Struture &amp; Management '!Print_Area</vt:lpstr>
      <vt:lpstr>'6 S1'!Print_Area</vt:lpstr>
      <vt:lpstr>'7 S2'!Print_Area</vt:lpstr>
      <vt:lpstr>'8 S3'!Print_Area</vt:lpstr>
      <vt:lpstr>'9 S4'!Print_Area</vt:lpstr>
      <vt:lpstr>'A1 FM checklist'!Print_Area</vt:lpstr>
      <vt:lpstr>'A11 Cert decsn'!Print_Area</vt:lpstr>
      <vt:lpstr>'A12a Product schedule'!Print_Area</vt:lpstr>
      <vt:lpstr>'A14 Product codes'!Print_Area</vt:lpstr>
      <vt:lpstr>'A2 Consultation'!Print_Area</vt:lpstr>
      <vt:lpstr>'A3 Species list'!Print_Area</vt:lpstr>
      <vt:lpstr>'A6 FSC&amp;PEFC UK Group checklist'!Print_Area</vt:lpstr>
      <vt:lpstr>'A7 Members &amp; FMUs'!Print_Area</vt:lpstr>
      <vt:lpstr>'A9 NTFP checklist'!Print_Area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Rebecca Hill</cp:lastModifiedBy>
  <cp:revision/>
  <cp:lastPrinted>2024-10-23T11:31:19Z</cp:lastPrinted>
  <dcterms:created xsi:type="dcterms:W3CDTF">2005-01-24T17:03:19Z</dcterms:created>
  <dcterms:modified xsi:type="dcterms:W3CDTF">2024-10-23T11:45:48Z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