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W:\Forestry\Masters\Certification Records\CURRENT LICENSEES\013895 SAPPI PEFC FM group\2023 MA\"/>
    </mc:Choice>
  </mc:AlternateContent>
  <xr:revisionPtr revIDLastSave="0" documentId="13_ncr:1_{8285F0BA-62DA-484E-9635-AFE23FABAA87}" xr6:coauthVersionLast="47" xr6:coauthVersionMax="47" xr10:uidLastSave="{00000000-0000-0000-0000-000000000000}"/>
  <bookViews>
    <workbookView xWindow="-90" yWindow="-16200" windowWidth="14580" windowHeight="15570" tabRatio="880" xr2:uid="{00000000-000D-0000-FFFF-FFFF00000000}"/>
  </bookViews>
  <sheets>
    <sheet name="Cover" sheetId="1" r:id="rId1"/>
    <sheet name="1 Basic info" sheetId="74" r:id="rId2"/>
    <sheet name="2 Findings" sheetId="65" r:id="rId3"/>
    <sheet name="3 MA Cert process" sheetId="3" r:id="rId4"/>
    <sheet name="5 MA Org Structure+Management" sheetId="66" r:id="rId5"/>
    <sheet name="6 S1" sheetId="19" r:id="rId6"/>
    <sheet name="7 S2" sheetId="50" r:id="rId7"/>
    <sheet name="8 S3" sheetId="51" r:id="rId8"/>
    <sheet name="9 S4" sheetId="49" r:id="rId9"/>
    <sheet name="A1 Checklist" sheetId="60" r:id="rId10"/>
    <sheet name="Audit Programme" sheetId="73" r:id="rId11"/>
    <sheet name="A2 Stakeholder Summary" sheetId="59" r:id="rId12"/>
    <sheet name="A3 Species list" sheetId="16" r:id="rId13"/>
    <sheet name="A6 Group checklist" sheetId="62" r:id="rId14"/>
    <sheet name="A6a Multisite checklist" sheetId="69" state="hidden" r:id="rId15"/>
    <sheet name="A7 Members &amp; FMUs" sheetId="34" r:id="rId16"/>
    <sheet name="A8a Sampling" sheetId="70" r:id="rId17"/>
    <sheet name="A11a Cert Decsn" sheetId="42" r:id="rId18"/>
    <sheet name="A12a Product schedule" sheetId="53" r:id="rId19"/>
    <sheet name="A14a Product Codes" sheetId="58" r:id="rId20"/>
    <sheet name="A15 Opening and Closing Meeting" sheetId="67" r:id="rId21"/>
  </sheets>
  <definedNames>
    <definedName name="_xlnm._FilterDatabase" localSheetId="1" hidden="1">'1 Basic info'!$K$1:$K$111</definedName>
    <definedName name="_xlnm._FilterDatabase" localSheetId="2" hidden="1">'2 Findings'!$A$5:$K$9</definedName>
    <definedName name="_xlnm._FilterDatabase" localSheetId="9" hidden="1">'A1 Checklist'!$C$1:$C$718</definedName>
    <definedName name="_xlnm._FilterDatabase" localSheetId="15" hidden="1">'A7 Members &amp; FMUs'!$A$2:$K$2</definedName>
    <definedName name="_xlnm.Print_Area" localSheetId="1">'1 Basic info'!$A$1:$H$93</definedName>
    <definedName name="_xlnm.Print_Area" localSheetId="2">'2 Findings'!$A$2:$L$22</definedName>
    <definedName name="_xlnm.Print_Area" localSheetId="3">'3 MA Cert process'!$A$1:$C$97</definedName>
    <definedName name="_xlnm.Print_Area" localSheetId="4">'5 MA Org Structure+Management'!$A$1:$C$31</definedName>
    <definedName name="_xlnm.Print_Area" localSheetId="5">'6 S1'!$A$1:$C$81</definedName>
    <definedName name="_xlnm.Print_Area" localSheetId="6">'7 S2'!$A$1:$C$67</definedName>
    <definedName name="_xlnm.Print_Area" localSheetId="7">'8 S3'!$A$1:$C$59</definedName>
    <definedName name="_xlnm.Print_Area" localSheetId="8">'9 S4'!$A$1:$C$64</definedName>
    <definedName name="_xlnm.Print_Area" localSheetId="18">'A12a Product schedule'!$A$1:$D$38</definedName>
    <definedName name="_xlnm.Print_Area" localSheetId="0" xml:space="preserve">            Cover!$A$1:$F$32,Cover!$G:$G</definedName>
    <definedName name="Process">"process, label, store"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53" l="1"/>
  <c r="B12" i="53"/>
  <c r="B10" i="53"/>
  <c r="B7" i="42"/>
  <c r="F75" i="70"/>
  <c r="E75" i="70"/>
  <c r="D75" i="70"/>
  <c r="C64" i="70"/>
  <c r="F63" i="70"/>
  <c r="E63" i="70"/>
  <c r="F62" i="70"/>
  <c r="E62" i="70"/>
  <c r="D62" i="70"/>
  <c r="F61" i="70"/>
  <c r="E61" i="70"/>
  <c r="D61" i="70"/>
  <c r="F60" i="70"/>
  <c r="E60" i="70"/>
  <c r="F59" i="70"/>
  <c r="E59" i="70"/>
  <c r="D59" i="70"/>
  <c r="F58" i="70"/>
  <c r="E58" i="70"/>
  <c r="D58" i="70"/>
  <c r="F57" i="70"/>
  <c r="E57" i="70"/>
  <c r="F56" i="70"/>
  <c r="E56" i="70"/>
  <c r="D56" i="70"/>
  <c r="F55" i="70"/>
  <c r="E55" i="70"/>
  <c r="D55" i="70"/>
  <c r="F54" i="70"/>
  <c r="E54" i="70"/>
  <c r="F53" i="70"/>
  <c r="E53" i="70"/>
  <c r="D53" i="70"/>
  <c r="F52" i="70"/>
  <c r="F64" i="70" s="1"/>
  <c r="E52" i="70"/>
  <c r="E64" i="70" s="1"/>
  <c r="D52" i="70"/>
  <c r="D64" i="70" s="1"/>
  <c r="E42" i="70"/>
  <c r="F41" i="70"/>
  <c r="E41" i="70"/>
  <c r="F38" i="70"/>
  <c r="E38" i="70"/>
  <c r="F35" i="70"/>
  <c r="E35" i="70"/>
  <c r="F32" i="70"/>
  <c r="E32" i="70"/>
  <c r="F42" i="70" l="1"/>
  <c r="F26" i="70"/>
  <c r="B51" i="60"/>
  <c r="F15" i="34"/>
  <c r="E15" i="34"/>
  <c r="D15" i="34"/>
  <c r="H14" i="34"/>
  <c r="J14" i="34" s="1"/>
  <c r="G14" i="34"/>
  <c r="H13" i="34"/>
  <c r="J13" i="34" s="1"/>
  <c r="G13" i="34"/>
  <c r="J12" i="34"/>
  <c r="H12" i="34"/>
  <c r="G12" i="34"/>
  <c r="H11" i="34"/>
  <c r="J11" i="34" s="1"/>
  <c r="G11" i="34"/>
  <c r="H10" i="34"/>
  <c r="G10" i="34"/>
  <c r="D92" i="74"/>
  <c r="C92" i="74"/>
  <c r="G15" i="34" l="1"/>
  <c r="H15" i="34"/>
  <c r="J15" i="34" s="1"/>
  <c r="J10" i="34"/>
  <c r="B3" i="42" l="1"/>
  <c r="B4" i="42"/>
  <c r="B34" i="42"/>
  <c r="I4"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27" authorId="1" shapeId="0" xr:uid="{00000000-0006-0000-0300-000003000000}">
      <text>
        <r>
          <rPr>
            <sz val="8"/>
            <color indexed="81"/>
            <rFont val="Tahoma"/>
            <family val="2"/>
          </rPr>
          <t>Name, 3 line description of key qualifications and experience</t>
        </r>
      </text>
    </comment>
    <comment ref="B33"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35" authorId="1" shapeId="0" xr:uid="{00000000-0006-0000-0300-000005000000}">
      <text>
        <r>
          <rPr>
            <sz val="8"/>
            <color indexed="81"/>
            <rFont val="Tahoma"/>
            <family val="2"/>
          </rPr>
          <t>Name, 3 line description of key qualifications and experience</t>
        </r>
      </text>
    </comment>
    <comment ref="B45" authorId="1" shapeId="0" xr:uid="{00000000-0006-0000-0300-000006000000}">
      <text>
        <r>
          <rPr>
            <sz val="8"/>
            <color indexed="81"/>
            <rFont val="Tahoma"/>
            <family val="2"/>
          </rPr>
          <t>include name of site visited, items seen and issues discussed</t>
        </r>
      </text>
    </comment>
    <comment ref="B52" authorId="1" shapeId="0" xr:uid="{00000000-0006-0000-0300-000007000000}">
      <text>
        <r>
          <rPr>
            <sz val="8"/>
            <color indexed="81"/>
            <rFont val="Tahoma"/>
            <family val="2"/>
          </rPr>
          <t xml:space="preserve">Edit this section to name standard used, version of standard (e.g. draft number), date standard finalised. </t>
        </r>
      </text>
    </comment>
    <comment ref="B63" authorId="1" shapeId="0" xr:uid="{00000000-0006-0000-0300-000008000000}">
      <text>
        <r>
          <rPr>
            <sz val="8"/>
            <color indexed="81"/>
            <rFont val="Tahoma"/>
            <family val="2"/>
          </rPr>
          <t>Describe process of adaptation</t>
        </r>
      </text>
    </comment>
    <comment ref="B74" authorId="3" shapeId="0" xr:uid="{00000000-0006-0000-0300-000009000000}">
      <text>
        <r>
          <rPr>
            <b/>
            <sz val="9"/>
            <color indexed="81"/>
            <rFont val="Tahoma"/>
            <family val="2"/>
          </rPr>
          <t>Specific PEFC requirement for Norway and Sweden</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5" authorId="0" shapeId="0" xr:uid="{00000000-0006-0000-0500-000001000000}">
      <text>
        <r>
          <rPr>
            <sz val="8"/>
            <color indexed="81"/>
            <rFont val="Tahoma"/>
            <family val="2"/>
          </rPr>
          <t>Name and 3 line description of key qualifications and experience</t>
        </r>
      </text>
    </comment>
    <comment ref="B57" authorId="0" shapeId="0" xr:uid="{00000000-0006-0000-0500-000002000000}">
      <text>
        <r>
          <rPr>
            <sz val="8"/>
            <color indexed="81"/>
            <rFont val="Tahoma"/>
            <family val="2"/>
          </rPr>
          <t>include name of site visited, items seen and issues discussed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600-000001000000}">
      <text>
        <r>
          <rPr>
            <sz val="8"/>
            <color indexed="81"/>
            <rFont val="Tahoma"/>
            <family val="2"/>
          </rPr>
          <t>Name and 3 line description of key qualifications and experience</t>
        </r>
      </text>
    </comment>
    <comment ref="B59" authorId="0" shapeId="0" xr:uid="{00000000-0006-0000-06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Alison Pilling</author>
  </authors>
  <commentList>
    <comment ref="A11" authorId="0" shapeId="0" xr:uid="{00000000-0006-0000-1100-000001000000}">
      <text>
        <r>
          <rPr>
            <b/>
            <sz val="8"/>
            <color indexed="81"/>
            <rFont val="Tahoma"/>
            <family val="2"/>
          </rPr>
          <t>MA/S1/S2/S3/S4/RA</t>
        </r>
      </text>
    </comment>
    <comment ref="B35" authorId="1" shapeId="0" xr:uid="{00000000-0006-0000-1100-000002000000}">
      <text>
        <r>
          <rPr>
            <b/>
            <sz val="9"/>
            <color indexed="81"/>
            <rFont val="Tahoma"/>
            <charset val="1"/>
          </rPr>
          <t>Alison Pilling:</t>
        </r>
        <r>
          <rPr>
            <sz val="9"/>
            <color indexed="81"/>
            <rFont val="Tahoma"/>
            <charset val="1"/>
          </rPr>
          <t xml:space="preserve">
Add appropriate Approver's Name here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200-000001000000}">
      <text/>
    </comment>
    <comment ref="B15" authorId="0" shapeId="0" xr:uid="{00000000-0006-0000-12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200-000003000000}">
      <text>
        <r>
          <rPr>
            <b/>
            <sz val="8"/>
            <color indexed="81"/>
            <rFont val="Tahoma"/>
            <family val="2"/>
          </rPr>
          <t xml:space="preserve">SA: </t>
        </r>
        <r>
          <rPr>
            <sz val="8"/>
            <color indexed="81"/>
            <rFont val="Tahoma"/>
            <family val="2"/>
          </rPr>
          <t>See Tab A14 for Product Codes</t>
        </r>
      </text>
    </comment>
    <comment ref="D15" authorId="1" shapeId="0" xr:uid="{00000000-0006-0000-1200-000004000000}">
      <text>
        <r>
          <rPr>
            <b/>
            <sz val="8"/>
            <color indexed="81"/>
            <rFont val="Tahoma"/>
            <family val="2"/>
          </rPr>
          <t xml:space="preserve">SA: </t>
        </r>
        <r>
          <rPr>
            <sz val="8"/>
            <color indexed="81"/>
            <rFont val="Tahoma"/>
            <family val="2"/>
          </rPr>
          <t>Use full species name. See Tab A3</t>
        </r>
      </text>
    </comment>
  </commentList>
</comments>
</file>

<file path=xl/sharedStrings.xml><?xml version="1.0" encoding="utf-8"?>
<sst xmlns="http://schemas.openxmlformats.org/spreadsheetml/2006/main" count="3123" uniqueCount="1494">
  <si>
    <t>SA Certification Forest Certification Public Report</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</si>
  <si>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</si>
  <si>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</si>
  <si>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Region and Country:</t>
  </si>
  <si>
    <t xml:space="preserve">Standard: </t>
  </si>
  <si>
    <t>Certificate Code:</t>
  </si>
  <si>
    <t>PEFC License Code:</t>
  </si>
  <si>
    <t>Date of certificate issue:</t>
  </si>
  <si>
    <t>Date of expiry of certificate:</t>
  </si>
  <si>
    <t>Assessment date</t>
  </si>
  <si>
    <t>Date Report Finalised/ Updated</t>
  </si>
  <si>
    <t>SA Auditor</t>
  </si>
  <si>
    <t>Checked by</t>
  </si>
  <si>
    <t>Approved by</t>
  </si>
  <si>
    <t>PA</t>
  </si>
  <si>
    <t>MA</t>
  </si>
  <si>
    <t>S1</t>
  </si>
  <si>
    <t>S2</t>
  </si>
  <si>
    <t>S3</t>
  </si>
  <si>
    <t>S4</t>
  </si>
  <si>
    <t>Disclaimer: auditing is based on a sampling process of the available information.</t>
  </si>
  <si>
    <t>Please note that the main text of this report is publicly available on request</t>
  </si>
  <si>
    <t>Soil Association Certification Ltd • United Kingdom</t>
  </si>
  <si>
    <t xml:space="preserve">Telephone (+44) (0) 117 914 2435 </t>
  </si>
  <si>
    <t>Email forestry@soilassociation.org • www.soilassociation.org/forestry</t>
  </si>
  <si>
    <t>Soil Association Certification Ltd • Company Registration No. 726903</t>
  </si>
  <si>
    <t>A wholly-owned subsidiary of the Soil Association Charity No. 20686</t>
  </si>
  <si>
    <t>RT-FM-001a-06.1 June 2022. ©  Produced by Soil Association Certification Limited</t>
  </si>
  <si>
    <t xml:space="preserve">BASIC INFORMATION </t>
  </si>
  <si>
    <t>note to applicant - please complete this column</t>
  </si>
  <si>
    <t>both</t>
  </si>
  <si>
    <t>Certification Body</t>
  </si>
  <si>
    <t>Soil Association Certification Ltd</t>
  </si>
  <si>
    <t>Guidance</t>
  </si>
  <si>
    <t>1.1.1</t>
  </si>
  <si>
    <t>Certificate registration code</t>
  </si>
  <si>
    <t>SA-FM/COC-00XXXX</t>
  </si>
  <si>
    <t>To be completed by SA Certification on issue of certificate</t>
  </si>
  <si>
    <t>1.1.2</t>
  </si>
  <si>
    <t>Type of certification</t>
  </si>
  <si>
    <t>PEFC Only</t>
  </si>
  <si>
    <t>1.1.2.1</t>
  </si>
  <si>
    <t>PEFC ONLY - Norway and Sweden -  it is also necessary that you have ISO 14001 certification - please provide a copy of your certificate.</t>
  </si>
  <si>
    <t>attached?</t>
  </si>
  <si>
    <t>PEFC</t>
  </si>
  <si>
    <t>1.1.2.2</t>
  </si>
  <si>
    <t>PEFC ONLY - ROMANIA - Please supply your Sustainability Report along with your application as per PEFC Romania Scheme requirements</t>
  </si>
  <si>
    <t>1.1.3</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</si>
  <si>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</si>
  <si>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</si>
  <si>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</si>
  <si>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t>1.1.4</t>
  </si>
  <si>
    <t>Note For UK - adding PEFC FM to existing FSC Cert Holders - Hide this row if not applicable</t>
  </si>
  <si>
    <t>PEFC UK FM added to an existing FSC Certificate does not require a PA, or full assessment against all indicators. Agreed with PEFC UK as UKWAS assessment has already occurred.</t>
  </si>
  <si>
    <r>
      <t>Details of forest manager/owner/</t>
    </r>
    <r>
      <rPr>
        <b/>
        <sz val="11"/>
        <rFont val="Cambria"/>
        <family val="1"/>
      </rPr>
      <t>contractor/wood procurement organisation (Certificate holder)</t>
    </r>
  </si>
  <si>
    <t>1.2.1</t>
  </si>
  <si>
    <t>Company name and legal entity</t>
  </si>
  <si>
    <t>1.2.2</t>
  </si>
  <si>
    <t>Company name and legal entity in local language</t>
  </si>
  <si>
    <t>1.2.3</t>
  </si>
  <si>
    <t>Company registration number</t>
  </si>
  <si>
    <t>1.2.4</t>
  </si>
  <si>
    <t>Contact person</t>
  </si>
  <si>
    <t>1.2.5</t>
  </si>
  <si>
    <t>Business address</t>
  </si>
  <si>
    <t>Street/Town(City)/State(County)/Zip(Postal code)</t>
  </si>
  <si>
    <t xml:space="preserve">Forest owner(s), or </t>
  </si>
  <si>
    <t>1.2.6</t>
  </si>
  <si>
    <t>Country</t>
  </si>
  <si>
    <t>Wood procurement organisation(s), or</t>
  </si>
  <si>
    <t>1.2.7</t>
  </si>
  <si>
    <t>Tel</t>
  </si>
  <si>
    <t>Forest contractor(s):</t>
  </si>
  <si>
    <t>1.2.8</t>
  </si>
  <si>
    <t>Fax</t>
  </si>
  <si>
    <t>Felling operations contractor</t>
  </si>
  <si>
    <t>1.2.9</t>
  </si>
  <si>
    <t>e-mail</t>
  </si>
  <si>
    <t>Silvicultural contractor, or</t>
  </si>
  <si>
    <t>1.2.10</t>
  </si>
  <si>
    <t>web page address</t>
  </si>
  <si>
    <t>Forest management planning contractor</t>
  </si>
  <si>
    <t>1.2.11</t>
  </si>
  <si>
    <t>Application information completed by duly authorised representative</t>
  </si>
  <si>
    <t>Insert electronic signature or name as equivalent here</t>
  </si>
  <si>
    <t>1.2.12</t>
  </si>
  <si>
    <t>Any particular logistics for travel arrangements to the site or between the sites?</t>
  </si>
  <si>
    <t>Scope of certificate</t>
  </si>
  <si>
    <t>1.3.1</t>
  </si>
  <si>
    <t>Type of certificate</t>
  </si>
  <si>
    <t xml:space="preserve">Single / Group </t>
  </si>
  <si>
    <t>Single</t>
  </si>
  <si>
    <t>1.3.1.a</t>
  </si>
  <si>
    <t>Type of operation</t>
  </si>
  <si>
    <t xml:space="preserve">Forest owner(s)
</t>
  </si>
  <si>
    <t>Group</t>
  </si>
  <si>
    <t>1.3.1.b</t>
  </si>
  <si>
    <t>Wood procurement organisation(s), or
Forest contractor(s):
- Felling operations contractor
- Silvicultural contractor, or
- Forest management planning contractor.</t>
  </si>
  <si>
    <t>1.3.2a</t>
  </si>
  <si>
    <r>
      <t>Name(s) of the forest</t>
    </r>
    <r>
      <rPr>
        <sz val="11"/>
        <rFont val="Cambria"/>
        <family val="1"/>
      </rPr>
      <t>/organisations covered by the certificate</t>
    </r>
  </si>
  <si>
    <t>For groups see Annex 7</t>
  </si>
  <si>
    <t>1.3.2b</t>
  </si>
  <si>
    <t>Number of group members</t>
  </si>
  <si>
    <t>Applicable for groups only</t>
  </si>
  <si>
    <t>1.3.3</t>
  </si>
  <si>
    <t>Number of Forest Management Units (FMUs)</t>
  </si>
  <si>
    <t xml:space="preserve">FMU = Area covered by Forest Management Plan </t>
  </si>
  <si>
    <t>1.3.4</t>
  </si>
  <si>
    <t>1.3.5</t>
  </si>
  <si>
    <t>Region</t>
  </si>
  <si>
    <t>1.3.6</t>
  </si>
  <si>
    <t>Latitude</t>
  </si>
  <si>
    <t>x deg, x min E or W - Coordinates should refer to the center of the FMU.
For Groups/Multiple FMUs write: "refer to A7".</t>
  </si>
  <si>
    <t>1.3.7</t>
  </si>
  <si>
    <t>Longitude</t>
  </si>
  <si>
    <t>x deg, x min, N or S -  Coordinates should refer to the center of the FMU.
For Groups/Multiple FMUs write "refer to A7"</t>
  </si>
  <si>
    <t>North</t>
  </si>
  <si>
    <t>1.3.8</t>
  </si>
  <si>
    <t>Hemisphere</t>
  </si>
  <si>
    <t>North/ South</t>
  </si>
  <si>
    <t>South</t>
  </si>
  <si>
    <t>1.3.9</t>
  </si>
  <si>
    <t>Forest Zone or Biome</t>
  </si>
  <si>
    <t>Boreal/ Temperate/Subtropical/Tropical</t>
  </si>
  <si>
    <t>Boreal</t>
  </si>
  <si>
    <t>Temperate</t>
  </si>
  <si>
    <t>1.3.10</t>
  </si>
  <si>
    <r>
      <t>FSC</t>
    </r>
    <r>
      <rPr>
        <b/>
        <u/>
        <vertAlign val="superscript"/>
        <sz val="11"/>
        <rFont val="Cambria"/>
        <family val="1"/>
      </rPr>
      <t>®</t>
    </r>
    <r>
      <rPr>
        <b/>
        <u/>
        <sz val="11"/>
        <rFont val="Cambria"/>
        <family val="1"/>
      </rPr>
      <t xml:space="preserve"> AAF category/ies</t>
    </r>
  </si>
  <si>
    <t>Non-SLIMF area (ha)</t>
  </si>
  <si>
    <t>SLIMF area (ha)</t>
  </si>
  <si>
    <t>Subtropical</t>
  </si>
  <si>
    <t xml:space="preserve">FSC </t>
  </si>
  <si>
    <t>Natural Forest - Community Forestry</t>
  </si>
  <si>
    <t>Tropical</t>
  </si>
  <si>
    <t>Natural Forest- Conservation purposes</t>
  </si>
  <si>
    <t>Natural Forest - Tropical</t>
  </si>
  <si>
    <t>Natural Forest - Boreal</t>
  </si>
  <si>
    <t>Natural Forest Temperate</t>
  </si>
  <si>
    <t>Plantation</t>
  </si>
  <si>
    <t>1.3.10b</t>
  </si>
  <si>
    <t>PEFC Notification Fee:</t>
  </si>
  <si>
    <t>Forest management</t>
  </si>
  <si>
    <t>Choose from:</t>
  </si>
  <si>
    <t>1.4.1</t>
  </si>
  <si>
    <t>Type of enterprise</t>
  </si>
  <si>
    <t>Industrial/Non Industrial/Government/
Private/Communal/Group/Resource Manager</t>
  </si>
  <si>
    <t>Tenure management</t>
  </si>
  <si>
    <t xml:space="preserve">Public/State/Community/Private (please give total # ha for each type)
</t>
  </si>
  <si>
    <t>Indigenous/Concession/Low intensity/Small producer</t>
  </si>
  <si>
    <t>Church</t>
  </si>
  <si>
    <t>Ownership</t>
  </si>
  <si>
    <t xml:space="preserve">Public/State/Community/Private
</t>
  </si>
  <si>
    <t>Indigenous</t>
  </si>
  <si>
    <t>Outsourced processes or consultancy by third parties</t>
  </si>
  <si>
    <t>Please provide details of any, eg. Management Planners, forest surveyors, contracting other than harvesting (see 1.4.12)</t>
  </si>
  <si>
    <t>1.4.2</t>
  </si>
  <si>
    <t>Total area (hectares)</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</si>
  <si>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</si>
  <si>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</si>
  <si>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</si>
  <si>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</si>
  <si>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</si>
  <si>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</si>
  <si>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</si>
  <si>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</si>
  <si>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</si>
  <si>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1.4.3</t>
  </si>
  <si>
    <t>Forest Type</t>
  </si>
  <si>
    <t>Natural/Plantation/Semi-Natural &amp; Mixed Plantation &amp; Natural Forest</t>
  </si>
  <si>
    <t>Natural</t>
  </si>
  <si>
    <t>1.4.4</t>
  </si>
  <si>
    <t>Forest Composition</t>
  </si>
  <si>
    <t>Broad-leaved/Coniferous/Broad-leaved dominant/Coniferous dominant</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</si>
  <si>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</si>
  <si>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</si>
  <si>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</si>
  <si>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</si>
  <si>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Semi-Natural &amp; Mixed Plantation &amp; Natural Forest</t>
  </si>
  <si>
    <t>Area of forest classified as 'high conservation value forest'</t>
  </si>
  <si>
    <t>List of High Nature Values</t>
  </si>
  <si>
    <r>
      <t xml:space="preserve">List these </t>
    </r>
    <r>
      <rPr>
        <i/>
        <sz val="11"/>
        <color indexed="10"/>
        <rFont val="Cambria"/>
        <family val="1"/>
      </rPr>
      <t>(definition of HCV is not a PEFC requirement in all countries, so listing nature values is more precise)</t>
    </r>
  </si>
  <si>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</si>
  <si>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</si>
  <si>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</si>
  <si>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</si>
  <si>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</si>
  <si>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</si>
  <si>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</si>
  <si>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</si>
  <si>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</si>
  <si>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</si>
  <si>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</si>
  <si>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</si>
  <si>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Drop down list Y/N</t>
  </si>
  <si>
    <t>1.4.6</t>
  </si>
  <si>
    <t>Plantation species category</t>
  </si>
  <si>
    <t>Not applicable/Indigenous/Exotic/
Mixed Indigenous and exotic</t>
  </si>
  <si>
    <t>1.4.7</t>
  </si>
  <si>
    <t>Principal Species</t>
  </si>
  <si>
    <t>Tree species – list or see Annex 3</t>
  </si>
  <si>
    <t>1.4.8</t>
  </si>
  <si>
    <t>Annual allowable cut (cu.m.yr)</t>
  </si>
  <si>
    <t>Actual Annual Cut (cu.m.yr)</t>
  </si>
  <si>
    <t>1.4.8a</t>
  </si>
  <si>
    <t>Approximate annual commercial production of non-timber forest products included in the scope of the certificate, by product type.</t>
  </si>
  <si>
    <t>1.4.9</t>
  </si>
  <si>
    <t>Product categories</t>
  </si>
  <si>
    <t>Round wood / Treated roundwood / Firewood / Sawn timber/ Charcoal / Non timber products – specify / Other - specify</t>
  </si>
  <si>
    <t>1.4.10</t>
  </si>
  <si>
    <t xml:space="preserve">Point of sale </t>
  </si>
  <si>
    <t xml:space="preserve">Standing / Roadside / Delivered </t>
  </si>
  <si>
    <t>1.4.11</t>
  </si>
  <si>
    <t>Number of workers – Employees</t>
  </si>
  <si>
    <t>Number male/female</t>
  </si>
  <si>
    <t>Total:</t>
  </si>
  <si>
    <t>1.4.12</t>
  </si>
  <si>
    <t>Contractors/Community/other workers</t>
  </si>
  <si>
    <t>1.4.13</t>
  </si>
  <si>
    <t>Pilot Project</t>
  </si>
  <si>
    <t>1.4.14</t>
  </si>
  <si>
    <t>SLIMFs - Small</t>
  </si>
  <si>
    <t>1.4.15</t>
  </si>
  <si>
    <t>SLIMFs - Low intensity</t>
  </si>
  <si>
    <t>1.4.16</t>
  </si>
  <si>
    <t xml:space="preserve">Division of FMUs </t>
  </si>
  <si>
    <t>Number</t>
  </si>
  <si>
    <t>Area</t>
  </si>
  <si>
    <t>Less than 100 ha</t>
  </si>
  <si>
    <t>100 ha – 1000 ha</t>
  </si>
  <si>
    <t>1000 ha – 10,000 ha</t>
  </si>
  <si>
    <t xml:space="preserve">More than 10,000 ha </t>
  </si>
  <si>
    <t>Total</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</si>
  <si>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</si>
  <si>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</si>
  <si>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</si>
  <si>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</si>
  <si>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</si>
  <si>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</si>
  <si>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</si>
  <si>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</si>
  <si>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</si>
  <si>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YES</t>
  </si>
  <si>
    <t>NO</t>
  </si>
  <si>
    <t>DO NOT DELETE - contains drop down data</t>
  </si>
  <si>
    <t>Obs</t>
  </si>
  <si>
    <t>Minor</t>
  </si>
  <si>
    <t>Major</t>
  </si>
  <si>
    <t>CORRECTIVE ACTION REGISTER</t>
  </si>
  <si>
    <t>No.</t>
  </si>
  <si>
    <t>Grade</t>
  </si>
  <si>
    <t>Non-compliance (or potential non-compliance for an Observation)</t>
  </si>
  <si>
    <t>Std ref</t>
  </si>
  <si>
    <t>Corrective Action Request</t>
  </si>
  <si>
    <t>Root Cause analysis proposed by client at closing meeting</t>
  </si>
  <si>
    <t>Corrective Action proposed by client at closing meeting</t>
  </si>
  <si>
    <t>Deadline</t>
  </si>
  <si>
    <t>Date &amp; Evaluation of Root Cause &amp; Corrective action evidence</t>
  </si>
  <si>
    <t>Status</t>
  </si>
  <si>
    <t>Date Closed</t>
  </si>
  <si>
    <t>see Also A15 Opening &amp; Closing Meeting Checklist</t>
  </si>
  <si>
    <t>CARs from MA</t>
  </si>
  <si>
    <t>200X.1</t>
  </si>
  <si>
    <t>Open</t>
  </si>
  <si>
    <t>Within 1 year, to be checked at next annual surveillance</t>
  </si>
  <si>
    <t>CARs from S1</t>
  </si>
  <si>
    <t>Although procedures for spillages were in place, no point for refuelling had been identified at XXX, where fuel tanks were being moved with the harvesting operation and placed on uneven and soft  ground over deep peat and groundwater resources. At XXX, a mechanical roller was leaking hydraulic oil unchecked.</t>
  </si>
  <si>
    <t>UKWAS 5.5.3</t>
  </si>
  <si>
    <t>The group manager shall ensure that plans and equipment shall be in place to deal with accidental spillages.</t>
  </si>
  <si>
    <t>2015 S2:</t>
  </si>
  <si>
    <t>.</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</si>
  <si>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</si>
  <si>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Assessment dates</t>
  </si>
  <si>
    <t>Pre-assessment dates</t>
  </si>
  <si>
    <t>Main Assessment dates</t>
  </si>
  <si>
    <t>Itinerary</t>
  </si>
  <si>
    <t>(Date) Audit: Review of documentation [&amp; Group systems], staff interviews</t>
  </si>
  <si>
    <t>(Date) Stakeholder meetings</t>
  </si>
  <si>
    <t>(Date) Site visit [Group member (Name);] FMU (Name)</t>
  </si>
  <si>
    <t>(Date) Document review</t>
  </si>
  <si>
    <t>(Date) Auditors meeting</t>
  </si>
  <si>
    <t>Estimate of person days to implement assessment</t>
  </si>
  <si>
    <t>Summary of person days including time spent on preparatory work, actual audit days, consultation and report writing (excluding travel)</t>
  </si>
  <si>
    <t>3.1a</t>
  </si>
  <si>
    <r>
      <t xml:space="preserve">Any deviation from the audit plan and their reasons? </t>
    </r>
    <r>
      <rPr>
        <sz val="11"/>
        <color indexed="12"/>
        <rFont val="Cambria"/>
        <family val="1"/>
      </rPr>
      <t>Y/N</t>
    </r>
    <r>
      <rPr>
        <sz val="11"/>
        <rFont val="Cambria"/>
        <family val="1"/>
      </rPr>
      <t xml:space="preserve"> If Y describe issues below):</t>
    </r>
  </si>
  <si>
    <t>3.1b</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</si>
  <si>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</si>
  <si>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Assessment team </t>
    </r>
    <r>
      <rPr>
        <sz val="11"/>
        <rFont val="Cambria"/>
        <family val="1"/>
      </rPr>
      <t>- See also A15 Checklist for Opening and Closing Meeting</t>
    </r>
  </si>
  <si>
    <t>The assessment team consisted of: (give names and organisation)</t>
  </si>
  <si>
    <t>Team members’ c.v.’s are held on file at the SA office.</t>
  </si>
  <si>
    <t>3.2.1</t>
  </si>
  <si>
    <t>Report author</t>
  </si>
  <si>
    <t>Report Peer review</t>
  </si>
  <si>
    <t>Certification decision</t>
  </si>
  <si>
    <t>See annex 11</t>
  </si>
  <si>
    <t>Rationale for approach to assessment</t>
  </si>
  <si>
    <t>Justification for selection of items and places inspected</t>
  </si>
  <si>
    <t>E.g. compartment 15 visited 12.5.05, harvesting in progress observed, contractors interviewed, yield control discussed with manager.</t>
  </si>
  <si>
    <t>E.g. management planning documentation and records reviewed in office with manager 13.5.06</t>
  </si>
  <si>
    <t>etc.</t>
  </si>
  <si>
    <t>Audit Objectives, Criteria and Standards used (inc version and date approved)</t>
  </si>
  <si>
    <t>3.7.1</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</si>
  <si>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</si>
  <si>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3.7.2</t>
  </si>
  <si>
    <t>The Audit Criteria are contained in the relevant PEFC Scheme and normative documents, and are effectively reprodcued through the checklists and other elements of this Report Template and Soil Association Certification's Management system.</t>
  </si>
  <si>
    <t>Or for Sweden</t>
  </si>
  <si>
    <t xml:space="preserve">The forest contractor / wood procurement organisation was evaluated against the PEFC-endorsed national standard for Sweden, entitled Z [name, no. Date]. A copy of the standard is available at www.pefc.org. </t>
  </si>
  <si>
    <t>AND for groups</t>
  </si>
  <si>
    <t>The multi-site system was evaluated against the Multisite checklist incorporating PEFC requirements</t>
  </si>
  <si>
    <t>Adaptations/Modifications to standard</t>
  </si>
  <si>
    <t xml:space="preserve">Stakeholder consultation process </t>
  </si>
  <si>
    <t>3.8.1</t>
  </si>
  <si>
    <t>Summary of stakeholder process</t>
  </si>
  <si>
    <t>x consultees were contacted</t>
  </si>
  <si>
    <t>x responses were received</t>
  </si>
  <si>
    <t>Consultation was carried out on day/month/200x</t>
  </si>
  <si>
    <t>See A2 for summary of issues raised by stakeholders and SA response</t>
  </si>
  <si>
    <t>3.8.2</t>
  </si>
  <si>
    <t>Information gathered from external government agencies such as agencies responsible for forest, nature protection and working environment, and national webbased data portals)</t>
  </si>
  <si>
    <t>Data from x organisations gathered</t>
  </si>
  <si>
    <t>Data gathered include:</t>
  </si>
  <si>
    <t>Data gathered is handled in the A1 PEFC FM Std. checklist for Norway / A6 PEFC Group Std. Checklist for Sweden</t>
  </si>
  <si>
    <t>Observations</t>
  </si>
  <si>
    <r>
      <t xml:space="preserve">Each non-compliance with the forestry standard </t>
    </r>
    <r>
      <rPr>
        <sz val="11"/>
        <color indexed="10"/>
        <rFont val="Palatino"/>
      </rPr>
      <t xml:space="preserve">and group standard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</si>
  <si>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t>ISSUES</t>
  </si>
  <si>
    <t>Where an issue was difficult to assess or contradictory evidence was identified this is discussed in the section below and the conclusions drawn given.</t>
  </si>
  <si>
    <t>Ref</t>
  </si>
  <si>
    <t>Issue</t>
  </si>
  <si>
    <t>WGCS x.x</t>
  </si>
  <si>
    <t>UKWAS x.x,</t>
  </si>
  <si>
    <t>etc</t>
  </si>
  <si>
    <t>RESULTS, CONCLUSIONS AND RECOMMENDATIONS</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</si>
  <si>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</si>
  <si>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A certificate has been issued for the period given on the cover page and will be maintained  subject to successful performance at surveillance assessments.</t>
  </si>
  <si>
    <t>OR</t>
  </si>
  <si>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</si>
  <si>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</si>
  <si>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</si>
  <si>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5.3.1</t>
  </si>
  <si>
    <t>Description of Management System</t>
  </si>
  <si>
    <t>documented system / Centralised policies and procedures</t>
  </si>
  <si>
    <t xml:space="preserve">Description of resources available: technical (ie. equipment) and human (ie no. of people /relevant training/access to expert advice)  </t>
  </si>
  <si>
    <t>5.3.2</t>
  </si>
  <si>
    <t>Management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</si>
  <si>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</si>
  <si>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5.4.1</t>
  </si>
  <si>
    <t>Demonstration to  commitment to maintain effectiveness and improvement of the management system in order to enhance overall performance; management system still effective and relevant (accounting for changes and clients objectives)</t>
  </si>
  <si>
    <t>Management review, internal audit, Policies and Procedures</t>
  </si>
  <si>
    <t>5.4.2</t>
  </si>
  <si>
    <t>5.5</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</si>
  <si>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</si>
  <si>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5.5.1</t>
  </si>
  <si>
    <t>Description of System</t>
  </si>
  <si>
    <r>
      <t xml:space="preserve">FIRST SURVEILLANCE - </t>
    </r>
    <r>
      <rPr>
        <b/>
        <i/>
        <sz val="11"/>
        <color indexed="12"/>
        <rFont val="Cambria"/>
        <family val="1"/>
      </rPr>
      <t>edit text in blue as appropriate and change to black text before submitting report for review</t>
    </r>
  </si>
  <si>
    <t>Surveillance Assessment dates</t>
  </si>
  <si>
    <t>(Date) Opening meeting - INCLUDE RECORD OF ATTENDANCE</t>
  </si>
  <si>
    <t>(Date) Closing meeting - INCLUDE RECORD OF ATTENDANCE</t>
  </si>
  <si>
    <t>6.1a</t>
  </si>
  <si>
    <t xml:space="preserve">6.1b </t>
  </si>
  <si>
    <t>Estimate of person days to complete surveillance assessment</t>
  </si>
  <si>
    <t>Surveillance Assessment team</t>
  </si>
  <si>
    <t>The assessment team consisted of:</t>
  </si>
  <si>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</si>
  <si>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</si>
  <si>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</si>
  <si>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Team members’ c.v.’s are held on file.</t>
  </si>
  <si>
    <t>6.3.1</t>
  </si>
  <si>
    <t>Audit Objectives, Audit Criteria and Assessment process</t>
  </si>
  <si>
    <t>6.4.1</t>
  </si>
  <si>
    <t>6.4.2</t>
  </si>
  <si>
    <t>Criteria assessed at audit</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</si>
  <si>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</si>
  <si>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</si>
  <si>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6.4.3</t>
  </si>
  <si>
    <t>Assessment Process</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</si>
  <si>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</si>
  <si>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Stakeholder consultation</t>
  </si>
  <si>
    <t>x visits/interviews were held by phone/in person during audit…</t>
  </si>
  <si>
    <t>See A2 for summary of issues raised by stakeholders and SA Certification response</t>
  </si>
  <si>
    <t>Review of corrective actions</t>
  </si>
  <si>
    <t xml:space="preserve">Action taken in relation to previously issued conditions is reviewed given in Section 2 of this report. </t>
  </si>
  <si>
    <t xml:space="preserve">Main sites visited in each FMU </t>
  </si>
  <si>
    <t>6.8.</t>
  </si>
  <si>
    <t>Confirmation of scope</t>
  </si>
  <si>
    <t>The assessment team reviewed the current scope of the certificate in terms of certified forest area and products being produced. There was no change since the previous evaluation.</t>
  </si>
  <si>
    <r>
      <t>Changes to management situation</t>
    </r>
    <r>
      <rPr>
        <b/>
        <sz val="11"/>
        <color indexed="10"/>
        <rFont val="Cambria"/>
        <family val="1"/>
      </rPr>
      <t>- results of management review/internal audit
Effectiveness of management system
Description of any continual improvement activities</t>
    </r>
  </si>
  <si>
    <t>The assessment team reviewed the management situation. No material changes to the management situation were noted.</t>
  </si>
  <si>
    <t>6.10.</t>
  </si>
  <si>
    <t>Results of surveillance assessment</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</si>
  <si>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</si>
  <si>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r>
      <rPr>
        <b/>
        <sz val="11"/>
        <color indexed="10"/>
        <rFont val="Cambria"/>
        <family val="1"/>
      </rPr>
      <t>Review of complaints or</t>
    </r>
    <r>
      <rPr>
        <b/>
        <sz val="11"/>
        <rFont val="Cambria"/>
        <family val="1"/>
      </rPr>
      <t xml:space="preserve"> Issues arising</t>
    </r>
  </si>
  <si>
    <t>Where an issue was difficult to assess or contradictory evidence was identified this is discussed in the section below as an Issue and the conclusions drawn given.</t>
  </si>
  <si>
    <t>FSC x.x</t>
  </si>
  <si>
    <r>
      <t xml:space="preserve">SECOND SURVEILLANCE - </t>
    </r>
    <r>
      <rPr>
        <b/>
        <i/>
        <sz val="11"/>
        <color indexed="12"/>
        <rFont val="Cambria"/>
        <family val="1"/>
      </rPr>
      <t>edit text in blue as appropriate and change to black text before submitting report for review</t>
    </r>
  </si>
  <si>
    <t>7.1a</t>
  </si>
  <si>
    <t>7.1b</t>
  </si>
  <si>
    <t>Summary of person days including time spent on preparatory work, actual audit days - state dates/times for opening and closing meetings, and dates/times for each location visited within itinerary, consultation and report writing (excluding travel)</t>
  </si>
  <si>
    <t>7.3.1</t>
  </si>
  <si>
    <t>7.4.1</t>
  </si>
  <si>
    <t>7.4.2</t>
  </si>
  <si>
    <t>7.4.3</t>
  </si>
  <si>
    <t>See A2 for summary of issues raised by stakeholders and SA Cert response</t>
  </si>
  <si>
    <t>7.8.</t>
  </si>
  <si>
    <t>The assessment team reviewed the current scope of the certificate in terms of PEFC certified forest area and products being produced. There was no change since the previous evaluation.</t>
  </si>
  <si>
    <t>7.10.</t>
  </si>
  <si>
    <t>x</t>
  </si>
  <si>
    <t xml:space="preserve">UKWAS x.x, </t>
  </si>
  <si>
    <r>
      <t xml:space="preserve">THIRD SURVEILLANCE - </t>
    </r>
    <r>
      <rPr>
        <b/>
        <i/>
        <sz val="11"/>
        <color indexed="12"/>
        <rFont val="Cambria"/>
        <family val="1"/>
      </rPr>
      <t>edit text in blue as appropriate and change to black text before submitting report for review</t>
    </r>
  </si>
  <si>
    <t>8.1a</t>
  </si>
  <si>
    <t>8.1b</t>
  </si>
  <si>
    <t>8.3.1</t>
  </si>
  <si>
    <t>8.4.1</t>
  </si>
  <si>
    <t>8.4.2</t>
  </si>
  <si>
    <t>8.4.3</t>
  </si>
  <si>
    <t>8.8.</t>
  </si>
  <si>
    <t>8.9.</t>
  </si>
  <si>
    <t>8.10.</t>
  </si>
  <si>
    <r>
      <t xml:space="preserve">FOURTH SURVEILLANCE - </t>
    </r>
    <r>
      <rPr>
        <b/>
        <i/>
        <sz val="11"/>
        <color indexed="12"/>
        <rFont val="Cambria"/>
        <family val="1"/>
      </rPr>
      <t>edit text in blue as appropriate and change to black text before submitting report for review</t>
    </r>
  </si>
  <si>
    <t>9.1a</t>
  </si>
  <si>
    <t>9.1b</t>
  </si>
  <si>
    <t>9.3.1</t>
  </si>
  <si>
    <t>9.4.1</t>
  </si>
  <si>
    <t>9.4.2</t>
  </si>
  <si>
    <t>9.4.3</t>
  </si>
  <si>
    <t>9.8.</t>
  </si>
  <si>
    <t>9.9.</t>
  </si>
  <si>
    <t>9.10.</t>
  </si>
  <si>
    <t>Region/Country:</t>
  </si>
  <si>
    <t>A</t>
  </si>
  <si>
    <t xml:space="preserve">All on-product trademark designs seen during audit meet PEFC Trademark requirements 
</t>
  </si>
  <si>
    <t>n/a no trademark use to date.</t>
  </si>
  <si>
    <t>n/a</t>
  </si>
  <si>
    <t xml:space="preserve">All promotional trademark designs seen during audit meet PEFC Trademark requirements.
</t>
  </si>
  <si>
    <t>A.3</t>
  </si>
  <si>
    <t>Does the Certificate Holder have a PEFC trademark license agreement with the National PEFC body and hereinunder a written procedure for use of the PEFC logo?</t>
  </si>
  <si>
    <t>ANNEX 2 - STAKEHOLDER SUMMARY REPORT (note: similar issues may be grouped together)</t>
  </si>
  <si>
    <t>Audit (MA, S1 etc..)</t>
  </si>
  <si>
    <t>Relation / stakeholder type - eg. neighbour, NGO etc</t>
  </si>
  <si>
    <t>Stakeholder ref number</t>
  </si>
  <si>
    <t>Site name (if group multi-site)</t>
  </si>
  <si>
    <t>Issue category</t>
  </si>
  <si>
    <t>Positive / 
Negative/ Other</t>
  </si>
  <si>
    <t>Issue summary</t>
  </si>
  <si>
    <t>Soil Association response</t>
  </si>
  <si>
    <t>ANNEX 3 Species list</t>
  </si>
  <si>
    <t>edit species as necessary.</t>
  </si>
  <si>
    <t>ANNEX 6 SA Certification GROUP CERTIFICATION STANDARD (GCS) CHECKLIST</t>
  </si>
  <si>
    <r>
      <t xml:space="preserve">NB - this checklist should be used in conjunction with the verifiers and guidance in the SA Cert Group Certification Standard </t>
    </r>
    <r>
      <rPr>
        <b/>
        <i/>
        <sz val="12"/>
        <color indexed="10"/>
        <rFont val="Cambria"/>
        <family val="1"/>
      </rPr>
      <t>OR Substitute the PEFC National Group checklist here as applicable.</t>
    </r>
  </si>
  <si>
    <t>Std Ref/
Audit</t>
  </si>
  <si>
    <t>GCS Requirement</t>
  </si>
  <si>
    <t>Y/N</t>
  </si>
  <si>
    <t>CAR</t>
  </si>
  <si>
    <t>The group entity is a clearly defined independent legal entity.</t>
  </si>
  <si>
    <t>The Group entity shall comply with legal obligations for registration and payment of applicable fees and taxes</t>
  </si>
  <si>
    <t>The Group entity shall have a written public policy of commitment to the FSC Principles and Criteria. (FSC Assessments only)</t>
  </si>
  <si>
    <t>N/A</t>
  </si>
  <si>
    <t>The structure of the group is clearly defined and documented.  There is an organisational chart showing the structure.</t>
  </si>
  <si>
    <t>The group entity can demonstrate clear authority to ensure that management at all sites complies with the Certification standard.   Owners (Group members) have signed a consent form or equivalent including a commitment to comply with all applicable certification requirements, agreeing to the obligations and responsibilities of the group entity and group membership, authorising the group entity to ensure that the sites comply with the requirements of the Certification standard, agreeing to membership of the scheme for the period of validity of the certificate, and authorising the group entity to apply for certification on the owner’s behalf.</t>
  </si>
  <si>
    <t>The division of responsibilities within the group structure is defined and documented showing who is responsible (Group manager or members) for meeting Certification standards in relation to forest management activities (eg. Management planning, monitoring, timber sales etc).</t>
  </si>
  <si>
    <t>There is written guidance which makes clear to the people concerned what  their responsibilities are within the group scheme. Group entity staff and Group members shall demonstrate relevant knowledge of the Group‘s procedures and the applicable Forest Standard, according to their responsibilities</t>
  </si>
  <si>
    <t>The Group entity shall appoint a management representative as having overall responsibility and authority for the Group entity‘s compliance with all applicable requirements of this standard.</t>
  </si>
  <si>
    <t>The Group entity shall define training needs and implement training activities and/or communication strategies relevant to the implementation of the applicable standards.</t>
  </si>
  <si>
    <t>Qualification requirements for people working on sites within the group scheme are documented and adhered to.</t>
  </si>
  <si>
    <t>There is a system to ensure that anyone working in the woodland has had appropriate training. The group entity promotes the training of contractors, and ensures that all workers have had relevant training in safe working practice and first aid.</t>
  </si>
  <si>
    <t>The Group entity shall specify in their procedures the maximum number of members that can be supported by the management system and the human and technical capacities of the Group entity.</t>
  </si>
  <si>
    <t xml:space="preserve">FSC Certification only:
The group entity has listed any forests/woodland over which the entity exercises some management control but which are not to be included in the group.  The manager has explained why these forests are not to be included in the group. </t>
  </si>
  <si>
    <t>There is no evidence that management of these forests compromises the manager’s commitment to the standards specified in the FSC standard.</t>
  </si>
  <si>
    <t xml:space="preserve">There is a master list of the documentation required to implement the group certification scheme.  The list specifies the date of last revision of the documents on the list, and specifies which personnel require copies of the documents on the list. </t>
  </si>
  <si>
    <t>The group manager carries out an annual review of the group’s documentation.  There are procedures for removing obsolete documents and ensuring that revised documents are provided to all personnel as required.</t>
  </si>
  <si>
    <t>The group entity maintains up-to-date records and documentation for all group members and sites within the group scheme including:</t>
  </si>
  <si>
    <t>a) Name of site(s) and location of site(s), with grid reference</t>
  </si>
  <si>
    <t>b) Map of site(s)</t>
  </si>
  <si>
    <t>c) Name and contact details of group member(s)</t>
  </si>
  <si>
    <t>d) Area of woodland at each site</t>
  </si>
  <si>
    <t>e) Agreement of owner/manager to join group scheme (see 1.3)</t>
  </si>
  <si>
    <t>f) Date on which site joined scheme</t>
  </si>
  <si>
    <t xml:space="preserve">g) Any documentation and records regarding recommended practices for forest management (i.e. silvicultural systems); </t>
  </si>
  <si>
    <t>h) Records of internal audits, information about any non-compliances identified and corrective actions taken (see 3.2)</t>
  </si>
  <si>
    <t>i) Other records or documentation as specified in 2.1 and 2.2</t>
  </si>
  <si>
    <t>j) Date on which any sites left the scheme, and reason for leaving</t>
  </si>
  <si>
    <t>l) The records and documentation are maintained for at least five years.</t>
  </si>
  <si>
    <t xml:space="preserve">There are clear, written procedures and eligibility criteria for new members to join the group scheme. Procedures ensure that all necessary permissions (e.g. from owners of sites) are obtained (see 1.3).  </t>
  </si>
  <si>
    <t>Procedures require that group members have been informed of all the requirements of the scheme prior to joining.  In order to achieve this the group manager provides members with:</t>
  </si>
  <si>
    <t>a) A copy of the standard to which the group is committed;</t>
  </si>
  <si>
    <t>b) A brief explanation of the certification process;</t>
  </si>
  <si>
    <t xml:space="preserve">(c)An explanation that SA Cert (and our accreditation bodies) may visit member’s woodlands for the purposes of evaluation and monitoring of the group certificate </t>
  </si>
  <si>
    <t>d) An explanation of requirements with respect to public information and consultation;</t>
  </si>
  <si>
    <t xml:space="preserve">e)  Complaints procedure for Group members </t>
  </si>
  <si>
    <t>f) An explanation of any obligations with respect to group membership, over and above the normal arrangements the group manager has made with the woodland owner, such as:</t>
  </si>
  <si>
    <t>1. Maintenance of information for monitoring purposes;</t>
  </si>
  <si>
    <t>2. Use of systems for tracking and tracing of forest products;</t>
  </si>
  <si>
    <t>3. Requirement to conform with conditions or corrective actions issued by the certification body;</t>
  </si>
  <si>
    <t>4. Any special requirements related to marketing or sales of products covered by the certificate;</t>
  </si>
  <si>
    <t>5. An explanation of any costs associated with group membership</t>
  </si>
  <si>
    <t>Group entities shall not issue any kind of certificates or declarations to their group members that could be confused with certificates issued by SA Cert to the scheme</t>
  </si>
  <si>
    <t>The Group entity (or the certification body) shall evaluate every applicant for membership of the Group and ensure that there are no major nonconformities with applicable requirements of the applicable Standard, and with any additional requirements for membership of the Group, prior to being granted membership of the Group. 
(NOTE: for applicants complying with SLIMF eligibility criteria for size, the initial evaluation may be done through a desk audit.)</t>
  </si>
  <si>
    <t>There are clear, written procedures for checking that sites meet all the requirements for group membership before they become members of the group scheme. Procedures show who is responsible for carrying out the checks, and include the creation of records (e.g. signed checklists) showing that these checks have been carried out.</t>
  </si>
  <si>
    <t>There are written and implemented rules specifying the circumstances under which sites may leave or be expelled from the scheme. 
The rules must allow for sites to be expelled from the scheme if they fail to comply with the standard or other requirements of the scheme.</t>
  </si>
  <si>
    <t>There are written procedures specifying the steps to be followed when sites leave or are expelled from the scheme.  
The procedures ensure that products and claims can no longer be made with use of the Certification Scheme and/or SA Cert names and logos, and ensure that any certificates or sub-certificates issued as part of the scheme are returned to the group manager.</t>
  </si>
  <si>
    <t>There is a written and implemented procedure to inform SA Cert prior to each surveillance of a new member joining the scheme, or of a member leaving the scheme.</t>
  </si>
  <si>
    <t xml:space="preserve">There is a documented system, implemented at the group level, which ensures that all sites that are members of the group scheme are monitored to ensure continued compliance with the requirements of the Standard.  </t>
  </si>
  <si>
    <t>The system specifies selection of samples for monitoring, reporting/records of monitoring, and training/qualifications of personnel carrying out the monitoring.</t>
  </si>
  <si>
    <t>Sampling should be stratified and on the basis of risk, similar to CB procedures</t>
  </si>
  <si>
    <t>The minimum sample to be visited annually for internal monitoring by the group entity is:
a) Groups: minimum sampling of X = √y for ‘normal’ FMUs and X= 0.6 * √y for FMUs &lt; 1,000 ha. Sampling shall be increased if HCVs are threatened or land tenure or use right disputes are pending within the group. 
b) Resource Manager Groups 
at their own discretion for the forest properties they are managing.</t>
  </si>
  <si>
    <t>There are written procedures to be followed when the group manager identifies a non-compliance with any requirement of the applicable Standards.</t>
  </si>
  <si>
    <t>The procedures ensure not only that corrective action is taken at the site of the non-compliance, but also that appropriate corrective action is taken throughout the group.</t>
  </si>
  <si>
    <t xml:space="preserve">This should include a clear description of the process to fulfil any corrective action requests issued internally and by SA Cert including timelines and implications if any of the corrective actions are not complied with </t>
  </si>
  <si>
    <t>Note to auditor - results of internal group monitoring should be assessed against the result of SA external monitoring of group members.</t>
  </si>
  <si>
    <t>The policies and procedures which are specified at the group level are listed and are supported by appropriate documentation.  Preferably the group policies and procedures should be collected within a single manual or similar document. All documents include the date of issue.</t>
  </si>
  <si>
    <t>The group scheme clearly specifies what site-specific documentation must exist in order for a site to be a member of the group, and specifies where these documents are kept.</t>
  </si>
  <si>
    <t>The group scheme clearly specifies what site-specific records are kept for all sites within the group, and specifies where these records are kept.  Records must be kept for at least five years.</t>
  </si>
  <si>
    <t>The system for selling products from sites within the group scheme is clearly defined and documented, including how the sale is made (e.g. standing sale, at roadside, etc.) specification of who is responsible for making the sale, and who issues invoices or similar documentation for sales.</t>
  </si>
  <si>
    <t>There is a documented and secure system which is implemented for maintaining custody of certified products from the point of harvesting to the point of sale.</t>
  </si>
  <si>
    <t>There is a description of the group’s requirements for identification of products at the point of sale so as to ensure that they are clearly identifiable to the buyer as coming from a certified site.  The requirements have been implemented.</t>
  </si>
  <si>
    <t>If the certified product is not physically identifiable as certified (e.g. by tagging, paint-marking, strapping), then there is a system which provides the buyer, at the point of purchase, with evidence that the products come from a certified site.</t>
  </si>
  <si>
    <t>There is a system in place which enables the group manager, and subsequently SA Cert, to monitor annual harvesting and sales from all sites within the scheme. The system is implemented.</t>
  </si>
  <si>
    <t>There is a clear description of the system by which the group members and/or the group entity issues invoices or similar documentation for product sales.  The system ensures that invoices specify:</t>
  </si>
  <si>
    <t>a) The date of sale</t>
  </si>
  <si>
    <t>b) Name and address of buyer</t>
  </si>
  <si>
    <t>c) The quantity of the sale (volume/weight)</t>
  </si>
  <si>
    <t>d) The product description (including species)</t>
  </si>
  <si>
    <t>e) Once the group is certified, the group’s certificate registration code and claim</t>
  </si>
  <si>
    <t>FSC Assessments only:
The Group entity shall ensure that all uses of the FSC Trademark are approved by the responsible certification body in advance.</t>
  </si>
  <si>
    <t>NA</t>
  </si>
  <si>
    <t>ANNEX 6a SA Certification MULTISITE CERTIFICATION STANDARD (MSC) CHECKLIST</t>
  </si>
  <si>
    <t>NB this checklist reflects requirements for PEFC Certification to 17021 standards and IAF Mandatory Document for the Audit and Certification of a Management System Operated by a Multi-Site Organization, which include the following requirements for eligibility:</t>
  </si>
  <si>
    <t>MCS Requirement</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</si>
  <si>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</si>
  <si>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</si>
  <si>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</si>
  <si>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</si>
  <si>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</si>
  <si>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</si>
  <si>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DO NOT DELETE</t>
  </si>
  <si>
    <t>Data/Validation/list/select</t>
  </si>
  <si>
    <r>
      <t>FSC</t>
    </r>
    <r>
      <rPr>
        <vertAlign val="superscript"/>
        <sz val="10"/>
        <rFont val="Cambria"/>
        <family val="1"/>
      </rPr>
      <t>®</t>
    </r>
    <r>
      <rPr>
        <sz val="10"/>
        <rFont val="Cambria"/>
        <family val="1"/>
      </rPr>
      <t xml:space="preserve"> AAF category/ies</t>
    </r>
  </si>
  <si>
    <t>mostly plantation</t>
  </si>
  <si>
    <t>&gt;10000ha</t>
  </si>
  <si>
    <t>mostly natural/semi-natural</t>
  </si>
  <si>
    <t>&gt;1000-10000ha</t>
  </si>
  <si>
    <t>intimate mix</t>
  </si>
  <si>
    <t>100-1000ha</t>
  </si>
  <si>
    <t>SLIMF</t>
  </si>
  <si>
    <t>Size class</t>
  </si>
  <si>
    <t>Managed by</t>
  </si>
  <si>
    <t>Main products</t>
  </si>
  <si>
    <t>AAF Category</t>
  </si>
  <si>
    <t>Soil Association  
Certification Decision</t>
  </si>
  <si>
    <t>Description of client / certificate holder</t>
  </si>
  <si>
    <t>Name:</t>
  </si>
  <si>
    <t>Code:</t>
  </si>
  <si>
    <t># of sites:</t>
  </si>
  <si>
    <t># of ha:</t>
  </si>
  <si>
    <t>Presence of indigenous people:</t>
  </si>
  <si>
    <t>Summary of audit</t>
  </si>
  <si>
    <t>Type</t>
  </si>
  <si>
    <t>Names of auditors:</t>
  </si>
  <si>
    <t>Report Reviewer</t>
  </si>
  <si>
    <t xml:space="preserve">SA Certification staff member recommending certification decision </t>
  </si>
  <si>
    <t>Report summary</t>
  </si>
  <si>
    <t># of pre-conditions</t>
  </si>
  <si>
    <t># of MAJOR conditions</t>
  </si>
  <si>
    <t># of Minor conditions</t>
  </si>
  <si>
    <t># of observations</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</si>
  <si>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</si>
  <si>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</si>
  <si>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</si>
  <si>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</si>
  <si>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</si>
  <si>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I recommend that the certification decision for approval by SA Cert subject to compliance with the CARs listed above.</t>
  </si>
  <si>
    <t>I recommend that the certification decision is referred to the SA certification committee for approval.</t>
  </si>
  <si>
    <t>I recommend that the certificate be  withdrawn/suspended/terminated</t>
  </si>
  <si>
    <t>Date:</t>
  </si>
  <si>
    <t>Approval</t>
  </si>
  <si>
    <t>Certification Decision:</t>
  </si>
  <si>
    <t>Approved: Maintain /grant certification</t>
  </si>
  <si>
    <t>Certification subject to closure of Pre-conditions</t>
  </si>
  <si>
    <t>Withdraw/Suspend/Terminate certification</t>
  </si>
  <si>
    <t>Certification Decision made on behalf of Soil Association Certification Ltd:</t>
  </si>
  <si>
    <t>Soil Association Certification •  United Kingdom</t>
  </si>
  <si>
    <t>Email forestry@soilassocation.org ● www.soilassociation.org/forestry</t>
  </si>
  <si>
    <r>
      <t xml:space="preserve">
Product 
Schedule</t>
    </r>
    <r>
      <rPr>
        <b/>
        <sz val="22"/>
        <rFont val="Cambria"/>
        <family val="1"/>
      </rPr>
      <t xml:space="preserve">
</t>
    </r>
  </si>
  <si>
    <t xml:space="preserve">This schedule details the products which are included in the scope of the company's certification. It shall accompany the PEFC certificate. If the product scope changes a new schedule will be issued. </t>
  </si>
  <si>
    <t xml:space="preserve">Certificate scope including products and certified sites may also be checked on the PEFC database www.pefc.org </t>
  </si>
  <si>
    <t>Address:</t>
  </si>
  <si>
    <t>Date of issue:</t>
  </si>
  <si>
    <t>Date of expiry:</t>
  </si>
  <si>
    <t>Product Groups available from this certificate holder include:</t>
  </si>
  <si>
    <t>PEFC Status</t>
  </si>
  <si>
    <t>Product Category</t>
  </si>
  <si>
    <t>Product code</t>
  </si>
  <si>
    <t>Species</t>
  </si>
  <si>
    <t>Signed:</t>
  </si>
  <si>
    <t>Email forestry@soilassociation.org ● www.soilassociation.org/forestry</t>
  </si>
  <si>
    <t>PEFC Licence Code PEFC / 16-44-917</t>
  </si>
  <si>
    <t>Annex D.  PEFC Product Codes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</si>
  <si>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</si>
  <si>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</si>
  <si>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</si>
  <si>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</si>
  <si>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</si>
  <si>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</si>
  <si>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</si>
  <si>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</si>
  <si>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</si>
  <si>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</si>
  <si>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</si>
  <si>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</si>
  <si>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</si>
  <si>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</si>
  <si>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</si>
  <si>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</si>
  <si>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</si>
  <si>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</si>
  <si>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</si>
  <si>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</si>
  <si>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</si>
  <si>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</si>
  <si>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</si>
  <si>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Engineered wood products</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</si>
  <si>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</si>
  <si>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</si>
  <si>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</si>
  <si>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</si>
  <si>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</si>
  <si>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</si>
  <si>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</si>
  <si>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</si>
  <si>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</si>
  <si>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</si>
  <si>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Plywood</t>
  </si>
  <si>
    <t>Particle board</t>
  </si>
  <si>
    <t>OSB</t>
  </si>
  <si>
    <t>Other particle board</t>
  </si>
  <si>
    <t>Fibreboard</t>
  </si>
  <si>
    <t>MDF</t>
  </si>
  <si>
    <t>HDF</t>
  </si>
  <si>
    <t>Softboard</t>
  </si>
  <si>
    <t>Hardboard</t>
  </si>
  <si>
    <t>Insulating board</t>
  </si>
  <si>
    <t>Pulp</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</si>
  <si>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</si>
  <si>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</si>
  <si>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</si>
  <si>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</si>
  <si>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</si>
  <si>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</si>
  <si>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</si>
  <si>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</si>
  <si>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</si>
  <si>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</si>
  <si>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</si>
  <si>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Newsprint</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</si>
  <si>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</si>
  <si>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</si>
  <si>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</si>
  <si>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</si>
  <si>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</si>
  <si>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</si>
  <si>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</si>
  <si>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</si>
  <si>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</si>
  <si>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</si>
  <si>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</si>
  <si>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</si>
  <si>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</si>
  <si>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</si>
  <si>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</si>
  <si>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</si>
  <si>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</si>
  <si>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</si>
  <si>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</si>
  <si>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</si>
  <si>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</si>
  <si>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</si>
  <si>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</si>
  <si>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</si>
  <si>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</si>
  <si>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</si>
  <si>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</si>
  <si>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</si>
  <si>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</si>
  <si>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Musical instruments</t>
  </si>
  <si>
    <t>Exterior products</t>
  </si>
  <si>
    <t>Buildings and their parts</t>
  </si>
  <si>
    <t>Garden Furniture/Outdoor Products</t>
  </si>
  <si>
    <t>Garden furniture</t>
  </si>
  <si>
    <t>Playground equipment</t>
  </si>
  <si>
    <t>Decking</t>
  </si>
  <si>
    <t>Cork and cork products</t>
  </si>
  <si>
    <t>Natural cork and cork waste</t>
  </si>
  <si>
    <t>Cork manufactures</t>
  </si>
  <si>
    <t>Energy</t>
  </si>
  <si>
    <t>Non-wood products</t>
  </si>
  <si>
    <t>Reminder Checklist for Agenda for Opening Meeting (taken from ISO 19001)</t>
  </si>
  <si>
    <t>Introductions and confirmation of roles of audit team, including Technical Experts, Observers. Confirmation of audit objectives scope and criteria</t>
  </si>
  <si>
    <t>Confirmation of Audit Plan, including; timetable, objectives and scope (Standards used, Products, Sites, etc).</t>
  </si>
  <si>
    <t>Changes to PEFC Band</t>
  </si>
  <si>
    <t>Methods and procedures used to conduct the audit, including sampling process, and language to be used</t>
  </si>
  <si>
    <t>Formal communication channels between the audit team and auditee (Additional evidence may be provided through email subsequent to audit, etc).</t>
  </si>
  <si>
    <t>Confirmation of resources/facilities required by the audit team.</t>
  </si>
  <si>
    <t>Confirmation of matters relating to confidentiality and information security</t>
  </si>
  <si>
    <t>Conducting staff interviews in the absence of (line) management.</t>
  </si>
  <si>
    <t>Confirming relevant work safety, emergency and security procedures for the audit team.</t>
  </si>
  <si>
    <t>Method of reporting audit findings:- grading of CARs, and keeping Client informed as Audit progresses</t>
  </si>
  <si>
    <t>Information on how to deal with possible findings during the audit</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</si>
  <si>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</si>
  <si>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</si>
  <si>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</si>
  <si>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Information about the Closing meeting, and Client questions.</t>
  </si>
  <si>
    <t>Reminder Checklist for Agenda for Closing Meeting (taken from ISO 19011)</t>
  </si>
  <si>
    <t>Audit review and advising that audit evidence is based on sampling process.</t>
  </si>
  <si>
    <t>Discussion on CARs; their grading, normative reference, timeframe for closure and consequences of not meeting closure deadlines.</t>
  </si>
  <si>
    <t>Collation of Client's Plan for Correction as applicable (if not already collated prior to the Closing meeting)</t>
  </si>
  <si>
    <t>Audit follow up:- Report Review, including review of Client's Plan for Correction, and final audit/certification decision.</t>
  </si>
  <si>
    <t>Recording of any divergent opinions where they could not be resolved.</t>
  </si>
  <si>
    <t>SAPPI Southern Africa Ltd</t>
  </si>
  <si>
    <t>Sappi PEFC Group Scheme</t>
  </si>
  <si>
    <t>South Africa</t>
  </si>
  <si>
    <r>
      <t>PEFC Forest Management Standard South Africa, SAFAS 4:2018 Forest Management</t>
    </r>
    <r>
      <rPr>
        <sz val="14"/>
        <rFont val="Cambria"/>
        <family val="1"/>
      </rPr>
      <t xml:space="preserve"> 
</t>
    </r>
  </si>
  <si>
    <t>Sappi Southern Africa Ltd</t>
  </si>
  <si>
    <t>1951/003180/06</t>
  </si>
  <si>
    <t>Trudy Sebelebele</t>
  </si>
  <si>
    <t>PO Box 13124, Cascades, Pietermaritzburg, KwaZulu-Natal, 3202</t>
  </si>
  <si>
    <t>+27333476600</t>
  </si>
  <si>
    <t>Trudy.Sebelebele@sappi.com</t>
  </si>
  <si>
    <t>Sappi Southen Africa Ltd</t>
  </si>
  <si>
    <t>Africa</t>
  </si>
  <si>
    <t>Refer to A7</t>
  </si>
  <si>
    <t>To be determined</t>
  </si>
  <si>
    <t>Private, Communal</t>
  </si>
  <si>
    <t>Low intensity, Small producer</t>
  </si>
  <si>
    <t xml:space="preserve">Private, Community </t>
  </si>
  <si>
    <t>Some activities will be contrated</t>
  </si>
  <si>
    <t>To be determined (Approx. 8930ha)</t>
  </si>
  <si>
    <t>Exotic</t>
  </si>
  <si>
    <t>See product schedule (Euc spp.)</t>
  </si>
  <si>
    <t xml:space="preserve">To be determined </t>
  </si>
  <si>
    <t>16 tons/ha/year</t>
  </si>
  <si>
    <t>Round Wood</t>
  </si>
  <si>
    <t>Delivered</t>
  </si>
  <si>
    <t>m: 3
f:6</t>
  </si>
  <si>
    <t>m: unknown as yet
f:unknown as yet</t>
  </si>
  <si>
    <t>Annex 7 Group/Multi-site member details (A7 Site list)</t>
  </si>
  <si>
    <t xml:space="preserve">Grid Ref </t>
  </si>
  <si>
    <t>Group member/Site name</t>
  </si>
  <si>
    <t>Title deed area</t>
  </si>
  <si>
    <t>Timber area</t>
  </si>
  <si>
    <t>Conservation/Open area</t>
  </si>
  <si>
    <t>Other non-FMU (agriculture, pastures, roads, homesteads, etc.)</t>
  </si>
  <si>
    <t>FMU area (scope)</t>
  </si>
  <si>
    <t>% FMU as Conservation/Open</t>
  </si>
  <si>
    <t>Entry date</t>
  </si>
  <si>
    <t>Sappi Projects Manager</t>
  </si>
  <si>
    <t>Postal address</t>
  </si>
  <si>
    <t>Postal code</t>
  </si>
  <si>
    <t>Town</t>
  </si>
  <si>
    <t>Year last audited by SA</t>
  </si>
  <si>
    <t>Year last audited internally (sampled)</t>
  </si>
  <si>
    <t>Contact Nr</t>
  </si>
  <si>
    <t xml:space="preserve">X - Co-ordinate </t>
  </si>
  <si>
    <t>Y- Co-ordinate</t>
  </si>
  <si>
    <t>MG Farming</t>
  </si>
  <si>
    <t>Mostly plantation</t>
  </si>
  <si>
    <t>OM</t>
  </si>
  <si>
    <t>Dieter Deppe</t>
  </si>
  <si>
    <t>PO Box 411</t>
  </si>
  <si>
    <t>Richmond</t>
  </si>
  <si>
    <t>Greg Walsh</t>
  </si>
  <si>
    <t>mgfarming@nanomail.co.za</t>
  </si>
  <si>
    <t>30°19'96.8"E</t>
  </si>
  <si>
    <t>29°57'61.6"S</t>
  </si>
  <si>
    <t>Mclean M</t>
  </si>
  <si>
    <t>PO Box 112</t>
  </si>
  <si>
    <t>Himeville</t>
  </si>
  <si>
    <t>Underberg</t>
  </si>
  <si>
    <t>Moray Mclean</t>
  </si>
  <si>
    <t>borrerayfarm@gmail.com</t>
  </si>
  <si>
    <t>30°20'00.17"E</t>
  </si>
  <si>
    <t>29°57'31.14"S</t>
  </si>
  <si>
    <t>Braecroft Timbers (Pty) Ltd</t>
  </si>
  <si>
    <t>PO Box 114</t>
  </si>
  <si>
    <t>Sawtimber</t>
  </si>
  <si>
    <t>Gordon McKenzie</t>
  </si>
  <si>
    <t>Gordon.McKenzie@chep.com</t>
  </si>
  <si>
    <t>29°39' 74.9"E</t>
  </si>
  <si>
    <t>29°50.29.7"S</t>
  </si>
  <si>
    <t>Solly Maposa</t>
  </si>
  <si>
    <t>Imfume cluster</t>
  </si>
  <si>
    <t>TA</t>
  </si>
  <si>
    <t>-</t>
  </si>
  <si>
    <t>Scottburgh</t>
  </si>
  <si>
    <t>Ixopo</t>
  </si>
  <si>
    <t xml:space="preserve">Buhle Msweli </t>
  </si>
  <si>
    <t>blmsweli@gmail.com</t>
  </si>
  <si>
    <t>Sobengwe</t>
  </si>
  <si>
    <t>PO Box 182</t>
  </si>
  <si>
    <t>Mthokozisi Griffit Radebe</t>
  </si>
  <si>
    <t>sobengweptyltd@gmail.com</t>
  </si>
  <si>
    <t>30°2'41"E</t>
  </si>
  <si>
    <t xml:space="preserve"> 30°12'17"S </t>
  </si>
  <si>
    <t>Mfume cluster list</t>
  </si>
  <si>
    <t>Microforest - Plot nr</t>
  </si>
  <si>
    <t>Grower Name</t>
  </si>
  <si>
    <t>Location</t>
  </si>
  <si>
    <t xml:space="preserve">X- coordinates </t>
  </si>
  <si>
    <t xml:space="preserve">Y-coordinates </t>
  </si>
  <si>
    <t>PL5580C</t>
  </si>
  <si>
    <t>ZB Mzelemu</t>
  </si>
  <si>
    <t>Mfume</t>
  </si>
  <si>
    <t>PL1005Ca</t>
  </si>
  <si>
    <t>VW Mqadi</t>
  </si>
  <si>
    <t>PL5390C</t>
  </si>
  <si>
    <t>SC Mfeka</t>
  </si>
  <si>
    <t>PL1003C</t>
  </si>
  <si>
    <t>VR Hlengwe</t>
  </si>
  <si>
    <t>PL4003Ca</t>
  </si>
  <si>
    <t>MS Cele</t>
  </si>
  <si>
    <t>PL4807Ca</t>
  </si>
  <si>
    <t>TR Msweli</t>
  </si>
  <si>
    <t>PL5561Ca</t>
  </si>
  <si>
    <t>VG Gumbi</t>
  </si>
  <si>
    <t>PL4810Ca</t>
  </si>
  <si>
    <t>M Mkhaba</t>
  </si>
  <si>
    <t>PL4813C</t>
  </si>
  <si>
    <t>JB Thwala</t>
  </si>
  <si>
    <t>PL5561Cb</t>
  </si>
  <si>
    <t>PL4810Cb</t>
  </si>
  <si>
    <t>PL4807Cb</t>
  </si>
  <si>
    <t>PL5560Cb</t>
  </si>
  <si>
    <t>HR Ngcamu</t>
  </si>
  <si>
    <t>PL5562C</t>
  </si>
  <si>
    <t>GN Ncobo</t>
  </si>
  <si>
    <t>PL6026C</t>
  </si>
  <si>
    <t>KT Mkhize</t>
  </si>
  <si>
    <t>PL0997C</t>
  </si>
  <si>
    <t>PB Nzama</t>
  </si>
  <si>
    <t>PL5873C</t>
  </si>
  <si>
    <t>Thoyana TA</t>
  </si>
  <si>
    <t>PL5560Ca</t>
  </si>
  <si>
    <t>PL5874C</t>
  </si>
  <si>
    <t>NM Hlengwa</t>
  </si>
  <si>
    <t>PL4003Cc</t>
  </si>
  <si>
    <t>PL4003Cb</t>
  </si>
  <si>
    <t>PL5582Ca</t>
  </si>
  <si>
    <t>NS Hlengwa</t>
  </si>
  <si>
    <t>PL5582Cb</t>
  </si>
  <si>
    <t>PL5751C</t>
  </si>
  <si>
    <t>VJ Mbambo</t>
  </si>
  <si>
    <t>PGF00117</t>
  </si>
  <si>
    <t>KA Mthembu</t>
  </si>
  <si>
    <t>PL6089C</t>
  </si>
  <si>
    <t>TP Myende</t>
  </si>
  <si>
    <t>PL5833Cb</t>
  </si>
  <si>
    <t>NN Ngcobo</t>
  </si>
  <si>
    <t>PL6095Ca</t>
  </si>
  <si>
    <t>BE Mfeka</t>
  </si>
  <si>
    <t>PL6095Cb</t>
  </si>
  <si>
    <t>PL6090C</t>
  </si>
  <si>
    <t>RS Ngcamu</t>
  </si>
  <si>
    <t>PL6091C</t>
  </si>
  <si>
    <t>MN Hlengwa</t>
  </si>
  <si>
    <t>PL6088Ca</t>
  </si>
  <si>
    <t>ZP Sikhakhane</t>
  </si>
  <si>
    <t>PL5833Ca</t>
  </si>
  <si>
    <t>PL7001C</t>
  </si>
  <si>
    <t>F Maphumulo</t>
  </si>
  <si>
    <t>PL1005Cb</t>
  </si>
  <si>
    <t>PGF00042a</t>
  </si>
  <si>
    <t>MH Hlengwa</t>
  </si>
  <si>
    <t>PGF00042b</t>
  </si>
  <si>
    <t>PL5975C</t>
  </si>
  <si>
    <t>5-YEAR AUDIT PROGRAMM CREATED BY THE SABS LEAD AUDITOR USING HEADINGS FROM THE RELEVANT SAFAS  4:18 FOREST MANAGEMENT STANDARD CHECKLIST</t>
  </si>
  <si>
    <r>
      <t xml:space="preserve">To be updated annually Note: S1-S4 - </t>
    </r>
    <r>
      <rPr>
        <sz val="11"/>
        <rFont val="Calibri"/>
        <family val="2"/>
      </rPr>
      <t xml:space="preserve">Minimum 30% sampling of P's &amp; C'S, </t>
    </r>
    <r>
      <rPr>
        <b/>
        <sz val="11"/>
        <rFont val="Calibri"/>
        <family val="2"/>
      </rPr>
      <t>MA &amp; RA</t>
    </r>
    <r>
      <rPr>
        <sz val="11"/>
        <rFont val="Calibri"/>
        <family val="2"/>
      </rPr>
      <t xml:space="preserve"> 100% of all P's and C's</t>
    </r>
  </si>
  <si>
    <t>Principle #</t>
  </si>
  <si>
    <t>Principle Description</t>
  </si>
  <si>
    <t>AUDIT PROGRAMM - 5-YEAR CYCLE</t>
  </si>
  <si>
    <t>MA 2</t>
  </si>
  <si>
    <t>RA</t>
  </si>
  <si>
    <t>1.</t>
  </si>
  <si>
    <t xml:space="preserve">PLANNING, LEGAL COMPLIANCE AND CHAIN OF CUSTODY 
</t>
  </si>
  <si>
    <t>P1</t>
  </si>
  <si>
    <t>2.</t>
  </si>
  <si>
    <t>ENGAGEMENT WITH STAKEHOLDERS AND THE PROTECTION OF CULTURAL HERITAGE</t>
  </si>
  <si>
    <t>P2</t>
  </si>
  <si>
    <t>3.</t>
  </si>
  <si>
    <t>PROTECTION OF WORKERS AND HUMAN RIGHTS</t>
  </si>
  <si>
    <t>P3</t>
  </si>
  <si>
    <t>PROTECTION OF SOIL, CARBON AND WATER</t>
  </si>
  <si>
    <t>P4</t>
  </si>
  <si>
    <t>CONSERVATION OF BIODIVERSITY AND ECOLOGICAL INTEGRITY</t>
  </si>
  <si>
    <t>P5</t>
  </si>
  <si>
    <t>FOREST HEALTH AND PROTECTION</t>
  </si>
  <si>
    <t>P6</t>
  </si>
  <si>
    <t>ECONOMIC SUSTAINABILITY</t>
  </si>
  <si>
    <t>P7</t>
  </si>
  <si>
    <t>Office</t>
  </si>
  <si>
    <t>National Office: Central function</t>
  </si>
  <si>
    <t>Different District Offices will be audited annualy based on the number of FMU's sampled as each FMU has a District Office</t>
  </si>
  <si>
    <t>03-05/03/2023</t>
  </si>
  <si>
    <t>R Connolly</t>
  </si>
  <si>
    <t>Rob Shaw</t>
  </si>
  <si>
    <t>Janette Mckay</t>
  </si>
  <si>
    <t>Annex 1b PEFC FM Standard and Checklist</t>
  </si>
  <si>
    <t>Adapted Standard version:</t>
  </si>
  <si>
    <t>SAFAS 4:2018 Forest Management</t>
  </si>
  <si>
    <t>Adapted Standard date:</t>
  </si>
  <si>
    <t>Approved by PEFC 22/5/2018</t>
  </si>
  <si>
    <t>NB - this checklist shall be used in conjunction with the guidance in the South African PEFC Standard</t>
  </si>
  <si>
    <r>
      <t xml:space="preserve">SECTION A: PEFC™ TRADEMARK REQUIREMENTS 
</t>
    </r>
    <r>
      <rPr>
        <b/>
        <i/>
        <sz val="11"/>
        <rFont val="Cambria"/>
        <family val="1"/>
        <scheme val="major"/>
      </rPr>
      <t>PEFC International Standard PEFC ST 2001:2008</t>
    </r>
  </si>
  <si>
    <t>CAR?</t>
  </si>
  <si>
    <t>A.2</t>
  </si>
  <si>
    <t xml:space="preserve">1 PLANNING, LEGAL COMPLIANCE AND CHAIN OF CUSTODY 
</t>
  </si>
  <si>
    <t>1.1</t>
  </si>
  <si>
    <t>Legal compliance</t>
  </si>
  <si>
    <t>Plantations are established in accordance with; 1) Applicable laws* and regulations and administrative requirements, 2) Legal* and customary rights*
V
Compliance with the National Water Act (Act No. 36 of 1998) [NWA]. The key provisions of the Act that apply to 1.1.1 are: 
1. The plantation is registered for water use AND 
2. There is a water use license OR 
3. There is a planting permit OR 
4. The plantation was established prior to 1972 or prior to 1998 in former homeland areas and traditional authority areas.
If the timber grower is in the process of engaging with the Department of Water Affairs and Sanitation to verify the legality of the timber they can be deemed to be complaint if can demonstrate that they are in accordance with each step in the process.
Documented acknowledgement of payment of forestry water use fees from the Department of Water and Sanitation or other indisputable evidence of payment.
The area of timber planted is less or equal to the area that was registered.</t>
  </si>
  <si>
    <t xml:space="preserve">G
The legal requirement to grow timber is a license to use water obtained from the DWS. Environmental, agricultural and heritage authorization is a prerequisite of a water use license. (See 1.1.4) There are no legal requirements authorizing the harvesting of plantations. If ecosystem services are traded specific authorization may be required. Compulsory licensing, which is a function of DWS and is being rolled out gradually per catchment. Once this process is completed all legitimate plantations will have water use licenses
For plantations under 10 hectares this payment for water use does not apply for
Traditional Authority (TA) land. This threshold was set because cost of collecting the money for areas smaller than 10 hectares exceeds the revenue gained. In some TA areas the tribal authority has been registered and sent accounts for payment for water use. In many cases this payment has not been met because individual land-owners in the T.A. are less than 10 hectares and for the T.A. the cost to collect these small amounts of money would also not justify the amounts collected. Non-payment of wateruse in these areas should not be considered a non-compliance. In future all water-use licences will be issued to individuals and this issue will not occur. </t>
  </si>
  <si>
    <r>
      <t xml:space="preserve">All sites: </t>
    </r>
    <r>
      <rPr>
        <sz val="11"/>
        <color theme="1"/>
        <rFont val="Calibri"/>
        <family val="2"/>
        <scheme val="minor"/>
      </rPr>
      <t xml:space="preserve">All Legal requirements met around timber legilation and water licence payments verified </t>
    </r>
  </si>
  <si>
    <t>Y</t>
  </si>
  <si>
    <t>The boundaries of all management units* are marked, mapped or described.
V
On title deed land maps must be available indicating the management unit boundaries. Within T A lands, in the absence of maps, the boundary of individual woodlots within a T.A. or landscape can be identifiable by infield demarcation (e.g. beacons) or through recognition of boundaries by traditional leaders, neighbours and other members of the community</t>
  </si>
  <si>
    <r>
      <t xml:space="preserve">All Sites: </t>
    </r>
    <r>
      <rPr>
        <sz val="11"/>
        <color theme="1"/>
        <rFont val="Calibri"/>
        <family val="2"/>
        <scheme val="minor"/>
      </rPr>
      <t>Colour printed maps available depicting boundaries,neighbours,  production areas, open areas, roads, infrastructure and points of interest</t>
    </r>
  </si>
  <si>
    <t>V
Interviews
Stakeholder feedback
G
The certificate holder must declare any current legal processes involving laws relevant to forest management. The purpose of this indicator is to identify these legal processes to ensure that the organization is complying with the legal stipulations of the process.
The laws relevant to specific requirements will be listed under that requirement. A list of all possible applicable legislation is included in Annex. A.</t>
  </si>
  <si>
    <r>
      <t xml:space="preserve">All sites: </t>
    </r>
    <r>
      <rPr>
        <sz val="11"/>
        <color theme="1"/>
        <rFont val="Calibri"/>
        <family val="2"/>
        <scheme val="minor"/>
      </rPr>
      <t>No outstanding claims of legal non compliance raised or noted during the audit, verified through stakeholder, staff and labour interviews</t>
    </r>
  </si>
  <si>
    <t>Prior to any listed site disturbing activities*, environmental impact assessments
as required by legislation shall be undertaken for any developments on the
management unit and records of decision complied with.
V
Compliance with the National Environmental Management Act (No. 107 of 1998). [NEMA EIA regulation 2014. Listing Notices]
G
The NEMA EIA regulations contain listing notices which are periodically updated. These regulations must be consulted before undertaking activities such as; afforestation, construction of dams or weirs, sewage treatment plants, new roads, waste disposal sites and others to see if the planned activity triggers the requirement of an EIA. Note that certain activities affecting fresh water require a water use license. This requirement is included in 4.2.3.
*listed site disturbing activities are those that are listed in the NEMA EIA regulation 2014.
Listing Notices</t>
  </si>
  <si>
    <r>
      <t xml:space="preserve">All Sites: </t>
    </r>
    <r>
      <rPr>
        <sz val="11"/>
        <color theme="1"/>
        <rFont val="Calibri"/>
        <family val="2"/>
        <scheme val="minor"/>
      </rPr>
      <t>An internal EIA is conducted before any site disturbing activity may commence. Harvested sites have a pre and a post EIA conducted . Verified for three recentrly felled compartments on all FMUs visited
No EIAs conducted in last 24 months as no soil disturbing activities have taken place other than felling and planting</t>
    </r>
  </si>
  <si>
    <t>1.2</t>
  </si>
  <si>
    <t>Management planning and monitoring</t>
  </si>
  <si>
    <t>The management plan* and plantation map addresses the operational
requirements of the management unit and is consistent with the organizations
policies and broader management objectives.
The key elements of a management plan are as follows:
a. management objectives with verifiable targets where these are possible;
b. description of the forest resources to be managed, environmental limitations,
land use and ownership status, socio-economic conditions, and a profile of
adjacent lands;
c. description of silvicutural and/or other management system;
d. rationale for rate of annual harvest and species selection;
e. provisions for monitoring of forest growth and dynamics;
f. environmental safeguards based on environmental assessments;
g. plans for the identification and protection of rare, threatened and endangered
species;
h. maps describing the forest resource base including protected areas, planned
management activities and land ownership;
i. description and justification of harvesting techniques and equipment to be used.
j. requirements of national legislation.</t>
  </si>
  <si>
    <t>V
Management plan and plantation map.
Corporates: Documented plans showing all required aspects
Owner Manager: Depending on the scale and intensity of the operation elements of the management plan may be verbally expressed in interviews with the responsible people.
Group Schemes: Some of the elements could be done at group level. The group
management system must define the elements of the management plan that require documentation.
G
Additional activities that require management planning are described under the relevant indicators</t>
  </si>
  <si>
    <t>The management plan* is reviewed annually and where necessary updated to
incorporate;
1) Monitoring results; including results of certification audits.
2) Inputs from stakeholder engagement.
3) New scientific or technical information
4) Changing environmental, social or economic circumstances.
V
Current and previous versions of the management plan include monitoring the aspects
covered in 2.2.4, 4.1.2, 4.1.4, 5.2.3, 5.3.4, 5.3.5, 5.3.6, 5.3.7. 6.4. 7.2.3, 7.2.5.</t>
  </si>
  <si>
    <r>
      <t xml:space="preserve">All sites: </t>
    </r>
    <r>
      <rPr>
        <sz val="11"/>
        <color theme="1"/>
        <rFont val="Calibri"/>
        <family val="2"/>
        <scheme val="minor"/>
      </rPr>
      <t>All mamgement plans (PMPs) updated on the 15/01/2023, verified</t>
    </r>
  </si>
  <si>
    <t>A summary of the management plan* in a format comprehensible to stakeholders
including maps and excluding confidential information* is made available to the
public on request at no cost.
V
Group Schemes: The public summary can be done at group level.
G
The manager can indicate in a letter to stakeholders as part of the stakeholder
communication process that a summary of the management plan has been prepared and will be available on request.</t>
  </si>
  <si>
    <r>
      <t xml:space="preserve">All sites: </t>
    </r>
    <r>
      <rPr>
        <sz val="11"/>
        <color theme="1"/>
        <rFont val="Calibri"/>
        <family val="2"/>
        <scheme val="minor"/>
      </rPr>
      <t>No summorized management plan was availble for the general public</t>
    </r>
  </si>
  <si>
    <t>N</t>
  </si>
  <si>
    <t>Minor 
2023.5</t>
  </si>
  <si>
    <t>Forest management shall be based inter-alia on the results of scientific research.
Forest management shall contribute to research activities and data collection
needed for sustainable forest management or support relevant research activities carried out by other organisations, as appropriate.
V
Evidence of examples where research has been used.
G
Procedures in South Africa are derived from research done at the Institute of
Commercial Forestry Research and various universities. Forestry companies also do their own research.</t>
  </si>
  <si>
    <r>
      <t xml:space="preserve">All sites: </t>
    </r>
    <r>
      <rPr>
        <sz val="11"/>
        <color indexed="8"/>
        <rFont val="Calibri"/>
        <family val="2"/>
      </rPr>
      <t>Tree improvement program, site species selection research, silvicultural weed trials, TIPWIG and ESRA trials. Pest and disease monitoring and reseach programs. Access to ICFR (Institute for Commercial Forest Research) Access to NMMU (Nelson Mandela Metropolitan University)</t>
    </r>
  </si>
  <si>
    <t>1.3</t>
  </si>
  <si>
    <t>Chain of Custody</t>
  </si>
  <si>
    <t>A system is implemented to track and trace all products that are marketed as
certified.
V
Tracking and tracing system.</t>
  </si>
  <si>
    <r>
      <t xml:space="preserve">All sites: </t>
    </r>
    <r>
      <rPr>
        <sz val="11"/>
        <color theme="1"/>
        <rFont val="Calibri"/>
        <family val="2"/>
        <scheme val="minor"/>
      </rPr>
      <t>Compartment identified, pre harvest EIA conducted and basic numerations doone, area felled, loaded and placed on depot, tagged and transported to Sappi  with accompanying documetation, weighed over weighbridge and then stapled to new documentation to Sappi depot</t>
    </r>
  </si>
  <si>
    <t>1.3.2</t>
  </si>
  <si>
    <t xml:space="preserve">Information about all products sold is compiled and documented, including:
1) Common and scientific species name;
2) Product name or description;
3) Volume (or quantity) of product;
4) Information to trace the material to compartment of origin for large scale
operations or compartment management unit for small and medium scale
operations.
5) Logging or delivery date or period.
6) If basic processing activities take place in the forest, the date and volume
produced; and
7) Whether or not the material was sold as certified.
V
Documented records of products sold. </t>
  </si>
  <si>
    <r>
      <t xml:space="preserve">All sites: </t>
    </r>
    <r>
      <rPr>
        <sz val="11"/>
        <color indexed="8"/>
        <rFont val="Calibri"/>
        <family val="2"/>
      </rPr>
      <t>All info is available on the documentation at Sappihead office as PEFC has not been rolled out yet. The invoice has all relevant information on as per PEFC as well as FCS requirements</t>
    </r>
    <r>
      <rPr>
        <b/>
        <sz val="11"/>
        <color indexed="8"/>
        <rFont val="Calibri"/>
        <family val="2"/>
      </rPr>
      <t xml:space="preserve">. 
 </t>
    </r>
  </si>
  <si>
    <t>Tenure, access and use rights</t>
  </si>
  <si>
    <t>2.1.1</t>
  </si>
  <si>
    <t>Legal tenure to manage and use resources within the scope of the certificate is
demonstrated.
V
Title deeds and lease agreements OR
In TA areas individual/family owned plantations planted on individual /family fields or household plots, informal rights to use this land can be presumed unless there is evidence of:
• Ownership disputes or overlapping claims to the land in question
• Expansion of plantations into communal grazing land or other land to which other people have informal rights without a rights holders resolution in terms of IPILRA.
• Illegal purchase of the land in question</t>
  </si>
  <si>
    <r>
      <t xml:space="preserve">MG Farming: </t>
    </r>
    <r>
      <rPr>
        <sz val="11"/>
        <color theme="1"/>
        <rFont val="Calibri"/>
        <family val="2"/>
        <scheme val="minor"/>
      </rPr>
      <t xml:space="preserve">title deed verified with appropriate water licence attached with proof of payment
</t>
    </r>
    <r>
      <rPr>
        <b/>
        <sz val="11"/>
        <color theme="1"/>
        <rFont val="Calibri"/>
        <family val="2"/>
        <scheme val="minor"/>
      </rPr>
      <t xml:space="preserve">Sobengwe Farm Enterprise: </t>
    </r>
    <r>
      <rPr>
        <sz val="11"/>
        <color theme="1"/>
        <rFont val="Calibri"/>
        <family val="2"/>
        <scheme val="minor"/>
      </rPr>
      <t xml:space="preserve">Title deed available with water licence and payments verified
</t>
    </r>
    <r>
      <rPr>
        <b/>
        <sz val="11"/>
        <color theme="1"/>
        <rFont val="Calibri"/>
        <family val="2"/>
        <scheme val="minor"/>
      </rPr>
      <t xml:space="preserve">Ifume Cluster: </t>
    </r>
    <r>
      <rPr>
        <sz val="11"/>
        <color theme="1"/>
        <rFont val="Calibri"/>
        <family val="2"/>
        <scheme val="minor"/>
      </rPr>
      <t xml:space="preserve">Letter available from the local Chief indicating their permision to grow and harvest trees on the area allowcated to each member </t>
    </r>
  </si>
  <si>
    <t>2.1.2</t>
  </si>
  <si>
    <t>Access and use by legitimate rights holders including indigenous people* are
understood and respected
V
The following rights are documented and/or mapped with supporting evidence:
1) Legal* rights of tenure* and access of those living within the management unit, and obligations associated with these rights.
2) Servitudes and other legal* access rights of non-residents
3) Legal and Customary* rights* of tenure and access where the management unit is on Tribal Authority land;
4) Land claims lodged to the management unit and the status of these
G
The following legislation is relevant:
Extension of Security of Tenure Act 62 of 1997 (ESTA)
Land Reform (Labour Tenants) Act 3 of 1996 (LTA)
The Interim Protection of Informal Land Rights Act , Act 31 of 1996 (IPILRA)
* Indigenous people’s rights are protected under the South African constitution as are all vulnerable and disadvantaged people in South Africa. Separating indigenous people out as a specific group runs counter to a democratic South Africa where all those disadvantaged by colonialism and apartheid should be treated in a similar manner. It is the dominant political discourse that the rights of indigenous people would be strengthened by ensuring that they are treated in the same way as all people marginalised by South Africa's past</t>
  </si>
  <si>
    <r>
      <t xml:space="preserve">All Sites: </t>
    </r>
    <r>
      <rPr>
        <sz val="11"/>
        <color indexed="8"/>
        <rFont val="Calibri"/>
        <family val="2"/>
      </rPr>
      <t>No indigenous people within the South African forestry context. No land claims registered and no land tenure people on either of these FMUs. Local people have access to Graves and other archiological sites  to attend to their ancestral graves , this is through reporting and obtaining access to the FMU though either written permission or a permit for access</t>
    </r>
  </si>
  <si>
    <t>Measures to engage with stakeholders, settle grievances and resolve
disputes.</t>
  </si>
  <si>
    <t>2.2.1</t>
  </si>
  <si>
    <t>There is evidence of ongoing stakeholder engagement.
V
Current list of stakeholders.
It should be determined:
-if the forest managers and staff know their neighbours and other stakeholders.
-if the stakeholders know the forest manager or representative of the organization.
-the manager should know what influence each stakeholder or neighbour has on their plantation management and vice versa.
Corporates: Documented records of ongoing engagement.
Owner Manager: Documented evidence of local contacting stakeholders at the start of the 5 year certification period. Thereafter it is unnecessary for all interactions to be recorded. Evidence of ongoing communication could be gathered by phoning stakeholders and interviewing the manager and worker.
Group Schemes: The group scheme manager can be responsible for engagement with national or provincial level stakeholders
G
The following are examples of stakeholders that should be included: local municipality, neighbours, contractors, user groups, neighbouring community representatives, labourunions, environmental interest groups, local clinics and  local schools, clients and suppliers.</t>
  </si>
  <si>
    <r>
      <t xml:space="preserve">All Sites: </t>
    </r>
    <r>
      <rPr>
        <sz val="11"/>
        <color indexed="8"/>
        <rFont val="Calibri"/>
        <family val="2"/>
      </rPr>
      <t xml:space="preserve">There is a comprehensive stakeholder list, verified , that contains all interested and affected parties. These stakeholders are contacted on a formal basis once in a five year cycle. Direct stakeholders and community interaction takes place on an ad hoc basis with a minimum interaction period of 1 year. Farm owners and managers have constant contact with neighbours and effected stakeholders through farmers meetings, fire management meetings and community meetings, most of these occur quarterly. </t>
    </r>
  </si>
  <si>
    <t>2.2.2</t>
  </si>
  <si>
    <t>Grievances/disputes are resolved using locally accepted mechanisms and/or
institutions
V
There is a formal process for the following situations:
a) disputes over access and use rights,
b) tenure or rights of occupation and
c) requests for engaging in activities not permitted on the management unit.
Corporates: Documented procedures for handling disputes and grievances.
Owner Manager: May describe the procedures verbally but in cases where there is a legal dispute then records must be kept.
For Owner Manager forestry within T A areas see guidance note below.
G
For disputes between members of a community on T A land, the local tribal authority is responsible for resolving grievances and disputes. It is not necessary to audit this institution unless there is reason to believe that there are disputes that substantially influence sustainable forest management.</t>
  </si>
  <si>
    <r>
      <t>All sites:</t>
    </r>
    <r>
      <rPr>
        <sz val="10"/>
        <rFont val="Cambria"/>
        <family val="1"/>
      </rPr>
      <t xml:space="preserve"> Management plans and documentation all lack a structured Grievance or dispute resolution plan and or process</t>
    </r>
  </si>
  <si>
    <t>Obs
2023.8</t>
  </si>
  <si>
    <t>2.2.3</t>
  </si>
  <si>
    <t>There is a mutual understanding of the resource requirements and other needs
within the community and these are met where possible.
V
Interview with managers. Interviews with members of the community.
Family Forestry operations and on T A land this understanding is implicit in the way in which the community functions
G
A key ingredient of a harmonious community is a mutual understanding and respect for the various resource needs that exist in the landscape. There may be a need for employment, water, grazing, wood on the part of the local people while the plantations need to prevent fire, and maintain infrastructure. A number of these interests may overlap, for example, protection of water resources and grazing. It is through a mutual understanding of these factors that the foundation for harmony can be built. The object of the interview is to determine if there is an understanding of what resources the community needs and how forestry operations may affect these.
Recommendation: Organizations are encouraged to involve members of the
community in joint projects</t>
  </si>
  <si>
    <r>
      <t xml:space="preserve">All Sites: Farm owners and </t>
    </r>
    <r>
      <rPr>
        <sz val="11"/>
        <color indexed="8"/>
        <rFont val="Calibri"/>
        <family val="2"/>
      </rPr>
      <t xml:space="preserve">Foresters interviewed had a good understanding of the resource requirements and other needs within the local community. Sappi has a dedicated Community relations department headed by Mrs T S (Manager enterprise development) that visits and interacts with all communities within the Sappi footprint. </t>
    </r>
  </si>
  <si>
    <t>2.2.4</t>
  </si>
  <si>
    <t>Indicators of community disharmony are noted, analysed and solutions are
sought.
V
Evidence that signs of disharmony related to forest management are detected and responded to.
Corporates: Documented evidence
Owner Manager: Interviews
G
The following are possible indicators of disharmony that could be considered:
- arson
- demonstrations or protests against the organization.
- disputes and grievances that have being registered.
- direct feedback during stakeholder engagement.
- change in attitudes
Where these indicators of community disharmony are frequent they should be monitored and trends and responses analysed.</t>
  </si>
  <si>
    <t>The organization contributes to socio-economic development in the area
where they operate.</t>
  </si>
  <si>
    <t>Context</t>
  </si>
  <si>
    <t>According to the Hermes country report (2017) for South Africa the key economic risk factors are unemployment, rural poverty, skewed incomes, disease and a track record of labour militancy and weak educational standards. Furthermore, Moody's and other ratings agencies have cited youth unemployment as their area of greatest interest in South Africa. The challenge facing the plantation industry is to play a role in alleviating these factors while improving working conditions.</t>
  </si>
  <si>
    <t>2.3.1</t>
  </si>
  <si>
    <t>The organization contributes to employment and job creation.
V
Employment records are maintained on the total number of permanent and temporary employees.
Records are maintained on the total value of wages paid to permanent and temporary employees.
The number of jobs created on the management unit is stable or increasing, or where declining can be justified.
Family Forestry: records of employment are not required.
G
Information can be drawn from Skill development levy reports and UIF reports to SARS</t>
  </si>
  <si>
    <r>
      <t xml:space="preserve">All sites: </t>
    </r>
    <r>
      <rPr>
        <sz val="11"/>
        <color indexed="8"/>
        <rFont val="Calibri"/>
        <family val="2"/>
      </rPr>
      <t>Interviews with the farm owners  foresters, own ops labour as well as contractors all show a 95% local community employment ratio. Where feasable and possible goods are sourced and procured locally and the training facilitators , chemical suppliers, machinery and good suppliers contacted all state that the FMIs sourced locally. Sappi also promotes small enterprise development and helps set up small contractors to source and supply goods where not available</t>
    </r>
  </si>
  <si>
    <t>2.3.2</t>
  </si>
  <si>
    <t>The organization's employment policies are responsive to the local socioeconomic context.
V
Corporates: Policies of the organisation take account of the local socio-economic and context in which they operate.
Managers demonstrate awareness of the socio-economic context in South Africa.
G
Aspects of the socio-economic context to consider include:
-Levels of local poverty
-Availability of willing labour
-Unemployment rates
-Levels of education
-Other pressing social needs
Aspects of the employment policies that are relevant in this case include:
-Use of manual labour
-Use of machines
-Use of contractors
This must be evaluated in relation to programmes to alleviate the key economic risk factors</t>
  </si>
  <si>
    <t>2.3.3</t>
  </si>
  <si>
    <t>Demonstrable efforts to employ local workers and source local service providers.
V
Recruitment policies of the organization.
Reasons for sourcing from further afield.
G
This is potentially a high risk factor that is generally well managed in the forestry industry because managers are aware of the benefits of employing local people and the risks of bringing in people from further afield when there is high local unemployment.
The definition of the term 'local' in this context depends on a number of factors which the manager should be aware of. The principle is that if there are capable people in close proximity to the management unit they should get first option for employment.</t>
  </si>
  <si>
    <t>2.3.4</t>
  </si>
  <si>
    <t xml:space="preserve">Opportunities for local social and economic development are identified through
engagement with local communities and other relevant organizations.
V
Evidence of engagement with the community and an understanding of the community's needs.
Corporates: Documented evidence of engagement.
Owner Manager: Interviews
Family Forestry: Community engagement is implicit in the way in which the community functions
G
Where cost, quality and capacity of non-local and local options are at least equivalent, local goods, services, processing and value-added facilities are used.
Reasonable* attempts are made to establish and encourage capacity where local goods, services, processing and value-added facilities are not available. </t>
  </si>
  <si>
    <t>Cultural, ecological, recreational, historical, aesthetic and spiritual sites
and services are maintained.</t>
  </si>
  <si>
    <t>2.4.1</t>
  </si>
  <si>
    <t>Sites of cultural, ecological, recreational, historical, aesthetic and spiritual
significance are identified and protected. Access is granted to interested and
affected parties.
V
Visits to sites to verify methods for protecting them from forestry impacts.
Corporates: Significant sites are mapped and management prescriptions documented.
G
The following sites of special significance are commonly found within plantations: 1. Grave sites. 2. Sacred and historical sites, e.g. 3. Areas of significant scenic value 4. Rock Art 5. Buildings protected under SAHRA 6. Historical routes.</t>
  </si>
  <si>
    <r>
      <t>All sites: A</t>
    </r>
    <r>
      <rPr>
        <sz val="11"/>
        <color indexed="8"/>
        <rFont val="Calibri"/>
        <family val="2"/>
      </rPr>
      <t>ll sites of importance are mapped, recorded and maintaned as a priority. Specialists are called when and where new sites are discovered and the National Parks Board as well as local authorities do regular site visits and or desk top analysis to determine the posibilities of such sites occuring. Lacal communities have and are encouraged to highlight places of importance or interest to the FMU managing Forester or land owner</t>
    </r>
  </si>
  <si>
    <t>G
CONTEXT: South Africa has ratified the ILO Core Conventions and Labour standards.
Compliance with the Basic Conditions of Employment Act (75 of 1997) and the
Employment Equity Act (No. 55 of 1998) and Labour Relations Act (Act No. 66 of 1995) would ensure compliance with the all ILO core conventions:
The eight fundamental Conventions are:
 1. Freedom of Association and Protection of the Right to Organise Convention, 1948 (No. 87)
 2. Right to Organise and Collective Bargaining Convention, 1949 (No. 98)
 3. Forced Labour Convention, 1930 (No. 29)
 4. Abolition of Forced Labour Convention, 1957 (No. 105)
 5. Minimum Age Convention, 1973 (No. 138)
 6. Worst Forms of Child Labour Convention, 1999 (No. 182)
 7. Equal Remuneration Convention, 1951 (No. 100)
 8. Discrimination (Employment and Occupation) Convention, 1958 (No. 111)</t>
  </si>
  <si>
    <t>Compliance with National Labour legislation</t>
  </si>
  <si>
    <t>3.1.1</t>
  </si>
  <si>
    <t>Forest owners and managers take responsibility for ensuring compliance with
labour legislation. 
V
For workers in formal employment: The organization monitors compliance with the Basic Conditions of Employment Act (75 of 1997) for all operations including those undertaken by contractors.
Measures are implemented to address and rectify non-compliance.
Family Forestry: Workers that are family members are not considered to be in formal employment
G
The following are the key provisions:
1. No children below the age of 15 are employed on the management unit
2. Workers over the age of 15 and under the age of 18 years are employed only in
positions that are not hazardous, inappropriate for their age nor detrimental to their schooling. Forestry worker who is under the age of 18 years (and over the age of 15  years) do not:
- Work more than a 35 hour week
- Work after 18:00 and before 06:00 the following day
- Work with agro-chemicals
- Perform hazardous work
Family Forestry*: There may be children assisting parents in the school holidays or on weekends but this does not constitute formal employment.</t>
  </si>
  <si>
    <t>3.1.2</t>
  </si>
  <si>
    <t>Compliance with the legislation that promotes equal opportunity in the workplace.
Not applicable to Family Forestry
V
There is no evidence of non-compliance with the Employment Equity Act (Act No. 55, 1998).
Evidence that the organization has taken steps to promote equal opportunity in the workplace and eliminate unfair discrimination in any employment policies or practice.
Corporates: Documented policies. Interviews with employees.
G
The purpose of the Act is to achieve equity in the workplace by;
a. promoting equal opportunity and fair treatment in employment through the elimination of unfair discrimination; and
b. implementing affirmative action measures to redress the disadvantages in
employment experienced by designated groups, to ensure their equitable representation in all occupational categories and levels in the workforce.
Occupational categories include race, gender, pregnancy, marital status, family
responsibility, ethnic or social origin, colour, sexual orientation, age, disability, religion, HIV status, conscience, belief, political opinion, culture, language, and birth.</t>
  </si>
  <si>
    <r>
      <t>All sites:</t>
    </r>
    <r>
      <rPr>
        <sz val="11"/>
        <color indexed="8"/>
        <rFont val="Calibri"/>
        <family val="2"/>
      </rPr>
      <t xml:space="preserve"> Training records examined show equal training opportunities for both male and female. Interviews with staff and contractors also show equal opportunites and equal pay for same job discriptions. </t>
    </r>
  </si>
  <si>
    <t>3.1.3</t>
  </si>
  <si>
    <t>Workers are able to negotiate their conditions of employment through:
- collective bargaining with formal and informal workers organizations*
or in the absence of Union structures, workers are adequately informed of and
consulted on matters that directly affect their working conditions.
Not applicable to Family Forestry
V
Interviews with workers
Interviews with unions
Collective bargaining agreements</t>
  </si>
  <si>
    <r>
      <t xml:space="preserve">All sites; </t>
    </r>
    <r>
      <rPr>
        <sz val="11"/>
        <color indexed="8"/>
        <rFont val="Calibri"/>
        <family val="2"/>
      </rPr>
      <t xml:space="preserve">All employees, both inhouse as well as contractual have the freedom of association and are free to join any recognized trade union , without the fear of discrimination.
Employees are encouraged to bargain with the land owner through the monthly tool box talks or the dedicated grievance procedure route. </t>
    </r>
  </si>
  <si>
    <t>3.1.4</t>
  </si>
  <si>
    <t>Wages comply with national legislation.
Not applicable to Family Forestry
V
Pay slips. Employment records</t>
  </si>
  <si>
    <r>
      <t xml:space="preserve">Ifume Cluster: </t>
    </r>
    <r>
      <rPr>
        <sz val="11"/>
        <color theme="1"/>
        <rFont val="Calibri"/>
        <family val="2"/>
        <scheme val="minor"/>
      </rPr>
      <t xml:space="preserve">Family farming, no labour available for interviews, but cluster chairman could produce documentation and invoices where minimum wages where being paid to temporary staff when required </t>
    </r>
    <r>
      <rPr>
        <b/>
        <sz val="11"/>
        <color theme="1"/>
        <rFont val="Calibri"/>
        <family val="2"/>
        <scheme val="minor"/>
      </rPr>
      <t xml:space="preserve">
Sobengwe Farm Enterprise: Staff interviews stated that the minimum wage of R25.55 was not being met. Wages where at R17.25 per hour, nor where they recieving payslips
MG Farming: </t>
    </r>
    <r>
      <rPr>
        <sz val="11"/>
        <color theme="1"/>
        <rFont val="Calibri"/>
        <family val="2"/>
        <scheme val="minor"/>
      </rPr>
      <t>Staff interviewed and payslips reviewed all showed minimum wages where exceeded</t>
    </r>
  </si>
  <si>
    <t>Major
2023.1</t>
  </si>
  <si>
    <t>3.1.5</t>
  </si>
  <si>
    <t xml:space="preserve">A dispute* resolution process that is acceptable to all parties, is in place.
Not applicable to Family Forestry
V
There is a common understanding between managers and workers regarding what to do in case of a grievance or dispute.
Interview workers to ensure that they are aware of what to do in the event of a grievance or dispute.
Corporates: Documented dispute resolution process. </t>
  </si>
  <si>
    <t>3.1.6</t>
  </si>
  <si>
    <t>Workers* grievances are responded to and are either resolved or are in the
dispute* resolution process.
Not applicable to Family Forestry
V
Records of worker's* grievances related to worker's* loss or damage of property,
occupational diseases* or injuries, including:
1) Steps taken to resolve grievances;
2) Outcomes of all dispute* resolution processes including fair compensation*; and
3)Unresolved disputes*, the reasons they are not resolved, and how they will be
resolved</t>
  </si>
  <si>
    <r>
      <t xml:space="preserve">All sites: </t>
    </r>
    <r>
      <rPr>
        <sz val="11"/>
        <color theme="1"/>
        <rFont val="Calibri"/>
        <family val="2"/>
        <scheme val="minor"/>
      </rPr>
      <t xml:space="preserve">No grievances noted during audit or through stakeholder engagement and staff interviews </t>
    </r>
  </si>
  <si>
    <t>3.1.7</t>
  </si>
  <si>
    <t>Fair compensation* is provided to Workers* for work-related loss or damage of
property and occupational disease* or injuries.
Not applicable to Family Forestry
V
Compliance with the Compensation for Occupational Injuries and Diseases Act (No. 130 of 1993)
G
Organizations are required to register and make payments to the Workman's
Compensation Fund. They are then entitled to claim against the fund for medical costs and other compensation related to occupational injury and disease.
Organizations are required to report injuries to compensation commissioner.</t>
  </si>
  <si>
    <r>
      <t xml:space="preserve">MG Farming: </t>
    </r>
    <r>
      <rPr>
        <sz val="11"/>
        <color theme="1"/>
        <rFont val="Calibri"/>
        <family val="2"/>
        <scheme val="minor"/>
      </rPr>
      <t>proof of payment for both UIF as well as Workmans compensation verified</t>
    </r>
    <r>
      <rPr>
        <b/>
        <sz val="11"/>
        <color theme="1"/>
        <rFont val="Calibri"/>
        <family val="2"/>
        <scheme val="minor"/>
      </rPr>
      <t xml:space="preserve">
Sobengwe Farm Enterprise: </t>
    </r>
    <r>
      <rPr>
        <sz val="11"/>
        <color theme="1"/>
        <rFont val="Calibri"/>
        <family val="2"/>
        <scheme val="minor"/>
      </rPr>
      <t>No proof of payment for UIF or Workmans compensation could be produced, nor any correspondance with the appropriate governmental departments around registration of either fund</t>
    </r>
    <r>
      <rPr>
        <b/>
        <sz val="11"/>
        <color theme="1"/>
        <rFont val="Calibri"/>
        <family val="2"/>
        <scheme val="minor"/>
      </rPr>
      <t xml:space="preserve">
Ifume Cluster: </t>
    </r>
    <r>
      <rPr>
        <sz val="11"/>
        <color theme="1"/>
        <rFont val="Calibri"/>
        <family val="2"/>
        <scheme val="minor"/>
      </rPr>
      <t xml:space="preserve">Not required for family farming </t>
    </r>
  </si>
  <si>
    <t>Major
2023.2</t>
  </si>
  <si>
    <t>Forest owners and managers take responsibility for ensuring compliance
of all employees with legislated health and safety requirements and best
practice</t>
  </si>
  <si>
    <t xml:space="preserve">All the requirements of the ILO Code of Practice are contained in the Occupational Health and Safety Act (No. 85 of 1993). The key requirements are grouped in the indicators below. The organization must ensure all contractors comply with all the indicators. </t>
  </si>
  <si>
    <t>Hazards to the health and safety of workers from forestry activities have been
identified.
V
Documented hazard identification and risk assessment.
Group Schemes: Risk assessment can be done as part of the group management
system.
Family Forestry: Managers are aware of health and safety hazards and take action to protect themselves.</t>
  </si>
  <si>
    <r>
      <t xml:space="preserve">All sites: </t>
    </r>
    <r>
      <rPr>
        <sz val="11"/>
        <color theme="1"/>
        <rFont val="Calibri"/>
        <family val="2"/>
        <scheme val="minor"/>
      </rPr>
      <t xml:space="preserve">fmus </t>
    </r>
    <r>
      <rPr>
        <sz val="11"/>
        <color indexed="8"/>
        <rFont val="Calibri"/>
        <family val="2"/>
      </rPr>
      <t xml:space="preserve">adhered to all the ILO codes of practice and adheres to the South African forestry Best operating practices (BOP) which is audited annually
Risk assessments are available and implemented for each job category within the forestry sector. Hazards are pre determined and risk analysis done prior to any job commencement. Tool box talks are given to  highlight,assess, identify mitigate and motivate the labour about risks
</t>
    </r>
    <r>
      <rPr>
        <b/>
        <sz val="11"/>
        <color indexed="8"/>
        <rFont val="Calibri"/>
        <family val="2"/>
      </rPr>
      <t>Refer to 3.2.2 Major for lack of PPE</t>
    </r>
  </si>
  <si>
    <t>3.2.2</t>
  </si>
  <si>
    <t xml:space="preserve">There are procedures for working safely.
V
Corporates and Owner managers: Documented safe operating procedures are
available for all hazardous operations.
Group Certification Schemes: Such procedures can form part of the schemes
documentation.
Family Forestry: Growers are able to describe safety precautions taken for hazardous activities. 
G
Such procedures should include inter alia tool use, Personal Protective Equipment, communication and warning systems. Organizations must identify through their risk assessments which operations are hazardous. </t>
  </si>
  <si>
    <r>
      <t xml:space="preserve">MG Farming: </t>
    </r>
    <r>
      <rPr>
        <sz val="11"/>
        <color theme="1"/>
        <rFont val="Calibri"/>
        <family val="2"/>
        <scheme val="minor"/>
      </rPr>
      <t>Staff interviewed stated that they received appropriate PPE for tasks at hand. Verified PPE issue register</t>
    </r>
    <r>
      <rPr>
        <b/>
        <sz val="11"/>
        <color theme="1"/>
        <rFont val="Calibri"/>
        <family val="2"/>
        <scheme val="minor"/>
      </rPr>
      <t xml:space="preserve">
Sobengwe Farm Enterprise: Staff interviewed on site stated that they had to supply their own PPE , no PPE issue register could be provided nor any invoices for PPE purchased
Ifume Cluster: </t>
    </r>
    <r>
      <rPr>
        <sz val="11"/>
        <color theme="1"/>
        <rFont val="Calibri"/>
        <family val="2"/>
        <scheme val="minor"/>
      </rPr>
      <t>Cluster manager provided photographic evidence of correct PPE worn during harvesting and silvicultural work . No staff on site to interview or verify</t>
    </r>
  </si>
  <si>
    <t>Major
2023.3</t>
  </si>
  <si>
    <t>3.2.3</t>
  </si>
  <si>
    <t>Workers are aware of hazards in the workplace and are trained on safe work
procedures in compliance with the national legislation.
Not applicable to Family Forestry
V
Compliance with the Occupational Health And Safety Act (No. 85 of 1993).
The following as the key requirements of the OHS Act are normative:
-Displayed copy of company Health and Safety Policy
-Copy of Occupational Health and Safety Act.
-At least one person per 50 employees must have a valid first aid certificate.
-Legally required training.
-A health and safety representative must be appointed where there are more than twenty employees and thereafter one representative must be appointed for every 50 employees. Appointments must be kept on file.
-Where there are two or more representatives a committee must be established.
-Health and safety representatives are required to conduct inspections of their
workplaces prior to every Health &amp; Safety meeting, using a checklist.
-Employees must be trained on safety procedures, along with contracted / contractors.
-Safety talks should be conducted when necessary, records to be kept on file.
-Workers have personal protective equipment appropriate to their assigned tasks</t>
  </si>
  <si>
    <r>
      <t xml:space="preserve">MG Farming: </t>
    </r>
    <r>
      <rPr>
        <sz val="11"/>
        <color theme="1"/>
        <rFont val="Calibri"/>
        <family val="2"/>
        <scheme val="minor"/>
      </rPr>
      <t>Staff interviewed stated that there was a trained first aider and SHE rep at all operations. Verified training records for First aider and SHE rep</t>
    </r>
    <r>
      <rPr>
        <b/>
        <sz val="11"/>
        <color theme="1"/>
        <rFont val="Calibri"/>
        <family val="2"/>
        <scheme val="minor"/>
      </rPr>
      <t xml:space="preserve">
Sobengwe Farm Enterprise: Staff interviewed on site stated that there was no trained supervisor, first aider or SHE rep available. Training records showed 3 first aiders trained and 3 SHE reps trained but they all resigned due to poor wages.
Ifume Cluster: </t>
    </r>
    <r>
      <rPr>
        <sz val="11"/>
        <color theme="1"/>
        <rFont val="Calibri"/>
        <family val="2"/>
        <scheme val="minor"/>
      </rPr>
      <t>Cluster manager provided evidence of first aid and SHE rep training for himself as well as a fellow cluster member who are on site during all operations within the cluster</t>
    </r>
  </si>
  <si>
    <t>Major
2023.4</t>
  </si>
  <si>
    <t>3.2.4</t>
  </si>
  <si>
    <t>Safe work procedures are carried out in the work place.
V
Observations of workers.
Documented safe work procedures that include at least the following:
-adequate supervision to ensure that work is conducted safely.
-a trained first aider on site at all hazardous operations. (e.g. harvesting, spraying)
-first aid kits and fire fighting equipment must be available and accessible. These must be available on site, during the implementation of any hazardous operation.
- a system to restock first aid boxes
-protective clothing is worn and in a condition so as to protect the labourer against injuries as intended.
-specific safe work procedures for each hazardous task.
-observations of the work place to determine the implementation to procedures.
Group Schemes: All such procedures can form part group management system</t>
  </si>
  <si>
    <r>
      <t xml:space="preserve">All sites: </t>
    </r>
    <r>
      <rPr>
        <sz val="11"/>
        <color indexed="8"/>
        <rFont val="Calibri"/>
        <family val="2"/>
      </rPr>
      <t xml:space="preserve">Occupational health and saftey, OHS and Basic Conditions of Employment posters are all displayed in the offices as well as workshops. All personal do mandatory induction training on entry and on promotion . Contractors do annual induction and monthly toolbox and saftey talks , verified and signed 
</t>
    </r>
    <r>
      <rPr>
        <sz val="11"/>
        <rFont val="Calibri"/>
        <family val="2"/>
      </rPr>
      <t xml:space="preserve">Refer to previous majors around PPE and First aider and SHE rep training </t>
    </r>
  </si>
  <si>
    <t>3.2.5</t>
  </si>
  <si>
    <t>Workers have personal protective equipment appropriate to their assigned tasks.
V
Where the risk assessment required in 3.2.1 has identified the need, PPE is used by workers on the relevant tasks.
Evidence that PPE has been issued to workers.
Evidence of PPE being correctly used.</t>
  </si>
  <si>
    <t>Refer to 3.2.2 Major</t>
  </si>
  <si>
    <t>3.2.6</t>
  </si>
  <si>
    <t>Past incidents are recorded, trends examined and safety practices adjusted to
avoid recurrence.
Not applicable to Family Forestry
V
Documented evidence of accident/injury investigations.
Reportable injury related incidents* are recorded and investigated as required by the Occupational Health And Safety Act (No. 85 of 1993).
Records are maintained of reportable injuries* so as to relate this to the effectiveness of personal protective clothing and training.
Corporates: Recorded safety statistics. There is evidence for changes in practice in response to statistics.
Owner managers: Describe the measures taken to improve safety performance
G
Reportable injuries refers to lost time injuries as required by the Occupational Health And Safety Act (No. 85 of 1993).</t>
  </si>
  <si>
    <t>Refer to 3.2.2 and 3.2.3 major</t>
  </si>
  <si>
    <t>3.2.7</t>
  </si>
  <si>
    <t>Quality and condition of worker accommodation and associated services
V
Inspection of workers accommodation
Examination of housing improvement plans if required
G
See Appendix C for list of requirements.</t>
  </si>
  <si>
    <r>
      <t xml:space="preserve">All sites: </t>
    </r>
    <r>
      <rPr>
        <sz val="11"/>
        <color theme="1"/>
        <rFont val="Calibri"/>
        <family val="2"/>
        <scheme val="minor"/>
      </rPr>
      <t>No onsite accommodation on any of the FMUs</t>
    </r>
  </si>
  <si>
    <t>Contribution to skills development in the work force</t>
  </si>
  <si>
    <t>3.3.1</t>
  </si>
  <si>
    <t>All workers have had relevant job specific training and where required or
appropriate hold the necessary skills certificates.
Not applicable to Family Forestry
V
Training records match training requirements.
As a minimum all legally required machine or vehicle licenses, first aiders and chainsaw operators must have skills certificates.
Evidence of payment into Skills Development Fund.
G
Organizations are required by law to pay into the skills development fund, this is
unavoidable for registered tax payers as it forms part of the tax return.
Legislation: Skills Development Levies Act, 1999 (Act No. 9 of 1999)</t>
  </si>
  <si>
    <t>Refer to 3.2.3</t>
  </si>
  <si>
    <t>3.3.2</t>
  </si>
  <si>
    <t>Workers are supervised to ensure they implement their tasks safely and
effectively.
V
Observe work areas and interview supervisors and workers.</t>
  </si>
  <si>
    <t>refer to 3.2.3</t>
  </si>
  <si>
    <t>Maintenance of the productivity and carbon storage potential of soils and
minimisation of impacts on water resources.</t>
  </si>
  <si>
    <t>4.1.1</t>
  </si>
  <si>
    <t xml:space="preserve">Soil erosion is minimised through the use of forest management systems which
are appropriate to the slope, soil sensitivity and weather.
V
Determine harvesting and silviculture systems in use.
Field inspections of harvesting sites.
Corporates: Documented operational guidelines.
Group Schemes: Operations guidelines can form part of the group management
scheme
G
The organization can refer to Best Operating Practice (BOPs) or industry guidelines. E.g. Forestry Engineering South Africa (FESA) Harvesting Code of Practice.
For mechanical harvesting the organizations should have operational guidelines. </t>
  </si>
  <si>
    <r>
      <t xml:space="preserve">MG Farming:  Soil erosion at compartment C1 noted which was not recorded nor was it listed on any of the monitoring documents
</t>
    </r>
    <r>
      <rPr>
        <sz val="10"/>
        <rFont val="Cambria"/>
        <family val="1"/>
      </rPr>
      <t>No other soil erosion noted at any of the other FMUs visited</t>
    </r>
  </si>
  <si>
    <t>Minor 
2023.6</t>
  </si>
  <si>
    <t>4.1.2</t>
  </si>
  <si>
    <t>Soil is protected through responsible residue management.
V
Inspection of post-harvest sites to verify compliance.
Corporates: Documented policy and procedures
Examine systems to categorize site sensitivity.
Group Schemes: Should include policies and procedures in group management
system. 
G
Plantation residues should be retained on site wherever possible. The choice of residue management practice should be guided by slope, soil sensitivity and fire risk. If residues are burnt, then it must be a cool burn. Burned areas are monitored and measures taken to prevent soil erosion or rehabilitate eroding areas. See 4.1.4.</t>
  </si>
  <si>
    <r>
      <t>All sites:</t>
    </r>
    <r>
      <rPr>
        <sz val="11"/>
        <color indexed="8"/>
        <rFont val="Calibri"/>
        <family val="2"/>
      </rPr>
      <t xml:space="preserve"> Sappi has a policy where post harvest residue is maintained as best as possible on the site to minimize erosion through wind or rain and to stabilize the soil and increase the humus layer to retain water. Cool burns are a nessessity where required and only foresters with experience are permited to do post harvest burns </t>
    </r>
  </si>
  <si>
    <t>4.1.3</t>
  </si>
  <si>
    <t>Development, maintenance and use of infrastructure, as well as transport
activities, are managed to protect environmental values* and withstand the
impacts of flooding. 
V
Inspection of road network, including road works and newly constructed roads.
Best operating practice guidelines for the construction and maintenance of infrastructure.
G
These guidelines should include as a minimum the following aspects:
1. Minimising the road density, without compromising harvest and transport systems.
2. Low impact construction and maintenance techniques including the use of equipment and methods that minimise environmental impacts and the risk of sedimentation.
3. The construction and upgrade of crossings to ensure stream flow and the passage of aquatic organisms as well as preventing prevent bank scouring and impoundments. For legal requirements refer to Guidance in 4.2.3.
4. The setback distances specified for wetlands, water bodies and watercourses in 4.2.1 apply to roads and other infrastructural developments.
For legal requirements refer to Guidance in 4.2.3</t>
  </si>
  <si>
    <r>
      <t xml:space="preserve">All sites: </t>
    </r>
    <r>
      <rPr>
        <sz val="11"/>
        <color indexed="8"/>
        <rFont val="Calibri"/>
        <family val="2"/>
      </rPr>
      <t>All roads within the  FMUs are build and maintained to the South African Forestry sectors BOPS, any new road or bridge requires an EIA before being build. Drainage, storm water runnoff control and speed bumps are well constructed and implemented where required and no excessive erosion or uncontrolled water run off noted during the course of the audit except at MG Farming, refer to minor 4.1.1</t>
    </r>
  </si>
  <si>
    <t>4.1.4</t>
  </si>
  <si>
    <t>Eroded areas are rehabilitated and interventions monitored and adapted to ensure effectiveness and steps are taken to prevent soil erosion.
V
Field inspections. Evidence of monitoring to see if measures taken are effective.
Monitoring techniques could include dated photographs.
Owner Manager: No documented monitoring required if it is clear that erosion is under control and manager carries out regular farm inspections.</t>
  </si>
  <si>
    <t>Refer to minor 4.1.1</t>
  </si>
  <si>
    <t>Prevention of negative impacts to water resources</t>
  </si>
  <si>
    <t>4.2.1</t>
  </si>
  <si>
    <t>Wetlands and riparian areas are identified, delineated and protected from forestry impacts by adequate buffers of appropriate vegetation guided by the best available information.*
V
Field inspections of wetlands * and riparian areas*.
There is a wetland and riparian area delineation plan (using the DWS delineation
guidelines) in place that ensures that at re-establishment delineation has been done.
Corporates: Maps showing wetlands. Documents or maps showing the wetlands and riparian areas and how wetland systems are prioritised for clearing and management. Prioritisation includes catchment or regional considerations. E.g. Use of National or Provincial wetland, NFEPA, DWS stressed catchment or Important Water Source Area datasets.
Owner Managers can describe the reasons for prioritisation. Prioritisation at this scale would for be focused on local conditions but may include broader catchment or regional scale considerations should the farm fall within identified NFEPA, DWS stressed catchment or Important Water Source Area datasets.
Group Schemes: Rationale for prioritization can be outlined in the group management system</t>
  </si>
  <si>
    <t>G
Best available information* is as follows:
Maps of the NFEPA found at: http://bgis.sanbi.org/nfepa/project.asp
A practical field procedure for identification and delineation of wetlands and riparian areas. This is available from www.dws.gov.za
A synopsis is presented in the Environmental Guidelines for Commercial Forestry
Plantations in South Africa.
The DWS guidelines state that for forestry the minimum buffer between the outer edge of the temporary zone of a wetland or the outer boundary of a riparian zone* and the land use would normally be 20 meters, unless specified to the contrary in a permit or water use license
Where the buffer zone is less there must be clear justification.
**Note that riparian habitats and riparian zones are synonymous</t>
  </si>
  <si>
    <r>
      <t xml:space="preserve">All sites: </t>
    </r>
    <r>
      <rPr>
        <sz val="11"/>
        <color indexed="8"/>
        <rFont val="Calibri"/>
        <family val="2"/>
      </rPr>
      <t>All wetlands , riparian zones, water courses and drainage lines are mapped and monitored and deliniation has been completed and conservation management plans are implemented. This was visually inspected during the audit process at and all found to be compliant</t>
    </r>
  </si>
  <si>
    <t>4.2.2</t>
  </si>
  <si>
    <t>Wetlands*, riparian habitats* and their buffers are managed for maintenance or
enhancement of ecosystem health and connectivity.
V
Field inspections of wetlands* and riparian habitats*.
Evidence of restoration activities and effectiveness thereof.
Corporates: Examination of management plans and progress against plans.
G
Best available information includes the following:
FSA Environmental Guidelines
WET-Rehab Methods national guidelines and methods for wetland rehabilitation (See www.wrc.org.za)
This includes blocking of artificial or unwanted drains in wetlands, stabilizing head-cut and river bank erosion and the restoration of wetland, riparian zone and buffer vegetation. The impact of dams and river crossings on connectivity must be considered.</t>
  </si>
  <si>
    <t>4.2.3</t>
  </si>
  <si>
    <t xml:space="preserve">Safeguards to protect wetlands and riparian habitats* from the impacts of forestry
activities are implemented
V
Forestry activities that impact on freshwater ecosystems have been included under the relevant criteria in this standard These are, use of fertilizers (6.2.8), use of chemicals (6.2.3), uncontrolled fires (6.3), soil erosion and sedimentation related to the road network (4.1.3), hydrocarbon spillage (6.2.3), harvesting and extraction (4.1.1), management of plantation residues (4.1.2), waste disposal (6.2.2), soil erosion and sedimentation as a result of cultivation and the use of machinery. (4.1.1)
G
Legal Requirements
Section 21 of the National Water Act (Act 36 of 1998) protects Watercourses and
Wetlands by requiring a water use license for a number of activities the following of which are directly related to forestry: taking water from a water resource, storing water impeding or diverting the flow of water in a watercourse, disposing of waste in a manner which may detrimentally impact on a water course, altering the bed, banks, course or characteristics of a watercourse. </t>
  </si>
  <si>
    <t>Maintenance of carbon sequestration and storage potential</t>
  </si>
  <si>
    <t>4.3.1</t>
  </si>
  <si>
    <t>Annual harvest does not exceed the annual increment, or where this is exceeded it is justified and a plan of how any over-cutting is to be compensated for in future, is prepared.
V
Corporates: Documented annual felling plan.
Owner Manager: Interviews 
G
More flexibility should be applied to farming operations and smaller operations because forestry may only form part of their total income options</t>
  </si>
  <si>
    <r>
      <t xml:space="preserve">All sites: </t>
    </r>
    <r>
      <rPr>
        <sz val="11"/>
        <color theme="1"/>
        <rFont val="Calibri"/>
        <family val="2"/>
        <scheme val="minor"/>
      </rPr>
      <t xml:space="preserve">Currently averaging MIAs for all sites and FMUS to determine annual and predicted harvests. Cruising and numerations being conducted by Sappi specialists </t>
    </r>
  </si>
  <si>
    <t>4.3.2</t>
  </si>
  <si>
    <t xml:space="preserve">The growing stock (standing volume) of the management unit is maintained or
increased over consecutive rotations, or where this is not achieved justification
can be provided.
V
Corporates: Comparing records of past tonnages.
Owner Manager: Interviews
G
More flexibility should be applied to owner managers because details records are not usually kept for each compartment. These organizations can report on productivity of the whole farm. </t>
  </si>
  <si>
    <r>
      <t xml:space="preserve">All sites: </t>
    </r>
    <r>
      <rPr>
        <sz val="11"/>
        <color indexed="8"/>
        <rFont val="Calibri"/>
        <family val="2"/>
      </rPr>
      <t xml:space="preserve">Site species matching, genetic seed improvement , better silvicultural practices, better nursery practices and better site preperation has ensured no negative growth or yeld loss being noted to date </t>
    </r>
  </si>
  <si>
    <t>4.3.3</t>
  </si>
  <si>
    <t>Protection of natural habitats to maintain ecosystem functioning for the delivery
of ecosystem services
V
Met in the following indicators: wetlands (4.2.1), (4.2.2), (4.2.3) and all other natural habitats and associated biodiversity (5.3.1-5.3.9.)</t>
  </si>
  <si>
    <r>
      <t xml:space="preserve">All sites: FMUs </t>
    </r>
    <r>
      <rPr>
        <sz val="11"/>
        <color indexed="8"/>
        <rFont val="Calibri"/>
        <family val="2"/>
      </rPr>
      <t xml:space="preserve">adheres to all Forestry BOPs and all foresters and farmers are trained and adhere to and are constantly researching and implementing new better and safer services thus ensuring natural habitats are maintained to their best knowledge </t>
    </r>
  </si>
  <si>
    <t>4.3.4</t>
  </si>
  <si>
    <t>Steps taken to improve soil carbon stocks
V
Refer to the following indicators in this standard:
Residue management - 4.1.2
Measures to minimise soil erosion - 4.1.1
Safeguards to protect wetlands - 4.2.3
Measures to restore wetlands - 4.2.2</t>
  </si>
  <si>
    <r>
      <t xml:space="preserve">All sites: The farmers and forsters </t>
    </r>
    <r>
      <rPr>
        <sz val="11"/>
        <color indexed="8"/>
        <rFont val="Calibri"/>
        <family val="2"/>
      </rPr>
      <t>takes great care to maintain , preserve and improve their soil carbon stocks. Best operating practices, best residue management practices, constant monitoring, research and research implementation, constant training and education and improved timber stock are all constantly implemented
Refer to MG farming monor for 4.1.1</t>
    </r>
  </si>
  <si>
    <t>Prevention of adverse off-site impacts arising from forestry operations</t>
  </si>
  <si>
    <t>5.1.1</t>
  </si>
  <si>
    <t>Operations are planned and managed to prevent adverse off-site environmental
impacts, including impacts to neighbouring communities and other stakeholders.
V
The organization has assessed the risks of its management activities on the
environment, communities and stakeholders.
The organization's planning and management includes measures to prevent adverse offsite environmental impacts.
Group Schemes: These risks can be assessed at group level and incorporated into the group management system. 
G
These activities must include all listed activities*, burning of firebreaks, transporting of timber through private land and should include any activities that would impact directly on neighbours communities and other stakeholders.
*NEMA EIA regulation 2014. Listing Notices</t>
  </si>
  <si>
    <r>
      <t xml:space="preserve">All sites: </t>
    </r>
    <r>
      <rPr>
        <sz val="11"/>
        <color theme="1"/>
        <rFont val="Calibri"/>
        <family val="2"/>
        <scheme val="minor"/>
      </rPr>
      <t>Farm owners and Foresters interviewed had a good understanding of the importance of the prevention of off site impacts that ther FMUs potentially had. No adverse impacts noted or reported through stakeholder interviews and consultation</t>
    </r>
  </si>
  <si>
    <t>Prevention or mitigation of forestry impacts</t>
  </si>
  <si>
    <t>5.2.1</t>
  </si>
  <si>
    <t>The organization has determined if the species they intend to grow or are growing are known to be invasive, and if so have appraised the landscape for signs that these may be a source of invasion. 
V
The category and invasive potential of the species grown is known according to NEMBA (No. 10 of 2004) Alien and Invasive Species List, 2015.
A visual assessment by the manager has been undertaken to determine if the
plantations are a source of invasion in the landscape.
Corporates: The results of the assessment are documented.
Owner managers: Interview and field verification</t>
  </si>
  <si>
    <t xml:space="preserve">G
Context: The South African forestry industry uses a number of species that are known to be invasive, however plantation establishment and control of their spread is regulated through the NEMA EIA Regulations, National Environmental Management: Biodiversity Act (No. 10 of 2004), Invasive Alien Plant Regulations and the National Water Act. (Act 36 of 1998). Landowners are by law required to control the spread of alien plants on their properties. There are a dedicated government programmes, most prominently, The Working for Water Programme, directed towards working with landowners to manage invasive alien plant spread. The indicators have been designed with this context in mind.
The appraisal of the landscape could include the following:
There is evidence that on neighboring lands there are trees that clearly originated from the management unit. It might be clearer in water courses, disturbed land or on lands down-wind from the management unit. In some landscapes it may be impossible to determine if the management unit is the source of the invasion. For example, in heavily afforested or historically invaded landscapes it may be difficult to apportion responsibility on a particular landowner. In such cases the auditor must evaluate the situation on a case by case basis.
The following points must be considered:
- In some areas trees were introduced into South Africa over a hundred years ago and it is impossible to apportion responsibility to current land owners. For example, Acacia mearnsii has been used in South Africa since the 1850s and the seed can remain viable for up to 50 years (Cronk, 1995)
- Some species, particularly A. mearnsii, are being used by communities in the
landscape for sustaining livelihoods. In many cases the value of the timber and bark may keep the tree from spreading. </t>
  </si>
  <si>
    <r>
      <t xml:space="preserve">All sites: </t>
    </r>
    <r>
      <rPr>
        <sz val="11"/>
        <color indexed="8"/>
        <rFont val="Calibri"/>
        <family val="2"/>
      </rPr>
      <t>Evaluated annually and if any invasion is identified it will be noted in the Conservation Weed Control plan. Sappi support staff also note and relay information to Working on water should any intervention be required.</t>
    </r>
  </si>
  <si>
    <t>5.2.2</t>
  </si>
  <si>
    <t>Where 5.2.1 is relevant then the organization is taking steps towards reducing the
invasiveness of their plantations. 
V
Corporates: Documented evidence of steps taken and infield evidence.
Owner Manager Interviews and field evidence
G
Progression towards reducing invasiveness could involve various measures depending on the organizations circumstances. For Corporates this could involve the following:
-changing species
-biological control
-investing in the development of sterile clones
-silvicultural practices, e.g. harvesting before flowering
- alien and invasive plant control plans
-creating buffers of natural vegetation around water courses and wetlands as required under 5.2.1.
For Owner-managers who usually don't have the resources to invest in research
programmes the focus could be on alien and invasive species control, silvicultural
practices and creating buffers of natural vegetation around water courses and wetlands as required under 5.2.1.
It must be noted that the benefits of research done into biological control, development of sterile clones and new silvicultural approach eventually gets passed on to the smaller scale operations through information sharing and sharing of genetic material.</t>
  </si>
  <si>
    <r>
      <t>All Sites:</t>
    </r>
    <r>
      <rPr>
        <sz val="11"/>
        <color indexed="8"/>
        <rFont val="Calibri"/>
        <family val="2"/>
      </rPr>
      <t xml:space="preserve"> No evidence of exessive evasion and escapes during the site visit on the FMU's and no concerns raised during stakeholder consultation. </t>
    </r>
  </si>
  <si>
    <t>5.2.3</t>
  </si>
  <si>
    <t>Where the management unit is a source of invasion then the organization is part of a cooperative and strategic approach with other land users and organizations to
eradicate invasive plantation species from the landscape beyond the management unit.
V
Corporates have documented evidence of a strategic cooperative approach.
Owner manager: Interviews
G
This strategy should include inter alia:
- A dedicated budget for alien plant eradication.
-Investment in biological control
-Strategic use of resources
-Use of spatial prioritization
-Community involvement
-Opportunities for beneficiation
-Monitoring the effectiveness of the programme</t>
  </si>
  <si>
    <r>
      <t xml:space="preserve">All sites:  </t>
    </r>
    <r>
      <rPr>
        <sz val="11"/>
        <color indexed="8"/>
        <rFont val="Calibri"/>
        <family val="2"/>
      </rPr>
      <t>No evidence of exessive evasion and escapes during the site visit on the FMU's and no concerns raised during stakeholder consultation. Weed budget does make provision for escapee eradication control</t>
    </r>
  </si>
  <si>
    <t>5.2.4</t>
  </si>
  <si>
    <t>Genetically modified organisms (GMOs)* are not used commercially
V
GMOs are not used commercially anywhere in South Africa.</t>
  </si>
  <si>
    <t xml:space="preserve">No GMOS used within South Africa on forestry </t>
  </si>
  <si>
    <t>5.2.5</t>
  </si>
  <si>
    <t>Where fertilizers are used, they shall be applied according to accepted industry
protocols with due consideration for the environment.
V
Corporates: Records of application that conform to procedures.
Owner managers: Have credible guidelines for fertiliser use.
Group Schemes: Such guidelines form part of the group management system.</t>
  </si>
  <si>
    <r>
      <t xml:space="preserve">All sites: </t>
    </r>
    <r>
      <rPr>
        <sz val="11"/>
        <color theme="1"/>
        <rFont val="Calibri"/>
        <family val="2"/>
        <scheme val="minor"/>
      </rPr>
      <t>No fertilizers used on any of the FMUs</t>
    </r>
  </si>
  <si>
    <t>5.2.6</t>
  </si>
  <si>
    <t>Damage to conservation zones should be avoided during harvesting. When
damage occurs it must be repaired
V
Field inspections of current and previous years harvesting sites.
Corporates: Examine harvesting plans for identification of conservation zones and
measures taken to prevent damage.
Owner manager: Interview – description of steps taken to avoid damage to
conservation zones</t>
  </si>
  <si>
    <r>
      <t xml:space="preserve">All sites: </t>
    </r>
    <r>
      <rPr>
        <sz val="11"/>
        <color indexed="8"/>
        <rFont val="Calibri"/>
        <family val="2"/>
      </rPr>
      <t>No visible damage in conservation areas during the field visit.  Pre and post harvesting checklists are used to prevent and identify damage. Harvesting plan Forms 08.</t>
    </r>
  </si>
  <si>
    <t>Protection of natural habitats and biodiversity</t>
  </si>
  <si>
    <t>Best Available Information* is used to identify native ecosystems*
V
Corporates: The vegetation of native ecosystems occurring on the management unit are mapped according to the national vegetation types (Muccina and Rutherford, 2006) .
Group Schemes: The management system provides guidelines regarding broad
vegetation types, and the broad vegetation types** of the native ecosystems that occur on the management unit, are known.
G
The SANBI National Vegetation Map is available in the SANBI web site.
http://bgis.sanbi.org/vegmap/map.asp?
**The following broad vegetation types*, that are likely to occur in the plantation
growing areas of South Africa:
Savannah: All types
Grasslands: Dry Highveld Grasslands, Mesic Highveld Grasslands, High Altitude
Grasslands, Sub-Escarpment Grasslands, Indian Ocean Coast Grasslands.
Fynbos: Proteoid, Ericaceous, Restioid Asteraceous, Shrubby and Grassy.
Indigenous forests: Montane forest, Mistbelt forest, Coastal scarp forest, Coastal
lowland forest Sand forest, Riverine forest.
The conservation agencies can provide information on the identification of habitats.
- Consulting directly conservation NGO's such as the Endangered Wildlife Trust.
*These were derived from the bioregions in Mucina and Rutherford (2006)</t>
  </si>
  <si>
    <r>
      <t>All Sites:</t>
    </r>
    <r>
      <rPr>
        <sz val="11"/>
        <color indexed="8"/>
        <rFont val="Calibri"/>
        <family val="2"/>
      </rPr>
      <t xml:space="preserve"> Sappi currently applies the SANBI (South African National Biodiversity Institute) reports to access their ecosystems</t>
    </r>
  </si>
  <si>
    <t>At least 10% of the certified area is comprised of representative sample areas* of
native ecosystems* which are prioritized according to conservation value and
protected.
V
The representative ecosystems are mapped and designated as conservation zones.
Corporates: Use of systematic conservation planning and condition of the vegetation are key information sources for prioritizing the conservation value of the conservation zones. Group Schemes: This requirement can be met at group scheme level.
G
The Grasslands Programmes Biodiversity Conservation Planning Tool can be used as a first level assessment for prioritizing conservation zones. The National Freshwater Ecosystem Priority Areas (NFEPA) allows for the use of national criteria to identify FEPAs which is available on www.wetlands.za.net</t>
  </si>
  <si>
    <r>
      <t xml:space="preserve">All sites: </t>
    </r>
    <r>
      <rPr>
        <sz val="11"/>
        <color theme="1"/>
        <rFont val="Calibri"/>
        <family val="2"/>
        <scheme val="minor"/>
      </rPr>
      <t>MG farming has 18% conserved area set aside , mapped and seperately managed , Sobengwe Farm enterprise has 11% set aside, mapped and managed as open are and grazing, Ifume Cluster is family farming and tribal area and thus does not have set aside land</t>
    </r>
  </si>
  <si>
    <t>5.3.3</t>
  </si>
  <si>
    <t xml:space="preserve">The presence or likely presence of listed threatened or protected, species and
their habitats occurring within and adjacent to the management unit is assessed
using the best available information*. </t>
  </si>
  <si>
    <t>V
Corporates: The vegetation unit*, its conservation status and listed threatened or
protected species* likely to occur, are known and recorded for the unplanted areas on the plantation estate. If priority species*h have been found, their presence is recorded. It can be demonstrated that this assessment is in accordance with 5.3.2.
Owner Manager: Interviews to explain how best available information* is used to
identify presence or likely presence of priority species. E.g. directly advice from
conservation agencies or NGOs.
Group Schemes: Should include guidance on identifying presence or likely presence of priority species. This could include getting advice directly from conservation agencies or NGOs. This can be provided for a region or landscape. 
G
NEMBA 10 of 2004 refers to “listed threatened or protected species" meaning any
species listed in terms of section 56 (1)
Best available information includes:
SANBI National Vegetation Map: http://bgis.sanbi.org/vegmap/map.asp? for information on the vegetation unit*, species lists, geology and soils, climate, important taxa, conservation status etc.
- Consulting the systematic conservation plan for the province directly or by contacting the provincial conservation agencies. The conservation agencies can provide information on priority species depending on what habitats are on the management unit.
- Consulting directly conservation NGO's such as the Endangered Wildlife Trust.
Group Schemes could provide support to members by conducting landscape level
assessments and listing potential priority species* in the management system.</t>
  </si>
  <si>
    <r>
      <t xml:space="preserve">All Sites: </t>
    </r>
    <r>
      <rPr>
        <sz val="11"/>
        <color indexed="8"/>
        <rFont val="Calibri"/>
        <family val="2"/>
      </rPr>
      <t xml:space="preserve">No Endangered or threatend species recorded on the FMU's from June 2022 according to document "Biodiversity Prioritisation for member farms in Kwa Zulu Natal"  GIS recording in 18 March 2022 drawn up by KZN Biodiversity Parks Board.  A Species register Forms 28 list the species identified on FMU's.  Critically Endangered, Vulnerable and Protected Species register Forms-27 are used to record species. </t>
    </r>
  </si>
  <si>
    <t>5.3.4</t>
  </si>
  <si>
    <t>Priority species* are being managed and monitored according to best available
information*
V
Examine sources of best available information.
Evidence that the best available information is being used for management of priority species and their habitats.
Corporates: Documented evidence of collaboration with species protection programmes with respect to monitoring and management of priority species*.
Group Schemes: This requirement can be met at group level and as such be part of the group management system.
G
Best available information can mean published best management practices or through direct consultation with the conservation experts.
Some credible sources of best available information are*:
- Environmental Guidelines for Commercial Forestry Plantations in South Africa.
- Grazing and Burning Guidelines: Managing Grasslands for Biodiversity and Livestock Production (SANBI, 2014)
- Grasslands Ecosystem Guidelines (SANBI, 2014)
- Conservation at work guidelines for the Western Cape:
http://www.conservationatwork.co.za/conservation-guidelines
- Ecosystem Guidelines for Environmental Assessment in the Western Cape (Fynbos Forum, 2016)
- The Endangered Wildlife Trust - http://www.ewt.org.za/biodiversitydata.htm
*Priority species are defined as: A select group of species that are especially important for their ecosystem and for people. They are usually nationally, or globally threatened, possibly endemic and require conservation effort.</t>
  </si>
  <si>
    <t>5.3.5</t>
  </si>
  <si>
    <t>A fire management plan for natural ecosystems guided by the best available
information is implemented.
V
There is a fire management plan, specific with respect to the burning of wetlands**, grasslands, fynbos and the protection of natural forests.
Corporates: Documented fire management plan for conservation zones with
accompanying maps. Field verification of implementation.
Biodiversity monitoring takes place in Conservation zones designated as high priority in 5.3.2. E.g. Grassland forbe diversity monitoring.
Owner Manager: Rationale for burning regimes can verbally explained and
demonstrated infield
G
Best available information could include:
- SANBI Grasslands Programme - Grazing and Burning Guidelines (2014)
- Ecosystem Guidelines for Environmental Assessment in the Western Cape (Fynbos Forum, 2016)
Expert advice in cases where infield management indicates that it is necessary or where the manager clearly does not have the knowledge or information required.
**Fires on plantation estates have had a significant negative impact on certain sensitive ecosystems. For example, swamp forest and peat lands in parts of the country. It is critical that these impacts are identified and specifically addressed where they occur.</t>
  </si>
  <si>
    <r>
      <t xml:space="preserve">All sites: </t>
    </r>
    <r>
      <rPr>
        <sz val="11"/>
        <color indexed="8"/>
        <rFont val="Calibri"/>
        <family val="2"/>
      </rPr>
      <t xml:space="preserve">Conservation Plan Forms 36 . Fire register prove that the FMU abide to the Conservation plan Forms 36  and to verify that the FMU complied a grass monitor plan is done. </t>
    </r>
  </si>
  <si>
    <t>5.3.6</t>
  </si>
  <si>
    <t>A programme to control and eradicate listed invasive species is implemented
V
Corporates: Documented Alien and Invasive Species control plan containing the
elements described in the guidance. 
Field inspections to evaluate the effectiveness of the control plans.
Owner Manager: A field inspection by the manager to assess severity of any
infestation. Where less than 50% of open areas are in maintenance phase* a
documented plan must be in place and followed for 5 years. 
G
Control and eradication of listed invasive species is required under the following
legislation.
National Environmental Management: Biodiversity Act (No. 10 of 2004)
NEMBA (No. 10 of 2004) Alien and Invasive Species Regulations, 2014
NEMBA (No. 10 of 2004) Alien and Invasive Species List, 2014
The documented plan should contain the following at individual farm level:
1. An assessment of levels of infestation.
2. Targets with time frames. The ultimate aim should be to get all conservation
zones to a maintenance level of infestation. *Maintenance phase is a level of infestation which will require 1 person per day per hectare to clear all alien invasive species.
3. A rationale for prioritization which includes ecological considerations
4. The progress of the weed control programme is monitored and can be
demonstrated.
Owner Manager must be able to demonstrate the following;
1. Follow-up operations are prioritized.
2. Progress is being made over time.</t>
  </si>
  <si>
    <r>
      <rPr>
        <b/>
        <sz val="11"/>
        <color indexed="8"/>
        <rFont val="Calibri"/>
        <family val="2"/>
      </rPr>
      <t>All Sites:</t>
    </r>
    <r>
      <rPr>
        <sz val="11"/>
        <color indexed="8"/>
        <rFont val="Calibri"/>
        <family val="2"/>
      </rPr>
      <t xml:space="preserve"> All timber grown by the Sappi group scheme members is classed as exotic invasive, however through intensive research with multiple research institutes and Universities it has been noted that these are the only species of economic viability. Exotics are managed and regeneration is controlled through silviculture and stakeholder consultation takes place annually where the discussion and eradication of envasive exotics outside the FMU are discussed and details drawn up to remove or control such escapees. Verified through silviculural budgets and stakeholder meeting minutes</t>
    </r>
  </si>
  <si>
    <t>5.3.7</t>
  </si>
  <si>
    <t>Grazing by livestock and wildlife populations shall be managed to prevent
degradation of the natural habitat
V
Inspection of grazing areas for signs of overgrazing, such as soil erosion and
proliferation of indicator (increaser) species such as Aristida junciformis.
Inspection of wetlands and watercourses for signs of excessive trampling by livestock which could cause erosion.
Where grazing is under the control of the manager:
The manager has a documented grazing plan that ensures carrying capacity is not
exceeded and wetlands and watercourses are protected.
Monitoring of grazing areas for indicators of overgrazing is undertaken where carrying capacity is exceeded.
Corporates: There is a documented grazing plan. Results of monitoring are
documented. 
Biodiversity monitoring takes place in Conservation zones designated as high priority in 5.3.2. E.g. Grassland forbe diversity monitoring.
Owner Manager: The manager can describe the grazing system and monitoring that takes place to ensure overgrazing does not occur.
In cases where neighbouring communities' animals are straying onto the management unit or the cattle belong to workers:
- evidence that the manager is engaging with livestock owners to find solutions if there are signs of overgrazing.
-Interviews with livestock owners
-Examine managers monitoring systems
-Examine systems of controlling grazing
Forestry operations on communal land would not include grazing as part of the
management unit.</t>
  </si>
  <si>
    <t>G
This applies to management units with natural habitats that are subject to high grazing pressure.
FSA Environmental Guidelines (10.4.4) contain the key points on grazing and burning.
In cases where neighbouring communities' animals are straying onto the management unit or the cattle belong to workers, the issue must be dealt with sensitively. Apart from having financial value, cattle play an important cultural role in African tradition. Efforts to reduce grazing pressure within the management unit can result in disputes and reactions such as arson are common. In such cases, there must be evidence of efforts to resolve these.
 The following issues should be considered:
1. Carrying capacities of grazed areas in relation to number of cattle.
2. Organization's relationship with livestock owners.
3. System of control (permits, tags, herds under control of a herdsman, evidence of security guards etc.)
4. Monitoring of impacts of livestock on streams or wetlands or other ecologically
sensitive areas.
5. The manager is talking to the livestock owners about it.
Additional resources: Grazing and Burning Guidelines. (SANBI, 2014)</t>
  </si>
  <si>
    <t>5.3.8</t>
  </si>
  <si>
    <t>Measures are taken to manage and control hunting, fishing, trapping and
collecting. 
V
Hunting, fishing, trapping or collecting that takes place on the management unit is compliant with the provincial and national legislation. 
G
In South Africa all such activities are regulated though the provincial conservation
agencies. Certain species are protected and require permits.
The legislation covering this is the various Nature Conservation ordinances in the
provinces and the NEMBA (No. 10, 2004) Threatened or Protected species regulations.
This indicator refers to the control of legal hunting. Control of illegal activities is covered in 7.1.1</t>
  </si>
  <si>
    <r>
      <t>All Sites :</t>
    </r>
    <r>
      <rPr>
        <sz val="11"/>
        <color theme="1"/>
        <rFont val="Calibri"/>
        <family val="2"/>
        <scheme val="minor"/>
      </rPr>
      <t xml:space="preserve"> Each FMU has their own security company. Each FMU also has internal own ops FORESTRY CONSERVATION WARDENS roaming around the FMU who report to the land owners on a daily basis.
Assess onto any of the  FMUs is through a ticketing process and no hunting or trapping tickets are issued, thus all such activities are deemed illegal</t>
    </r>
  </si>
  <si>
    <t>5.3.9</t>
  </si>
  <si>
    <t>Plantations established on land converted from natural forests after 1972 will not
be eligible for certification.
Conversion of plantations to other types of land use, shall not occur unless in
justified circumstances where the conversion:
a) is in compliance with national and regional policy and legislation relevant for
land use and forest management and is a result of national or regional land-use
planning governed by a governmental or other official authority including
consultation with materially and directly interested persons and organisations;
and
b) entails less than 10 % of a landscape
c) does not have negative impacts on threatened (including vulnerable, rare or
endangered) ecosystems, culturally and socially significant areas, important
habitats of threatened species or other protected areas; and
d) makes a contribution to long-term conservation, economic, and social benefits</t>
  </si>
  <si>
    <t>G
In South Africa the National Forest Act prohibits the conversion of natural forests since 1998. Afforestation within indigenous forests has never been authorised so this criterion is met for all legal plantations established since 1972.
Section 3 (3) of the National Forests Act No. 84 of 1998 states:
(3) The principles are that-
(a) natural forests must not be destroyed save in exceptional circumstances where, in the opinion of the Minister, a proposed new land use is preferable in terms of its economic, social or environmental benefits;
Further section 7 (1) states
(1) No person may -5.5.3.9
(a) cut, disturb, damage or destroy any indigenous tree in a natural forest; or
(b) possess, collect, remove, transport, export, purchase, sell, donate or in any other manner acquire or dispose of any tree, or any forest product derived from a tree contemplated in paragraph (a)</t>
  </si>
  <si>
    <r>
      <t>All Sites :</t>
    </r>
    <r>
      <rPr>
        <sz val="11"/>
        <color theme="1"/>
        <rFont val="Calibri"/>
        <family val="2"/>
        <scheme val="minor"/>
      </rPr>
      <t xml:space="preserve"> Each FMU has their own security company, Each FMU also has internal own ops FORESTRY CONSERVATION WARDENS roaming around the FMU who report on a daily basis.
Assess onto any of the FMUs is through a ticketing process and no hunting, trapping or collection of indigenous species tickets are issued, thus all such activities are deemed illegal. All indigenous forests fall under the  conservation zones with specific management plans to safeguard and enhance these zones. Pre harvest checklists, verified, are drawn up before any harvesting may commence and all SMZ and areas of importance are noted and demarkated for safe guarding</t>
    </r>
  </si>
  <si>
    <t>Protection from illegal activities</t>
  </si>
  <si>
    <t>6.1.1</t>
  </si>
  <si>
    <t>Measures are implemented to provide protection from timber theft, illegal hunting, fishing, trapping, collecting, settlement and other unauthorized activities
V
Someone is tasked with inspecting for illegal activities.
Access control is in place where needed.
Where the management unit is on leased land there is agreement between parties on how to control unauthorized or illegal activities.</t>
  </si>
  <si>
    <t>Responsible use of chemicals and biocontrol agents</t>
  </si>
  <si>
    <t>6.2.1</t>
  </si>
  <si>
    <t>Storage of hazardous materials and chemicals (including all fuels, pesticides,
herbicides and fertilisers) is in accordance with legislation and best practice.
V
Inspect chemical stores or field sites for:
- Emergency procedure
- PPE requirements
- Soap and water and/or eyewash
- Measures for prevention, containment or mitigation of spillages
- Evidence of training of workers.
- The Material Safety Data Sheet for all chemicals.
- Refer to MSDS for specific requirements for each chemical pesticides.
Fuel stores are managed according to legal requirements
G
Legal requirements for fuel storage facilities include the following:
Tanks shall not be installed close to excavations, lakes, streams, canals, dams or the seaside. Tanks located on sites in urban areas require bunding. Tanks installed in rural areas, if deemed to be a sensitive area, will also require bunding. If installation close to a watercourse is unavoidable, adequate bunding and sealing of the surface within the bund shall be provided. Tanks should be located at least 3 m from buildings, boundaries, drains and any combustible materials. Tanks should be installed on a level site, away from overhead cables. Tanks shall be located in secure areas. Taken from South African National Standard for Above-ground storage tanks for petroleum products. 
[SANS 10131]</t>
  </si>
  <si>
    <r>
      <rPr>
        <b/>
        <sz val="11"/>
        <color indexed="8"/>
        <rFont val="Calibri"/>
        <family val="2"/>
      </rPr>
      <t>MG Farming</t>
    </r>
    <r>
      <rPr>
        <sz val="11"/>
        <color indexed="8"/>
        <rFont val="Calibri"/>
        <family val="2"/>
      </rPr>
      <t xml:space="preserve"> ; Chemical store inspected, well bunded, secure, well ventilated, security on site, neat, emergency eye wash on hand , all MSDN sheets on file, emergency contact details easily displayed, only FSC registered chemicls could be found in the store. Chemical store room operator well versed on the chemicals, their application and the storage and handling of the chemicals. The chemical register was well put out, easy to read and was acurate to the closest liter. The register detailed what chemical was used in which compartment, how much was distributed, how much unused chemical was returned and who recieved and issued the chemical
Other sites no chemicals used or stored</t>
    </r>
  </si>
  <si>
    <t>6.2.2</t>
  </si>
  <si>
    <t>Waste disposal sites on the management unit comply with national legislation and local by-laws and are managed according to industry best practice guidelines.
Hazardous waste is only disposed of at sites registered for the disposal of
hazardous waste.
V
Inspection of waste disposal facilities.
Used chemical containers are safely disposed of.
G
Domestic waste of less than 1 ton per day may be disposed of at a safely managed onsite waste disposal site that complies with national legislation and local bye-laws.
Hazardous waste, including medical waste, is only disposed of at sites registered for the disposal of hazardous waste.
Hazardous waste includes but is not restricted to:
-Used batteries, Florescent tubes, Unused chemicals, Oil / fuel / chemical containers 
Legislation: National Environmental Management : Waste Amendment Act 26 of 2014,  Most managers return the containers to the chemical supplier who recycle the containers.</t>
  </si>
  <si>
    <r>
      <rPr>
        <b/>
        <sz val="11"/>
        <color indexed="8"/>
        <rFont val="Calibri"/>
        <family val="2"/>
      </rPr>
      <t>All Sites :</t>
    </r>
    <r>
      <rPr>
        <sz val="11"/>
        <color indexed="8"/>
        <rFont val="Calibri"/>
        <family val="2"/>
      </rPr>
      <t xml:space="preserve"> All waste within the FMUs are recycled were possible, chemical containers send back to silvics chemical suppliers (verified container return register), oils sent for recycling to OILCO specialists, office waste internally recycled and batteries go back to supplier were possible</t>
    </r>
  </si>
  <si>
    <t>6.2.3</t>
  </si>
  <si>
    <t xml:space="preserve">Measures shall be taken to prevent chemical and hydrocarbon pollution and
remediate areas in the event of spillage. 
V
Documented procedures are in place to avoid fuel and oil pollution and remediate significant** spillages.
Inspections of fuel stores and workshops. 
Evidence of remediation practices for pollution incidents.
In field inspection of sites where vehicles, fuels and oils are being used.
Group Schemes: Procedures form part of the group management system. 
G
Procedures should include special consideration for high risk activities such as:
Mobile tankers transporting hydrocarbons infield and increased risks where operations are highly mechanized.
**An oil spillage is considered significant if:
- It occurs in the vicinity of a water body.
- It has a volume in excess of 20 litres.
- It occurs in the vicinity of a habitat for known rare or threatened species. </t>
  </si>
  <si>
    <r>
      <rPr>
        <b/>
        <sz val="11"/>
        <color indexed="8"/>
        <rFont val="Calibri"/>
        <family val="2"/>
      </rPr>
      <t>All sites:</t>
    </r>
    <r>
      <rPr>
        <sz val="11"/>
        <color indexed="8"/>
        <rFont val="Calibri"/>
        <family val="2"/>
      </rPr>
      <t xml:space="preserve"> All farm owners and cluster managers as well as any team working with oils has an emergency oil spill kit and all operators interviewed during he audit had knowledge on how and when to use the oil spill kit and who to contact should a large oil spill occur.</t>
    </r>
  </si>
  <si>
    <t>6.2.4</t>
  </si>
  <si>
    <t>Integrated pest management, including silvicultural systems, lead to more
efficient use of chemicals
V
Documented integrated pest management (IPM) programmes and evidence of
implementation.
Group Schemes: May have a group IPM strategy in the group management system</t>
  </si>
  <si>
    <r>
      <rPr>
        <b/>
        <sz val="11"/>
        <color indexed="8"/>
        <rFont val="Calibri"/>
        <family val="2"/>
      </rPr>
      <t xml:space="preserve">All Sites </t>
    </r>
    <r>
      <rPr>
        <sz val="11"/>
        <color indexed="8"/>
        <rFont val="Calibri"/>
        <family val="2"/>
      </rPr>
      <t>; Sappi grop scheme members follows all FSC pesticide policy requirements and recommendations. Chemicals are used as a second response after economic threshold, better silvicultural practices and better manual weeding</t>
    </r>
  </si>
  <si>
    <t>6.2.5</t>
  </si>
  <si>
    <t xml:space="preserve">The following groups of pesticides are prohibited:
a) WHO Type 1A and 1B pesticides and other highly toxic pesticides,
b) Chlorinated hydrocarbons whose derivatives remain biologically active and
accumulate in the food chain beyond their intended use.
c) Pesticides banned by international agreement
Note: “pesticides banned by international agreements” are defined in the Stockholm Convention on Persistent Organic Pollutants 2001, as amended.
V
Chemical stores
Records of type of chemicals used. </t>
  </si>
  <si>
    <r>
      <rPr>
        <b/>
        <sz val="11"/>
        <color indexed="8"/>
        <rFont val="Calibri"/>
        <family val="2"/>
      </rPr>
      <t>All Sites : All group scheme members</t>
    </r>
    <r>
      <rPr>
        <sz val="11"/>
        <color indexed="8"/>
        <rFont val="Calibri"/>
        <family val="2"/>
      </rPr>
      <t xml:space="preserve"> follows the FSC Pecticide policy requirements and no prohibited chemicals were noted on the day of the audit in the chemical store</t>
    </r>
  </si>
  <si>
    <t>6.2.6</t>
  </si>
  <si>
    <t>The use of pesticides shall follow the instructions given by the pesticide producer
and be implemented with proper equipment and training. 
V
Inspect field sites where chemical s are being applied.
For contractors spraying chemicals there must be a registered Pest Control Operator.
G
The South African legislation exceeds the ILO requirements for all aspects of chemical use.
See FSA Environmental Guidelines 5.3-5.6.
Legislation: The use of pesticides is regulated through the Fertilisers, Farm Feeds,
Agricultural Remedies and Stock Remedies Act (No. 36 of 1947)</t>
  </si>
  <si>
    <r>
      <rPr>
        <b/>
        <sz val="11"/>
        <color indexed="8"/>
        <rFont val="Calibri"/>
        <family val="2"/>
      </rPr>
      <t xml:space="preserve">All Sites </t>
    </r>
    <r>
      <rPr>
        <sz val="11"/>
        <color indexed="8"/>
        <rFont val="Calibri"/>
        <family val="2"/>
      </rPr>
      <t>: group scheme members follows the FSC Pecticed policy requirements and no prohibited chemicals were noted on the day of the audit in the chemical stores. Infield interviews with staff confirmed that no prohibited chemicals wer applied to the best of their knowledge</t>
    </r>
  </si>
  <si>
    <t>6.2.7</t>
  </si>
  <si>
    <t>The use of biological control agents is in accordance with legislation and with
internationally accepted scientific protocols*
V
The release of biological control agents is managed by authorized organizations
G
NEMA requires EIAs before release of biological agents.
International protocols require
- that the use of biological control agents is recorded including type, quantity, date of deployment, location and reason for use.
- that damage to environmental values caused by the use of biological control agents is prevented and mitigated or repaired where damage occurs</t>
  </si>
  <si>
    <r>
      <t>All sites:</t>
    </r>
    <r>
      <rPr>
        <sz val="11"/>
        <color theme="1"/>
        <rFont val="Calibri"/>
        <family val="2"/>
        <scheme val="minor"/>
      </rPr>
      <t xml:space="preserve"> No biological controls used on any of the FMUs</t>
    </r>
  </si>
  <si>
    <t>6.2.8</t>
  </si>
  <si>
    <t>Where fertilisers are used, they shall be applied in a controlled manner and with
due consideration for the environment. 
V
The use of fertilizers is according to accepted industry protocols.
Corporates: Examine procedures and records of application.
Owner Managers: Interviews with managers.</t>
  </si>
  <si>
    <t>Protection of forests from negative impacts of fire</t>
  </si>
  <si>
    <t>Records of past uncontrolled fires are kept and trends examined.
V
Corporates: Documented record of past fires which includes; number of fires, extent of damage, examination of causes and analysis of trends.
Owner Manager: Interview to demonstrate an understanding of the causes Evidence of how the management has been modified as a result of analysis of past fires.</t>
  </si>
  <si>
    <r>
      <t xml:space="preserve">All sites: </t>
    </r>
    <r>
      <rPr>
        <sz val="11"/>
        <color theme="1"/>
        <rFont val="Calibri"/>
        <family val="2"/>
        <scheme val="minor"/>
      </rPr>
      <t>No fires reported or recorded in the last 3 years on any of the FMUs</t>
    </r>
  </si>
  <si>
    <t>6.3.2</t>
  </si>
  <si>
    <t xml:space="preserve">There is a comprehensive fire risk management strategy that is implemented. </t>
  </si>
  <si>
    <t>V
Corporates: Documented fire risk plan.
Owner managers: Interview manager
G
A fire risk management strategy should include:
1. FIRE PROTECTION ORGANISATION
- Schedules of activities necessary for fire preparedness, a pre-season check list.
2. FIREBELTS AND CONTROLLED BURNING
- Details of internal and external breaks, clearly shown on maps. Legal requirements and Insurance warranties.
3. FIRE MANAGEMENT
- Standby duty arrangements.
- Special precautions for orange/red FDI.
- Action plans and call-out procedures and aircraft operations - KNFPA operations plan (if a member).
- Resource lists, including neighbour contact numbers and equipment.
4. FIRE REPORTS
- Statistical reports of fire incidence and post mortems (This is done through FPA)
5. STANDARDS
- Radios, Lookouts, Water supplies, Fire equipment, Fire tenders, Training and Fire belts.
6. ASPECTS WHICH CONTRIBUTE TO DECREASED FIRE RISK
Forestry management contributes to conditions which reduces the risk of uncontrolled fires and limits the extent of their damage. The following are examples of aspects influence fire risk: Community relations, road maintenance, management of conservation zones, alien plant control, residue management and road density</t>
  </si>
  <si>
    <r>
      <t xml:space="preserve">MG Farming : </t>
    </r>
    <r>
      <rPr>
        <sz val="11"/>
        <color theme="1"/>
        <rFont val="Calibri"/>
        <family val="2"/>
        <scheme val="minor"/>
      </rPr>
      <t>There is a fully implemented fire fighting roster with duty calls noted. All equipment is in good mechanical condition and on standby. Fire trucks and tractor drawn fire tenders are placed at strategic points on orange and red fire index danger days. No runaway fire has occured on the FMU in 20 years</t>
    </r>
  </si>
  <si>
    <t>6.3.3</t>
  </si>
  <si>
    <t xml:space="preserve">Those responsible for implementing the fire management strategy are capable. 
V
Corporates: Examine records of formal fire protection training.
Owner Manager: Formal training for manager or must be able to demonstrate high levels of experience. In-house training for general staff.
Interviews with staff
G
There should be an experienced fire chief, a competent manager and well trained staff. </t>
  </si>
  <si>
    <t>6.3.4</t>
  </si>
  <si>
    <t>The organization is a member of the Fire Protection Association in all areas that
the management unit occupies
V
Evidence of FPA membership and participation in cases where an FPA covers the area.
G
Legislation: The National Veld and Forest Fire Act, 1998 states (2) outlines the
functions and requirements for membership of the FPA</t>
  </si>
  <si>
    <r>
      <t>All sites:</t>
    </r>
    <r>
      <rPr>
        <sz val="11"/>
        <color theme="1"/>
        <rFont val="Calibri"/>
        <family val="2"/>
        <scheme val="minor"/>
      </rPr>
      <t xml:space="preserve"> No FPA membership as they are outside of the covered area</t>
    </r>
  </si>
  <si>
    <t>6.3.5</t>
  </si>
  <si>
    <t>Measures shall be taken to limit environmental damage after the occurrence of
uncontrolled fires.
V
Evidence that there are actions taken to rehabilitate areas that have been damaged after uncontrolled fires.
Corporates: : Documented procedures that cover rehabilitation after damage from uncontrolled fires. Evidence of implementation and monitoring
G
Damage from wildfires present a high risk to all the conservation values associated with the management unit. Rehabilitation plans should cover the major risks for the management unit. A focus for rehabilitation would be on arresting soil erosion and the resulting sedimentation of freshwater ecosystems. Burning regimes for grasslands and fynbos could be interrupted and would need to be adjusted. Hot uncontrolled or unseasonal fires could result in damage to indigenous forest patches and other sensitive ecosystems</t>
  </si>
  <si>
    <r>
      <rPr>
        <b/>
        <sz val="11"/>
        <color indexed="8"/>
        <rFont val="Calibri"/>
        <family val="2"/>
      </rPr>
      <t>MG Farming :</t>
    </r>
    <r>
      <rPr>
        <sz val="11"/>
        <color indexed="8"/>
        <rFont val="Calibri"/>
        <family val="2"/>
      </rPr>
      <t xml:space="preserve"> No runaway fire has occurred on the FMU in the last 20 years. However there is a detailed management plan in place should such a fire occur. Top priority would be the control of soil erosion and the re setablishment of the sight back to plantation to prevent the loss of soil</t>
    </r>
  </si>
  <si>
    <t>Monitoring, identification and control of pests and diseases and damage causing animals</t>
  </si>
  <si>
    <t>Managers inspect plantations for evidence of ill-health and damage and take
appropriate action. The frequency of inspections shall be determined by the specific pests and environmental factors.
V
Corporates: Maps or records of occurrence of pests and diseases.
Owner management: Interviews
G
This should form part of the Integrated Pest Management Strategy covered in 6.2.4.
Support to managers is available from the Tree Protection Co-operative Programme (TPCP).</t>
  </si>
  <si>
    <t>New outbreaks and spread of specified pests and disease are reported to the
relevant authority or organization
V
Significant pest incidents are monitored with a frequency that is linked to the specific pest and environmental factors and reported to the Tree Protection Co-operative Programme (TPCP.)
Group Scheme: This reporting can be done by the group scheme manager</t>
  </si>
  <si>
    <t>Sobengwa Farming Enterprises has an outbreak of leaf curl , exceeding 30% of the farming enterprise, yet this was not in any of the monitoring records nor had it been reported to any of the support staff</t>
  </si>
  <si>
    <t>Minor
2023.7</t>
  </si>
  <si>
    <t>Where damage-causing animals (e.g. baboons, bush pigs, antelope &amp; rodents)
pose a significant threat to the productivity of the plantation, they are controlled
according to recommended protocols and in line with legislation.
V
Assessment of damage has taken place and shown that productivity is significantly affected.
Corporates: Clear policy and procedure and evidence of implementation. Records to show losses suffered are sufficient justification for chosen control measures.
Owner Manager: Interviews with managers to determine if there is a systematic
approach to controlling damage-causing animals.
G
Non-chemical controls are used where available.
Non-lethal control options have been attempted first.
Where not effective, other means approved by conservation authorities are
implemented. SA Environmental Guidelines for Commercial Forestry Plantations in South Africa Chapter 5.1 Damage-causing Animals</t>
  </si>
  <si>
    <r>
      <rPr>
        <b/>
        <sz val="11"/>
        <color indexed="8"/>
        <rFont val="Calibri"/>
        <family val="2"/>
      </rPr>
      <t>All Sites:</t>
    </r>
    <r>
      <rPr>
        <sz val="11"/>
        <color indexed="8"/>
        <rFont val="Calibri"/>
        <family val="2"/>
      </rPr>
      <t xml:space="preserve">  Management Plan incorporates protocols where damage causing animals pose a significsant risk. To date no such damage has occurred , but Sappi is a paid up member of the ICFR (Institute for Commercial Forestry Research) where Dr Ilaria Germishuizen does extensive research on both Baboons as well as vervet Monkey damage. Should the need arise Sappi GS will have access to all this research for mitigsation and risk aversion </t>
    </r>
  </si>
  <si>
    <t>Sustainable use of non-timber forest products</t>
  </si>
  <si>
    <t>7.1.1</t>
  </si>
  <si>
    <t>For commercial use of non-timber forest products from natural areas under the
organization’s* control, a sustainable harvest level is calculated and adhered to.
Sustainable harvest levels are based on Best Available Information*
V
Calculations of sustainable harvest levels of non-timber forest products. Evidence that these are being adhered to.
Sources of best available information.
Compliance with legal requirements.
National Environmental Management: Biodiversity Act (No. 10 of 2004)
NEMBA (No. 10 of 2004) Threatened or Protected Species Regulations, 2013
G
This indicator refers to Non Timber Forest Products (NTFPs) that are harvested from natural ecosystems, for example medicinal plants, reeds and flowers.
There are currently few documented sources of Best Available Information for these activities. However, any harvesting of species from natural ecosystems will require permission from the provincial conservation agencies. These permits will come with requirements for sustainable management of the species.
Legislation: NEMBA (No. 10 of 2004) Threatened or Protected Species Regulations, 2013</t>
  </si>
  <si>
    <r>
      <rPr>
        <b/>
        <sz val="11"/>
        <color indexed="8"/>
        <rFont val="Calibri"/>
        <family val="2"/>
      </rPr>
      <t>All Sites: All FMUs</t>
    </r>
    <r>
      <rPr>
        <sz val="11"/>
        <color indexed="8"/>
        <rFont val="Calibri"/>
        <family val="2"/>
      </rPr>
      <t xml:space="preserve"> allows for the controlled collection of fire wood, thathing grass, clay, soil and water off their FMU. However no hunting or medicinal herb collection may take place. Fishing is strictly controlled</t>
    </r>
  </si>
  <si>
    <t>7.1.2</t>
  </si>
  <si>
    <t>The range of resources and ecosystem services on the management unit and the
potential benefits to local communities are known by management. 
V
The manager is able to describe
1. the range of plantation products and how this could benefit local communities.
2. the range of ecosystem services and how these could benefit local communities.
Corporates: Documented evidence of the above.
Corporates should undertake a formal assessment of ecosystem services available in order to fully appreciate the range of products and services provided by the management unit and to communicate it throughout the organization and to stakeholders.
Owner Manager: Interviews involving inter alia the following:
Does the management unit have;
-opportunities for recreation
-important catchments for water supply
-wetlands for water quality maintenance and flood attenuation
-natural ecosystems for biodiversity conservation and the other associated services?
- any other resources or ecosystem services of relevance to the management unit in question and/or the neighbouring communities</t>
  </si>
  <si>
    <r>
      <rPr>
        <b/>
        <sz val="11"/>
        <color indexed="8"/>
        <rFont val="Calibri"/>
        <family val="2"/>
      </rPr>
      <t xml:space="preserve">All Sites </t>
    </r>
    <r>
      <rPr>
        <sz val="11"/>
        <color indexed="8"/>
        <rFont val="Calibri"/>
        <family val="2"/>
      </rPr>
      <t>: The FMUs are all active members of the local community and all products both bought and where possible sold are as far as possible procured from the local area. Any business opportunity that may appear is first offered to the local community and a number of the contractors are directly from the area. (90 percent of contractor staff is locally sourced, veified through staff interviews and contractor pay slips</t>
    </r>
  </si>
  <si>
    <t>7.1.3</t>
  </si>
  <si>
    <t>The organization diversifies the range of products and services produced on the
management unit where this is beneficial to the sustainability of the operation and the community. [See 2.2.3]
V
The range of products and services that are available are being used where there are opportunities.
Evidence of how opportunities are made known to the community. This could include passing information via word of mouth, notices to neighbours, agendas of liaison meetings with stakeholders, publicity campaigns.
G
The diversification of the operations may not always yield financial returns that seem to justify the effort, however consideration should be given to role that opening access to the diversity of forest products will bring to promoting community harmony. This could play a vital role promoting cooperation and reducing risks such as arson</t>
  </si>
  <si>
    <t>Forestry operations are economically sustainable</t>
  </si>
  <si>
    <t>7.2.1</t>
  </si>
  <si>
    <t>Harvested timber areas are re-established within a year of felling unless the area is being rehabilitated to natural vegetation for ecological reasons.
V
Field observations
Harvesting and planting records
G
The goal should be to re-establish as soon as possible. Delays in reestablishment must be justified.
In the case of losses due to natural disasters, replanting is undertaken as soon as
possible.</t>
  </si>
  <si>
    <r>
      <t xml:space="preserve">All sites: </t>
    </r>
    <r>
      <rPr>
        <sz val="11"/>
        <color theme="1"/>
        <rFont val="Calibri"/>
        <family val="2"/>
        <scheme val="minor"/>
      </rPr>
      <t>All timber is replanted and established as a priority  and MG Farming currently has a TUP of 3%</t>
    </r>
  </si>
  <si>
    <t>7.2.2</t>
  </si>
  <si>
    <t>There is a clear justification for the choice of species and genotypes chosen for
the plantation, which takes into account the objectives of the plantation, and the
climate, geology and soils at the planting sites
V
Evidence that the key factors governing species choice have been considered.
If there is reason to believe the incorrect species have been chosen then further
requirements for evidence such as soil maps, climate data and market information should be requested. 
G
Species choice is governed by site, fire risk, market and risk of disease
Consideration for climate change and its impacts on site, such as increasing risk of
drought and disease. Support for research such as that done by the ICFR is funded by FSA funds and membership of FSA implies support for this work</t>
  </si>
  <si>
    <r>
      <rPr>
        <b/>
        <sz val="11"/>
        <color indexed="8"/>
        <rFont val="Calibri"/>
        <family val="2"/>
      </rPr>
      <t>All Sites</t>
    </r>
    <r>
      <rPr>
        <sz val="11"/>
        <color indexed="8"/>
        <rFont val="Calibri"/>
        <family val="2"/>
      </rPr>
      <t>: All timber grown in South africa is classed as exotic invasive, however through intensive research with multiple research institutes and Universities it has been noted that these are the only species of economic viability. Intensive research by the University of Stellenbosch,Nelson Mandela Metropolitan University and the ICFR (Institute for Commercial Forest research) as well as Dr Robin Gardner , site species matching specialist, have all proved that no other timber is viable to grow in South africa due to the slow  growth rates, market requirements and management practices required to tend , manage and harvest local indigenous timber species</t>
    </r>
  </si>
  <si>
    <t>7.2.3</t>
  </si>
  <si>
    <t>Aspects important to plantation productivity are monitored. 
V
Corporates: Documented monitoring results.
Owner Manager: Interview on how aspects listed in the guidance below are monitored.
If infield compliance indicators are poor, then documented evidence can be requested.
G
Monitoring should include the following where relevant to operations:
1. Actual yields against predicted yield.
2. Silvicultural specifications important to optimize stocking. [silvicultural quality,
weeding, growth, plant quality and seed source, chemical use]
3. External aspects critical to production. [disease, fire, weather, theft, damage from animals]
4. Harvesting practices</t>
  </si>
  <si>
    <r>
      <t xml:space="preserve">All Sites: </t>
    </r>
    <r>
      <rPr>
        <sz val="11"/>
        <color theme="1"/>
        <rFont val="Calibri"/>
        <family val="2"/>
        <scheme val="minor"/>
      </rPr>
      <t xml:space="preserve">The Sappi GS Management Plan makes provision for all aspects of timber production and incorporates yeilds, silviculture, weed growth, harvesting practices, market trends, plant quality indexs predicted yeilds, and stocking. Fire, theft, diseases and weather are also crutial and incorporated into the management plan and long term sustainability </t>
    </r>
  </si>
  <si>
    <t>7.2.4</t>
  </si>
  <si>
    <t>Where there is evidence of a loss of productivity over successive rotations that
can be attributed to reduction in site quality action is taken to restore site quality
V
Growth data that indicates loss of production
Evaluation of actions taken
G
Actions could include aspects such as limiting loss of soil organic matter/soil erosion and eliminating high intensity fires when burning residues</t>
  </si>
  <si>
    <r>
      <t xml:space="preserve">All Sites: </t>
    </r>
    <r>
      <rPr>
        <sz val="11"/>
        <color theme="1"/>
        <rFont val="Calibri"/>
        <family val="2"/>
        <scheme val="minor"/>
      </rPr>
      <t>Insufficient evidence exsists to determine if there is a loss or gain in productivity</t>
    </r>
  </si>
  <si>
    <t>7.2.5</t>
  </si>
  <si>
    <t>The drivers of the costs of production must be understood and relevant aspects
monitored including; labour efficiency, productivity of machinery. 
V
Corporates: Examine management plan budgets
Owner Manager: Interview managers
G
It is only necessary explore these aspects in depth if there is reason to believe that the manager is not controlling costs and this is a risk to profitability</t>
  </si>
  <si>
    <r>
      <t xml:space="preserve">All Sites : </t>
    </r>
    <r>
      <rPr>
        <sz val="11"/>
        <color indexed="8"/>
        <rFont val="Calibri"/>
        <family val="2"/>
      </rPr>
      <t>Interviews with the FMU owners proved that they could easily explain the Budgets, forecasts, production yeilds and long term forecasts. There was  knowledge on labour costs and relations, labour efficiency, production costs and the need for mechanization yet why they still prefer manual harvesting. (they need to employ, to empower the youth and to help with the socio economic upliftment of the local communities within the FMUs)</t>
    </r>
  </si>
  <si>
    <t>7.2.6</t>
  </si>
  <si>
    <t>Forestry operations make an economic contribution to the community and
country
V
Value of annual operations is stable or increasing, or where declining can be justified.
Financial statements
G
In combination with the requirements of criterion 2.3 the goal of economic benefits to the community and country should be assured</t>
  </si>
  <si>
    <r>
      <t xml:space="preserve">;ll Sites : </t>
    </r>
    <r>
      <rPr>
        <sz val="11"/>
        <color indexed="8"/>
        <rFont val="Calibri"/>
        <family val="2"/>
      </rPr>
      <t>Interviews with the FMU owners proved that they could easily explain the Budgets, forecasts, production yeilds and long term forecasts. There was  knowledge on labour costs and relations, labour efficiency, production costs and the need for mechanization yet why they still prefer manual harvesting. (they need to employ, to empower the youth and to help with the socio economic upliftment of the local communities within the FMUs)</t>
    </r>
  </si>
  <si>
    <t>7.2.7</t>
  </si>
  <si>
    <t>Forestry operations make provision for diversification and resilience
V
Forestry operations produce a range of products/customers to diversify income streams.
A range of species or clones and age classes are present on the management unit.
For large vertically integrated companies it may more challenging to diversify.
However, diversification remains a critically important principle for sustainable forestry so all organisations should look for ways to increase their overall genetic diversity and resilience to both environmental and economic change</t>
  </si>
  <si>
    <r>
      <t>All Sites : Group scheme members</t>
    </r>
    <r>
      <rPr>
        <sz val="11"/>
        <color theme="1"/>
        <rFont val="Calibri"/>
        <family val="2"/>
        <scheme val="minor"/>
      </rPr>
      <t xml:space="preserve"> has diversified its range of products and now grows both wattle, pine and eucalytus, and has increased its range of species to a broader range of eacalyptus genis. </t>
    </r>
  </si>
  <si>
    <t>7.2.8</t>
  </si>
  <si>
    <t>Responsibilities for sustainable forest management are clearly defined and
assigned
V
Corporates: Refer to organograms and job descriptions
Owner managers: Interviews</t>
  </si>
  <si>
    <r>
      <rPr>
        <b/>
        <sz val="11"/>
        <color theme="1"/>
        <rFont val="Calibri"/>
        <family val="2"/>
        <scheme val="minor"/>
      </rPr>
      <t>All sites</t>
    </r>
    <r>
      <rPr>
        <sz val="11"/>
        <color theme="1"/>
        <rFont val="Calibri"/>
        <family val="2"/>
        <scheme val="minor"/>
      </rPr>
      <t>: Management plan (PMPs)  with verifiable budgets, costings, predicted harvests, MIAs, monitoring and plans verified for MG Farming, Sobengwe Farming Enterprises as well as for the Imfume Cluster</t>
    </r>
  </si>
  <si>
    <t>28-31/08/2023</t>
  </si>
  <si>
    <t>28/08/2023-31/08/2023</t>
  </si>
  <si>
    <t xml:space="preserve">28/08/2023 opening meeting VCC Pietermaritzburg headoffice </t>
  </si>
  <si>
    <r>
      <t xml:space="preserve">MG Farming : </t>
    </r>
    <r>
      <rPr>
        <sz val="11"/>
        <color theme="1"/>
        <rFont val="Calibri"/>
        <family val="2"/>
        <scheme val="minor"/>
      </rPr>
      <t>There is a fully implemented fire fighting roster with duty calls noted. All equipment is in good mechanical condition and on standby.(3 tractor drawn fire tanker 5000l , 3000l and 2000l and 500 liter bakkie sakkie  and small equipment) Fire trucks and tractor drawn fire tenders are placed at strategic points on orange and red fire index danger days. No runaway fire has occured on the FMU in 20 years</t>
    </r>
  </si>
  <si>
    <r>
      <t>All Sites ;</t>
    </r>
    <r>
      <rPr>
        <sz val="11"/>
        <color theme="1"/>
        <rFont val="Calibri"/>
        <family val="2"/>
        <scheme val="minor"/>
      </rPr>
      <t xml:space="preserve"> Sappi is a paid up member of TPCP (Third Party Control Protocol) and FABI (Forestry and Agricultural Biotechnology Institute) and has full access to both their monitoring programs , any damage or pest sightings are reported 
Sappi  is also a paid up member of the ICFR ( Institute for Commercial Forestry Research) and can make use of its protocols and research initiatives</t>
    </r>
  </si>
  <si>
    <t xml:space="preserve">Sappi Southern Africa Ltd (Reg no.:1951/003180/06). </t>
  </si>
  <si>
    <t>The group entity complies with its legal obligations for registration and payment of applicable fees. Verified Tax Compliance Status of Good Standing dated 2022/10/04, expiry date 04/10/2023</t>
  </si>
  <si>
    <r>
      <t xml:space="preserve">There is a Group Structure and it is defined and documented in Sappi Forests Group Certification Scheme Doc name FC0doc001 Rev 3.2  </t>
    </r>
    <r>
      <rPr>
        <b/>
        <sz val="11"/>
        <rFont val="Palatino"/>
      </rPr>
      <t>(6) Group Structure</t>
    </r>
    <r>
      <rPr>
        <sz val="11"/>
        <rFont val="Palatino"/>
        <family val="1"/>
      </rPr>
      <t xml:space="preserve"> and  </t>
    </r>
    <r>
      <rPr>
        <b/>
        <sz val="11"/>
        <rFont val="Palatino"/>
      </rPr>
      <t>(7) Group Management Structure</t>
    </r>
    <r>
      <rPr>
        <sz val="11"/>
        <rFont val="Palatino"/>
        <family val="1"/>
      </rPr>
      <t>.</t>
    </r>
  </si>
  <si>
    <t xml:space="preserve">Application and Agreement form FE1doc 002 rev 3.0 attached . Application and full agreement farm name , title deed title deed area , water registration and owned or leased </t>
  </si>
  <si>
    <t>Group management requirements are addressed under 5.3 "Job Description (group structure )" of FCOdoc001. Rev 4.0. Group members responsibilities are adressed in FE1doc002  (Application to join Sappi Forests Group Scheme, revision no. 2.11). Also verified Group Rules (Document Name: FE1doc003, rev. 2.9) which describes responsibilities Section 1.2</t>
  </si>
  <si>
    <t>Rukes of membership, FE1 revision 2.3 Rules of group membership. 1) membership. 2) agrrement. 3) leaving the group</t>
  </si>
  <si>
    <t>Mrs Trudy Shebelebele is appointed as Group Scheme Manager: Dated 29/11/2022</t>
  </si>
  <si>
    <t xml:space="preserve">Referenced Sappi Forests Group Certification Scheme Doc Name: FC0doc001, rev. 4 section 6. Group Management and 6.1 Job descriptions withTraining Requirements which defines training needs . Training requirements of contractors and labourers are addressed in FE1doc046, Revision No: 2.4. Training was conducted for all group scheme members in KZN (Dated:2021/09/01). Training was conducted on group scheme updates as gazetted by Sappi headoffice. The Group Scheme Manager Mr Axel Jooste conducted the training of Group Scheme Members. </t>
  </si>
  <si>
    <t>Referenced Sappi Forests Group Certification Scheme Doc Name: FC0doc001, section 7. Competence.7.1 Group manager. 7.2 Auditors of the scheme. 
This section also includes qualification requirements for Managers and forestry workers</t>
  </si>
  <si>
    <t>Referenced Sappi Forests Group Certification Scheme Doc Name: FC0doc001, section 8. Membership scope. Maximum 100 members</t>
  </si>
  <si>
    <t xml:space="preserve">SOCS (Sappi Outgrower Certification Scheme) online portal where all documentation can be found including management , BOPS , training and qualification requirements </t>
  </si>
  <si>
    <t>PEFC Group Membership register . Revised 16/05/2023 containing all relevant information pertainig to the members, size location, date joined, date exited, area, training, management</t>
  </si>
  <si>
    <t>FCO Doc 001 version 4 under Group Sheme management. 4) Group policy. 5) Structure. 6) Group management 7) Competence 8) memebership scope 9) Communication</t>
  </si>
  <si>
    <t xml:space="preserve">Referenced Group Management Policy Document Name: FCOdoc001, section 12 "Chain of Custody".  States: The group shall not issue any kind of certificates to members that could be confused with PEFC certificates. </t>
  </si>
  <si>
    <t>All new sites are assessed by a pre entry audit and refer membership rules Fe1Doc003section 1.1 Also refer to FCO Doc001 section 13 Group management document. Verified internal audit report doc FE1 Doc073</t>
  </si>
  <si>
    <t xml:space="preserve">Referenced document FE1doc003 (vers. 2.9)(08/02/2021) "Member Rules" 1.3 Leaving the group which addressed the conditions for leaving the GS. Section 1.4 addresses the requirements for expulsion from the GS. Section 1.5 Re-admission as member to the group addreses conditions under which members may be re-admitted into the GS. </t>
  </si>
  <si>
    <t>New member FE1C leaving or expelled. FE1J/FE1K.Done via member register FE1doc007, annex7 Ref FE1/Doc003 1.3 and 1.4 Leaving the group</t>
  </si>
  <si>
    <t xml:space="preserve">Refenced the Group Management Policy document FC0doc001, PARAGRAPH 11. Sampling Selection Criteria is stated in  the policy on page 6 - "The Group Scheme Manager appoints qualified auditors to conduct the monitoring of compliance to standards. All members are audited internally on an annual basis, and externally  by sampling, during which member competency is verified once in an audit cycle. Group Management verifies member competency during annual audits by assessing the number and type of CARs raised, as well as action plans and closure of CARs". Qulification of auditors is stipulated in the Group Management Policy document under section 8.4 "Auditors" Also referenced procedure FE1F - Monitoring and FE1G Monitoring Schedule on the RMS System.
Verified that Group scheme members have added to their PPE matrix hearing protection for all tractor drivers, thus the observation from 2020.04 has been closed. Version 2.8 FE1doc047 10/01/2021
There is a documented system, implemented at the group level, which ensures that all group scheme members are monitored to ensure continued compliance with the requirements of the Standard. </t>
  </si>
  <si>
    <t>Findings raised during internal audits are recorded using the internal CAR register. This is then roled out to all members. The register includes grading of cars and time frame for closure. The company also make use of the external audit report template RT-FM-001 (Annex 2. Findings) to role out CARs raised during external audits.</t>
  </si>
  <si>
    <r>
      <t xml:space="preserve">All sites: </t>
    </r>
    <r>
      <rPr>
        <sz val="11"/>
        <color theme="1"/>
        <rFont val="Calibri"/>
        <family val="2"/>
        <scheme val="minor"/>
      </rPr>
      <t>All Legal requirements met around timber legilation and water licence payments verified for MG Farming, Brefroft Timbers and Sobengwe</t>
    </r>
  </si>
  <si>
    <r>
      <t xml:space="preserve">All Sites: </t>
    </r>
    <r>
      <rPr>
        <sz val="11"/>
        <color theme="1"/>
        <rFont val="Calibri"/>
        <family val="2"/>
        <scheme val="minor"/>
      </rPr>
      <t>Colour printed maps available depicting boundaries,neighbours,  production areas, open areas, roads, infrastructure and points of interest</t>
    </r>
    <r>
      <rPr>
        <b/>
        <sz val="11"/>
        <color theme="1"/>
        <rFont val="Calibri"/>
        <family val="2"/>
        <scheme val="minor"/>
      </rPr>
      <t>.</t>
    </r>
    <r>
      <rPr>
        <sz val="11"/>
        <color theme="1"/>
        <rFont val="Calibri"/>
        <family val="2"/>
        <scheme val="minor"/>
      </rPr>
      <t xml:space="preserve"> These are all available in the PMP as well as at the reletavie offices</t>
    </r>
  </si>
  <si>
    <r>
      <t xml:space="preserve">All sites: </t>
    </r>
    <r>
      <rPr>
        <sz val="11"/>
        <color theme="1"/>
        <rFont val="Calibri"/>
        <family val="2"/>
        <scheme val="minor"/>
      </rPr>
      <t>No outstanding claims of legal non compliance raised or noted during the audit, verified through stakeholder, staff and labour interviews</t>
    </r>
    <r>
      <rPr>
        <b/>
        <sz val="11"/>
        <color theme="1"/>
        <rFont val="Calibri"/>
        <family val="2"/>
        <scheme val="minor"/>
      </rPr>
      <t>.</t>
    </r>
    <r>
      <rPr>
        <sz val="11"/>
        <color theme="1"/>
        <rFont val="Calibri"/>
        <family val="2"/>
        <scheme val="minor"/>
      </rPr>
      <t xml:space="preserve"> </t>
    </r>
  </si>
  <si>
    <r>
      <t xml:space="preserve">All Sites: </t>
    </r>
    <r>
      <rPr>
        <sz val="11"/>
        <color theme="1"/>
        <rFont val="Calibri"/>
        <family val="2"/>
        <scheme val="minor"/>
      </rPr>
      <t>An internal EIA is conducted before any site disturbing activity may commence. Harvested sites have a pre and a post EIA conducted . Verified for recentrly felled compartments on all FMUs visited
1 EIA conducted at MG Farming to rectify the erosion as raised at the PA. Both other FMUs  have recorded no EIAs in last 24 months as no soil disturbing activities have taken place other than felling and planting</t>
    </r>
  </si>
  <si>
    <r>
      <rPr>
        <b/>
        <sz val="11"/>
        <color theme="1"/>
        <rFont val="Calibri"/>
        <family val="2"/>
        <scheme val="minor"/>
      </rPr>
      <t>All sites</t>
    </r>
    <r>
      <rPr>
        <sz val="11"/>
        <color theme="1"/>
        <rFont val="Calibri"/>
        <family val="2"/>
        <scheme val="minor"/>
      </rPr>
      <t>: Management plan (PMPs)  with verifiable budgets, costings, predicted harvests, MIAs, monitoring and plans verified for MG Farming, Sobengwe Farming Enterprises as well as for Braecroft Timbers</t>
    </r>
  </si>
  <si>
    <r>
      <t>A</t>
    </r>
    <r>
      <rPr>
        <b/>
        <sz val="11"/>
        <color theme="1"/>
        <rFont val="Calibri"/>
        <family val="2"/>
        <scheme val="minor"/>
      </rPr>
      <t>ll Sites</t>
    </r>
    <r>
      <rPr>
        <sz val="11"/>
        <color theme="1"/>
        <rFont val="Calibri"/>
        <family val="2"/>
        <scheme val="minor"/>
      </rPr>
      <t xml:space="preserve">: Summarized management plans for Breacroft Timbers, MG Farming as well as Sobengwe available from the SHEQ manager as well as the group scheme manager at the Sappi main office,  Victoria Countery Club, PMB. </t>
    </r>
  </si>
  <si>
    <r>
      <t>All sites:</t>
    </r>
    <r>
      <rPr>
        <sz val="11"/>
        <color theme="1"/>
        <rFont val="Calibri"/>
        <family val="2"/>
        <scheme val="minor"/>
      </rPr>
      <t xml:space="preserve"> All sites verified that a is</t>
    </r>
    <r>
      <rPr>
        <b/>
        <sz val="11"/>
        <color theme="1"/>
        <rFont val="Calibri"/>
        <family val="2"/>
        <scheme val="minor"/>
      </rPr>
      <t xml:space="preserve"> </t>
    </r>
    <r>
      <rPr>
        <sz val="11"/>
        <color theme="1"/>
        <rFont val="Calibri"/>
        <family val="2"/>
        <scheme val="minor"/>
      </rPr>
      <t>Compartment identified, pre harvest EIA conducted and basic numerations done, area felled, loaded and placed on depot, tagged and transported to Sappi  with accompanying documetation, weighed over weighbridge and then stapled to new documentation to Sappi depot</t>
    </r>
  </si>
  <si>
    <r>
      <t xml:space="preserve">All sites: </t>
    </r>
    <r>
      <rPr>
        <sz val="11"/>
        <color indexed="8"/>
        <rFont val="Calibri"/>
        <family val="2"/>
      </rPr>
      <t>All info is available on invoiving and statement documentation at Sappi head office. PEFC has not been rolled out yet. The invoice has all relevant information on as per PEFC as well as FCS requirements</t>
    </r>
    <r>
      <rPr>
        <b/>
        <sz val="11"/>
        <color indexed="8"/>
        <rFont val="Calibri"/>
        <family val="2"/>
      </rPr>
      <t xml:space="preserve">. 
 </t>
    </r>
  </si>
  <si>
    <r>
      <t xml:space="preserve">MG Farming: </t>
    </r>
    <r>
      <rPr>
        <sz val="11"/>
        <color theme="1"/>
        <rFont val="Calibri"/>
        <family val="2"/>
        <scheme val="minor"/>
      </rPr>
      <t xml:space="preserve">Title deed verified with appropriate water licence attached with proof of payment
</t>
    </r>
    <r>
      <rPr>
        <b/>
        <sz val="11"/>
        <color theme="1"/>
        <rFont val="Calibri"/>
        <family val="2"/>
        <scheme val="minor"/>
      </rPr>
      <t xml:space="preserve">Sobengwe Farm Enterprise: </t>
    </r>
    <r>
      <rPr>
        <sz val="11"/>
        <color theme="1"/>
        <rFont val="Calibri"/>
        <family val="2"/>
        <scheme val="minor"/>
      </rPr>
      <t xml:space="preserve">Title deed available with water licence and payments verified
</t>
    </r>
    <r>
      <rPr>
        <b/>
        <sz val="11"/>
        <color theme="1"/>
        <rFont val="Calibri"/>
        <family val="2"/>
        <scheme val="minor"/>
      </rPr>
      <t xml:space="preserve">Breacroft Timber: </t>
    </r>
    <r>
      <rPr>
        <sz val="11"/>
        <color theme="1"/>
        <rFont val="Calibri"/>
        <family val="2"/>
        <scheme val="minor"/>
      </rPr>
      <t xml:space="preserve">Title deeds verfed and old water licences availble for verification, However the Verification of the Post 1998 V and V has been stalled at governmental level. Water payments are availble for verification </t>
    </r>
  </si>
  <si>
    <r>
      <t xml:space="preserve">All Sites: </t>
    </r>
    <r>
      <rPr>
        <sz val="11"/>
        <color indexed="8"/>
        <rFont val="Calibri"/>
        <family val="2"/>
      </rPr>
      <t xml:space="preserve">There is a verifiable comprehensive stakeholder list, that contains all interested and affected parties. These stakeholders are contacted on a formal basis once in a five year cycle. Direct stakeholders and community interaction takes place on an ad hoc basis with a minimum interaction period of 1 year. Farm owners and managers have constant contact with neighbours and effected stakeholders through farmers meetings, fire management meetings and community meetings, most of these occur quarterly. </t>
    </r>
  </si>
  <si>
    <r>
      <rPr>
        <b/>
        <sz val="11"/>
        <color theme="1"/>
        <rFont val="Calibri"/>
        <family val="2"/>
        <scheme val="minor"/>
      </rPr>
      <t>All sites</t>
    </r>
    <r>
      <rPr>
        <sz val="11"/>
        <color theme="1"/>
        <rFont val="Calibri"/>
        <family val="2"/>
        <scheme val="minor"/>
      </rPr>
      <t xml:space="preserve">: Sappi has an internal group scheme grievance and dispute procedure, rolled out to all members in June 2023. FE1 Doc044 rev2.6 
Each FMU also has their own grievance an ddispute register, verified on site
</t>
    </r>
    <r>
      <rPr>
        <b/>
        <sz val="11"/>
        <color theme="1"/>
        <rFont val="Calibri"/>
        <family val="2"/>
        <scheme val="minor"/>
      </rPr>
      <t>MG Farming</t>
    </r>
    <r>
      <rPr>
        <sz val="11"/>
        <color theme="1"/>
        <rFont val="Calibri"/>
        <family val="2"/>
        <scheme val="minor"/>
      </rPr>
      <t xml:space="preserve"> has a corporate company T SQUARED that they are contracted to. T squared that does all the FMUs legal compliance, contracts, grievance and discaplianry, health and saftey and  employment equaty</t>
    </r>
  </si>
  <si>
    <r>
      <t xml:space="preserve">All sites: </t>
    </r>
    <r>
      <rPr>
        <sz val="11"/>
        <color theme="1"/>
        <rFont val="Calibri"/>
        <family val="2"/>
        <scheme val="minor"/>
      </rPr>
      <t xml:space="preserve">Farm owners and </t>
    </r>
    <r>
      <rPr>
        <sz val="11"/>
        <color indexed="8"/>
        <rFont val="Calibri"/>
        <family val="2"/>
      </rPr>
      <t>Foresters interviewed had a good understanding of the resource requirements and other needs within the local community. Sappi has a dedicated Community relations department headed by Mrs T S (Manager enterprise development) that visits and interacts with all communities within the Sappi footprint. Stakeholder visits with grievances and resolutions are documented and verified. Arson, strikes, protests, disharmony and grievances are a high priority and are addressed as an urgency. No grievances, arson or disharmony noted or addressed in the last 24 months on any of the FMUs. 0 fires in the last 24 months</t>
    </r>
  </si>
  <si>
    <r>
      <t xml:space="preserve">All sites: </t>
    </r>
    <r>
      <rPr>
        <sz val="11"/>
        <color theme="1"/>
        <rFont val="Calibri"/>
        <family val="2"/>
        <scheme val="minor"/>
      </rPr>
      <t xml:space="preserve">Farm owners and </t>
    </r>
    <r>
      <rPr>
        <sz val="11"/>
        <color indexed="8"/>
        <rFont val="Calibri"/>
        <family val="2"/>
      </rPr>
      <t>Foresters interviewed had a good understanding of the resource requirements and other needs within the local community. Sappi has a dedicated Community relations department headed by Mrs T S (Manager enterprise development) that visits and interacts with all communities within the Sappi footprint. Stakeholder visits with grievances and resolutions are documented and verified. Arson, strikes, protests, disharmony and grievances are a high priority and are addressed as an urgency. No grievances, arson or disharmony noted or addressed in the last 24 months on any of the FMUs. 0 fires in the last 24 months
Fires and arson are a telltale South African indication of community disharmony</t>
    </r>
  </si>
  <si>
    <r>
      <t xml:space="preserve">All sites: </t>
    </r>
    <r>
      <rPr>
        <sz val="11"/>
        <color indexed="8"/>
        <rFont val="Calibri"/>
        <family val="2"/>
      </rPr>
      <t>Interviews with the farm owners  foresters, own ops labour as well as contractors all show a 95% local community employment ratio. Where feasable and possible goods are sourced and procured locally and the training facilitators , chemical suppliers, machinery and good suppliers contacted all state that the FMIs sourced locally. Sappi also promotes small enterprise development and helps set up small contractors to source and supply goods where not available. 
Stakeholder consults with local small businesses verified purchases by the group scheme members</t>
    </r>
  </si>
  <si>
    <r>
      <t xml:space="preserve">All sites: </t>
    </r>
    <r>
      <rPr>
        <sz val="11"/>
        <color indexed="8"/>
        <rFont val="Calibri"/>
        <family val="2"/>
      </rPr>
      <t xml:space="preserve">Interviews with the farm owners  foresters, own ops labour as well as contractors all show a 95% local community employment ratio. Where feasable and possible goods are sourced and procured locally and the training facilitators , chemical suppliers, machinery and good suppliers contacted all state that the FMIs sourced locally. Sappi also promotes small enterprise development and helps set up small contractors to source and supply goods where not available
Infield audits with staff and small contract owners all verified labour and goods sourced as far as possibly locally </t>
    </r>
  </si>
  <si>
    <r>
      <t xml:space="preserve">All sites: </t>
    </r>
    <r>
      <rPr>
        <sz val="11"/>
        <color indexed="8"/>
        <rFont val="Calibri"/>
        <family val="2"/>
      </rPr>
      <t>Interviews with the farm owners foresters, own ops labour as well as contractors all show a 95% local community employment ratio. Where feasable and possible goods are sourced and procured locally and the training facilitators , chemical suppliers, machinery and good suppliers contacted all state that the FMIs sourced locally. Sappi also promotes small enterprise development and helps set up small contractors to source and supply goods where not available
Infield audits with staff and small contract owners all verified labour and goods sourced as far as possibly locally. Training records as well as entry health records all showed locally sourced staffing</t>
    </r>
  </si>
  <si>
    <r>
      <t>All sites: A</t>
    </r>
    <r>
      <rPr>
        <sz val="11"/>
        <color indexed="8"/>
        <rFont val="Calibri"/>
        <family val="2"/>
      </rPr>
      <t xml:space="preserve">ll sites of importance are mapped, recorded and maintaned as a priority. Specialists are called when and where new sites are discovered and the National Parks Board as well as local authorities do regular site visits and or desk top analysis to determine the posibilities of such sites occuring. Lacal communities have and are encouraged to highlight places of importance or interest to the FMU managing Forester or land owner
</t>
    </r>
    <r>
      <rPr>
        <b/>
        <sz val="11"/>
        <color rgb="FF000000"/>
        <rFont val="Calibri"/>
        <family val="2"/>
      </rPr>
      <t xml:space="preserve">MG Farming : </t>
    </r>
    <r>
      <rPr>
        <sz val="11"/>
        <color rgb="FF000000"/>
        <rFont val="Calibri"/>
        <family val="2"/>
      </rPr>
      <t xml:space="preserve">Graves present on the farm and depicted on the maps, however these graves are outside of the FMU and within the agricultural scope of the farm
</t>
    </r>
    <r>
      <rPr>
        <b/>
        <sz val="11"/>
        <color rgb="FF000000"/>
        <rFont val="Calibri"/>
        <family val="2"/>
      </rPr>
      <t xml:space="preserve">Sobengwe: </t>
    </r>
    <r>
      <rPr>
        <sz val="11"/>
        <color rgb="FF000000"/>
        <rFont val="Calibri"/>
        <family val="2"/>
      </rPr>
      <t xml:space="preserve">Graves on the border of the farm, depicted on the map but outside the FMU
</t>
    </r>
    <r>
      <rPr>
        <b/>
        <sz val="11"/>
        <color rgb="FF000000"/>
        <rFont val="Calibri"/>
        <family val="2"/>
      </rPr>
      <t xml:space="preserve">Braecroft: </t>
    </r>
    <r>
      <rPr>
        <sz val="11"/>
        <color rgb="FF000000"/>
        <rFont val="Calibri"/>
        <family val="2"/>
      </rPr>
      <t>No graves or sites of importance on any of the FMUs</t>
    </r>
  </si>
  <si>
    <r>
      <rPr>
        <b/>
        <sz val="11"/>
        <color rgb="FF000000"/>
        <rFont val="Calibri"/>
        <family val="2"/>
      </rPr>
      <t>All sites</t>
    </r>
    <r>
      <rPr>
        <sz val="11"/>
        <color indexed="8"/>
        <rFont val="Calibri"/>
        <family val="2"/>
      </rPr>
      <t xml:space="preserve">: All FMUs do not employ anyone under the age of 18 years, this is determined through their Identity document which is required before anyone may commence with work or be employed, even on a temporary basis. </t>
    </r>
  </si>
  <si>
    <r>
      <rPr>
        <b/>
        <sz val="11"/>
        <color rgb="FF000000"/>
        <rFont val="Calibri"/>
        <family val="2"/>
      </rPr>
      <t>All sites:</t>
    </r>
    <r>
      <rPr>
        <sz val="11"/>
        <color indexed="8"/>
        <rFont val="Calibri"/>
        <family val="2"/>
      </rPr>
      <t xml:space="preserve"> All FMUs do not employ anyone under the age of 18 years, this is determined through their Identity document which is required before anyone may commence with work or be employed, even on a temporary basis. </t>
    </r>
  </si>
  <si>
    <r>
      <t>All sites:</t>
    </r>
    <r>
      <rPr>
        <sz val="11"/>
        <color indexed="8"/>
        <rFont val="Calibri"/>
        <family val="2"/>
      </rPr>
      <t xml:space="preserve"> Training records examined show equal training opportunities for both male and female. Interviews with staff and managers  as well as contractors also show equal opportunites and equal pay for same job discriptions. 
Verified 21 training certificates and 13 where allocated to females and 8 to males</t>
    </r>
  </si>
  <si>
    <r>
      <t xml:space="preserve">All sites; </t>
    </r>
    <r>
      <rPr>
        <sz val="11"/>
        <color indexed="8"/>
        <rFont val="Calibri"/>
        <family val="2"/>
      </rPr>
      <t>All employees, both inhouse as well as contractual have the freedom of association and are free to join any recognized trade union , without the fear of discrimination.
Employees are encouraged to bargain with the land owner through the monthly tool box talks or the dedicated grievance procedure route. 
Verified through interviews with labour, contract owners and land owners</t>
    </r>
  </si>
  <si>
    <r>
      <t xml:space="preserve">Sobengwe : </t>
    </r>
    <r>
      <rPr>
        <sz val="11"/>
        <color theme="1"/>
        <rFont val="Calibri"/>
        <family val="2"/>
        <scheme val="minor"/>
      </rPr>
      <t xml:space="preserve">Payslips verified and staff interviews confirm a minimum wage of R26.33. This is above the South African sectorial minimum wage
</t>
    </r>
    <r>
      <rPr>
        <b/>
        <sz val="11"/>
        <color theme="1"/>
        <rFont val="Calibri"/>
        <family val="2"/>
        <scheme val="minor"/>
      </rPr>
      <t xml:space="preserve">MG Farming : </t>
    </r>
    <r>
      <rPr>
        <sz val="11"/>
        <color theme="1"/>
        <rFont val="Calibri"/>
        <family val="2"/>
        <scheme val="minor"/>
      </rPr>
      <t xml:space="preserve">Staff interviews and payslips examined show a minimum wage of R26.22
</t>
    </r>
    <r>
      <rPr>
        <b/>
        <sz val="11"/>
        <color theme="1"/>
        <rFont val="Calibri"/>
        <family val="2"/>
        <scheme val="minor"/>
      </rPr>
      <t>Braecroft Timbers:</t>
    </r>
    <r>
      <rPr>
        <sz val="11"/>
        <color theme="1"/>
        <rFont val="Calibri"/>
        <family val="2"/>
        <scheme val="minor"/>
      </rPr>
      <t xml:space="preserve"> Payslips examined and staff interviewed all state a minimum of R25.95</t>
    </r>
  </si>
  <si>
    <t>refer to 2.2.2</t>
  </si>
  <si>
    <r>
      <t xml:space="preserve">All sites: </t>
    </r>
    <r>
      <rPr>
        <sz val="11"/>
        <color theme="1"/>
        <rFont val="Calibri"/>
        <family val="2"/>
        <scheme val="minor"/>
      </rPr>
      <t>No grievances noted during audit or through stakeholder engagement and staff interviews at all three sites visited. Sappi internal audits confirm this</t>
    </r>
  </si>
  <si>
    <r>
      <t>All sites: FMUs</t>
    </r>
    <r>
      <rPr>
        <sz val="11"/>
        <color theme="1"/>
        <rFont val="Calibri"/>
        <family val="2"/>
        <scheme val="minor"/>
      </rPr>
      <t xml:space="preserve"> </t>
    </r>
    <r>
      <rPr>
        <sz val="11"/>
        <color indexed="8"/>
        <rFont val="Calibri"/>
        <family val="2"/>
      </rPr>
      <t>adhered to all the ILO codes of practice and adheres to the South African forestry Best operating practices (BOP) which is audited annually
Risk assessments are available and implemented for each job category within the forestry sector. Hazards are pre determined and risk analysis done prior to any job commencement. Tool box talks are given to  highlight,assess, identify mitigate and motivate the labour about risks</t>
    </r>
  </si>
  <si>
    <r>
      <t xml:space="preserve">MG Farming: </t>
    </r>
    <r>
      <rPr>
        <sz val="11"/>
        <color theme="1"/>
        <rFont val="Calibri"/>
        <family val="2"/>
        <scheme val="minor"/>
      </rPr>
      <t>Staff interviewed stated that they received appropriate PPE for tasks at hand. Verified PPE issue register</t>
    </r>
    <r>
      <rPr>
        <b/>
        <sz val="11"/>
        <color theme="1"/>
        <rFont val="Calibri"/>
        <family val="2"/>
        <scheme val="minor"/>
      </rPr>
      <t xml:space="preserve">
Sobengwe Farm Enterprise:</t>
    </r>
    <r>
      <rPr>
        <sz val="11"/>
        <color theme="1"/>
        <rFont val="Calibri"/>
        <family val="2"/>
        <scheme val="minor"/>
      </rPr>
      <t xml:space="preserve"> Staff interviewed on site stated that they recieved PPE in May 2023 free of charge, this included boots overall, gloves, rainsuit, hard hat, eye protection and shin pads. verified PPE issue register
</t>
    </r>
    <r>
      <rPr>
        <b/>
        <sz val="11"/>
        <color theme="1"/>
        <rFont val="Calibri"/>
        <family val="2"/>
        <scheme val="minor"/>
      </rPr>
      <t xml:space="preserve">Braecroft Timbers: </t>
    </r>
    <r>
      <rPr>
        <sz val="11"/>
        <color theme="1"/>
        <rFont val="Calibri"/>
        <family val="2"/>
        <scheme val="minor"/>
      </rPr>
      <t>Staff interviewed stated</t>
    </r>
    <r>
      <rPr>
        <b/>
        <sz val="11"/>
        <color theme="1"/>
        <rFont val="Calibri"/>
        <family val="2"/>
        <scheme val="minor"/>
      </rPr>
      <t xml:space="preserve"> </t>
    </r>
    <r>
      <rPr>
        <sz val="11"/>
        <color theme="1"/>
        <rFont val="Calibri"/>
        <family val="2"/>
        <scheme val="minor"/>
      </rPr>
      <t>that they had recieved appropriate PPE, verified PPE issue register
All staff and managers seen on site had full compliant PPE as required by the PPE matric on hand for the task being done</t>
    </r>
  </si>
  <si>
    <r>
      <t xml:space="preserve">MG Farming: </t>
    </r>
    <r>
      <rPr>
        <sz val="11"/>
        <color theme="1"/>
        <rFont val="Calibri"/>
        <family val="2"/>
        <scheme val="minor"/>
      </rPr>
      <t>Staff interviewed stated that there was a trained first aider and SHE rep at all operations. Verified training records for First aider and SHE rep</t>
    </r>
    <r>
      <rPr>
        <b/>
        <sz val="11"/>
        <color theme="1"/>
        <rFont val="Calibri"/>
        <family val="2"/>
        <scheme val="minor"/>
      </rPr>
      <t xml:space="preserve">
Sobengwe Farm Enterprise:</t>
    </r>
    <r>
      <rPr>
        <sz val="11"/>
        <color theme="1"/>
        <rFont val="Calibri"/>
        <family val="2"/>
        <scheme val="minor"/>
      </rPr>
      <t xml:space="preserve"> Staff interviewed on site stated that there was a trained supervisor, first aider or SHE rep available. Training records showed 2 first aiders trained and 2 SHE reps trained. Verified training</t>
    </r>
    <r>
      <rPr>
        <b/>
        <sz val="11"/>
        <color theme="1"/>
        <rFont val="Calibri"/>
        <family val="2"/>
        <scheme val="minor"/>
      </rPr>
      <t xml:space="preserve"> r</t>
    </r>
    <r>
      <rPr>
        <sz val="11"/>
        <color theme="1"/>
        <rFont val="Calibri"/>
        <family val="2"/>
        <scheme val="minor"/>
      </rPr>
      <t>ecords and certificates</t>
    </r>
    <r>
      <rPr>
        <b/>
        <sz val="11"/>
        <color theme="1"/>
        <rFont val="Calibri"/>
        <family val="2"/>
        <scheme val="minor"/>
      </rPr>
      <t xml:space="preserve">
Breacroft Timbers: </t>
    </r>
    <r>
      <rPr>
        <sz val="11"/>
        <color theme="1"/>
        <rFont val="Calibri"/>
        <family val="2"/>
        <scheme val="minor"/>
      </rPr>
      <t>11 first aiders, 13 SHE reps and 8 supervisors trained in 2022 and 2023</t>
    </r>
  </si>
  <si>
    <r>
      <rPr>
        <b/>
        <sz val="11"/>
        <rFont val="Palatino"/>
      </rPr>
      <t xml:space="preserve">All sites: </t>
    </r>
    <r>
      <rPr>
        <sz val="11"/>
        <rFont val="Palatino"/>
        <family val="1"/>
      </rPr>
      <t>There is a full working and verifiable PPE matrix and work related risk matrix
Every operation has a pre entry risk assessment and at harvesting there is two asssesments , namely pre harvest and pre extraction
No fatalities, accidents , incidents or lost time recordings over the last 12 months. 
However stats are a little vague and will need to better kept in one format</t>
    </r>
  </si>
  <si>
    <r>
      <t xml:space="preserve">MG Farming: </t>
    </r>
    <r>
      <rPr>
        <sz val="11"/>
        <color theme="1"/>
        <rFont val="Calibri"/>
        <family val="2"/>
        <scheme val="minor"/>
      </rPr>
      <t xml:space="preserve"> No onsite accommodation, staff bussed in daily
</t>
    </r>
    <r>
      <rPr>
        <b/>
        <sz val="11"/>
        <color theme="1"/>
        <rFont val="Calibri"/>
        <family val="2"/>
        <scheme val="minor"/>
      </rPr>
      <t>Sobengwe</t>
    </r>
    <r>
      <rPr>
        <sz val="11"/>
        <color theme="1"/>
        <rFont val="Calibri"/>
        <family val="2"/>
        <scheme val="minor"/>
      </rPr>
      <t xml:space="preserve">: No onsite accommodation, staff bussed in daily
</t>
    </r>
    <r>
      <rPr>
        <b/>
        <sz val="11"/>
        <color theme="1"/>
        <rFont val="Calibri"/>
        <family val="2"/>
        <scheme val="minor"/>
      </rPr>
      <t>Braecroft Timbers:</t>
    </r>
    <r>
      <rPr>
        <sz val="11"/>
        <color theme="1"/>
        <rFont val="Calibri"/>
        <family val="2"/>
        <scheme val="minor"/>
      </rPr>
      <t xml:space="preserve"> Onsite accommodation, viewed, all in order , 14 pax, 4 toilets, 5 showers, separate male and female ablutions, 2 pax per room, rooms are 4m by 4 m. all adhere to ILO conditions. Rubbish pit fenced and gated and demarkated</t>
    </r>
  </si>
  <si>
    <r>
      <t xml:space="preserve">MG Farming: </t>
    </r>
    <r>
      <rPr>
        <sz val="11"/>
        <color theme="1"/>
        <rFont val="Calibri"/>
        <family val="2"/>
        <scheme val="minor"/>
      </rPr>
      <t>Staff interviewed stated that there was a trained supervisor, first aider and SHE rep at all operations. Verified training records for First aider and SHE rep. Ratio of supervisor to workers was 1 to 10</t>
    </r>
    <r>
      <rPr>
        <b/>
        <sz val="11"/>
        <color theme="1"/>
        <rFont val="Calibri"/>
        <family val="2"/>
        <scheme val="minor"/>
      </rPr>
      <t xml:space="preserve">
Sobengwe Farm Enterprise:</t>
    </r>
    <r>
      <rPr>
        <sz val="11"/>
        <color theme="1"/>
        <rFont val="Calibri"/>
        <family val="2"/>
        <scheme val="minor"/>
      </rPr>
      <t xml:space="preserve"> Staff interviewed on site stated that there was a trained supervisor, first aider or SHE rep available. Training records showed 2 first aiders trained and 2 SHE reps trained. Verified training</t>
    </r>
    <r>
      <rPr>
        <b/>
        <sz val="11"/>
        <color theme="1"/>
        <rFont val="Calibri"/>
        <family val="2"/>
        <scheme val="minor"/>
      </rPr>
      <t xml:space="preserve"> r</t>
    </r>
    <r>
      <rPr>
        <sz val="11"/>
        <color theme="1"/>
        <rFont val="Calibri"/>
        <family val="2"/>
        <scheme val="minor"/>
      </rPr>
      <t>ecords and certificates</t>
    </r>
    <r>
      <rPr>
        <b/>
        <sz val="11"/>
        <color theme="1"/>
        <rFont val="Calibri"/>
        <family val="2"/>
        <scheme val="minor"/>
      </rPr>
      <t xml:space="preserve">
Breacroft Timbers: </t>
    </r>
    <r>
      <rPr>
        <sz val="11"/>
        <color theme="1"/>
        <rFont val="Calibri"/>
        <family val="2"/>
        <scheme val="minor"/>
      </rPr>
      <t xml:space="preserve">11 first aiders, 13 SHE reps and 8 supervisors trained in 2022 and 2023. Max of 1 supervisor to 9 pax per site </t>
    </r>
  </si>
  <si>
    <r>
      <rPr>
        <b/>
        <sz val="11"/>
        <color theme="1"/>
        <rFont val="Calibri"/>
        <family val="2"/>
        <scheme val="minor"/>
      </rPr>
      <t>MG Farming</t>
    </r>
    <r>
      <rPr>
        <sz val="11"/>
        <color theme="1"/>
        <rFont val="Calibri"/>
        <family val="2"/>
        <scheme val="minor"/>
      </rPr>
      <t xml:space="preserve">: the Soil erosion at Comp C1 has been rectifed and fixed and full monitoring with photos are available. Site visited and EIA verified  
Both other sites had a full erosion register with attached monitoring  </t>
    </r>
  </si>
  <si>
    <r>
      <t xml:space="preserve">All sites: </t>
    </r>
    <r>
      <rPr>
        <sz val="11"/>
        <color indexed="8"/>
        <rFont val="Calibri"/>
        <family val="2"/>
      </rPr>
      <t>All wetlands , riparian zones, water courses and drainage lines are mapped and monitored and deliniation is in process of completed and conservation management plans are implemented. This was visually inspected during the audit
However Sebengwe Management plan needs updating on their riperian zone which they are currently felling</t>
    </r>
  </si>
  <si>
    <r>
      <t xml:space="preserve">All sites: </t>
    </r>
    <r>
      <rPr>
        <sz val="11"/>
        <color indexed="8"/>
        <rFont val="Calibri"/>
        <family val="2"/>
      </rPr>
      <t>All wetlands , riparian zones, water courses and drainage lines are mapped and monitored and deliniation is in process of completed and conservation management plans are implemented. This was visually inspected during the audit
However Sebengwe Management plan needs updating on their riperian zone which they are currently felling
See obs 4.2.1</t>
    </r>
  </si>
  <si>
    <r>
      <t xml:space="preserve">All sites: </t>
    </r>
    <r>
      <rPr>
        <sz val="11"/>
        <color theme="1"/>
        <rFont val="Calibri"/>
        <family val="2"/>
        <scheme val="minor"/>
      </rPr>
      <t xml:space="preserve">Currently averaging MIAs for all sites and FMUS to determine annual and predicted harvests. Cruising and numerations being conducted by Sappi specialists </t>
    </r>
    <r>
      <rPr>
        <b/>
        <sz val="11"/>
        <color theme="1"/>
        <rFont val="Calibri"/>
        <family val="2"/>
        <scheme val="minor"/>
      </rPr>
      <t xml:space="preserve">
MG Farming : </t>
    </r>
    <r>
      <rPr>
        <sz val="11"/>
        <color theme="1"/>
        <rFont val="Calibri"/>
        <family val="2"/>
        <scheme val="minor"/>
      </rPr>
      <t xml:space="preserve">MAI of 15t/ha predicted delivery for 2024 will be 2300tons
</t>
    </r>
    <r>
      <rPr>
        <b/>
        <sz val="11"/>
        <color theme="1"/>
        <rFont val="Calibri"/>
        <family val="2"/>
        <scheme val="minor"/>
      </rPr>
      <t>Sebengwe:</t>
    </r>
    <r>
      <rPr>
        <sz val="11"/>
        <color theme="1"/>
        <rFont val="Calibri"/>
        <family val="2"/>
        <scheme val="minor"/>
      </rPr>
      <t xml:space="preserve"> Mai of 17t/ha amd 3200 tons to be delivered in 2024
</t>
    </r>
    <r>
      <rPr>
        <b/>
        <sz val="11"/>
        <color theme="1"/>
        <rFont val="Calibri"/>
        <family val="2"/>
        <scheme val="minor"/>
      </rPr>
      <t xml:space="preserve">Breacroft Timbers: MAI of </t>
    </r>
    <r>
      <rPr>
        <sz val="11"/>
        <color theme="1"/>
        <rFont val="Calibri"/>
        <family val="2"/>
        <scheme val="minor"/>
      </rPr>
      <t>15 to 18t/ha and they do yearly cruising and adjust their delivery quota quarterly. Cruising done by Charles Swart contractors</t>
    </r>
  </si>
  <si>
    <r>
      <t>All sites:</t>
    </r>
    <r>
      <rPr>
        <sz val="11"/>
        <color theme="1"/>
        <rFont val="Calibri"/>
        <family val="2"/>
        <scheme val="minor"/>
      </rPr>
      <t xml:space="preserve"> The farmers and foresters</t>
    </r>
    <r>
      <rPr>
        <b/>
        <sz val="11"/>
        <color theme="1"/>
        <rFont val="Calibri"/>
        <family val="2"/>
        <scheme val="minor"/>
      </rPr>
      <t xml:space="preserve"> </t>
    </r>
    <r>
      <rPr>
        <sz val="11"/>
        <color indexed="8"/>
        <rFont val="Calibri"/>
        <family val="2"/>
      </rPr>
      <t xml:space="preserve">takes great care to maintain , preserve and improve their soil carbon stocks. Best operating practices, best residue management practices, constant monitoring, research and research implementation, constant training and education and improved timber stock are all constantly implemented
</t>
    </r>
  </si>
  <si>
    <r>
      <t>All sites:</t>
    </r>
    <r>
      <rPr>
        <sz val="11"/>
        <color theme="1"/>
        <rFont val="Calibri"/>
        <family val="2"/>
        <scheme val="minor"/>
      </rPr>
      <t xml:space="preserve"> Escapee threats are e</t>
    </r>
    <r>
      <rPr>
        <sz val="11"/>
        <color indexed="8"/>
        <rFont val="Calibri"/>
        <family val="2"/>
      </rPr>
      <t>valuated annually and if any invasion is identified it will be noted in the Conservation Weed Control plan. Sappi support staff also note and relay information to Working on water should any intervention be required.</t>
    </r>
  </si>
  <si>
    <r>
      <t xml:space="preserve">All sites:  </t>
    </r>
    <r>
      <rPr>
        <sz val="11"/>
        <color indexed="8"/>
        <rFont val="Calibri"/>
        <family val="2"/>
      </rPr>
      <t>No evidence of exessive evasion and escapes during the site visit on the FMU's and no concerns raised during stakeholder consultation. Weed budget does make provision for escapee eradication control.
Verified in budgets as well as within the PMP</t>
    </r>
  </si>
  <si>
    <r>
      <t>All Sites:</t>
    </r>
    <r>
      <rPr>
        <sz val="11"/>
        <color indexed="8"/>
        <rFont val="Calibri"/>
        <family val="2"/>
      </rPr>
      <t xml:space="preserve"> Sappi currently applies the SANBI (South African National Biodiversity Institute) reports to access their ecosystems</t>
    </r>
    <r>
      <rPr>
        <b/>
        <sz val="11"/>
        <color theme="1"/>
        <rFont val="Calibri"/>
        <family val="2"/>
        <scheme val="minor"/>
      </rPr>
      <t xml:space="preserve">, </t>
    </r>
    <r>
      <rPr>
        <sz val="11"/>
        <color theme="1"/>
        <rFont val="Calibri"/>
        <family val="2"/>
        <scheme val="minor"/>
      </rPr>
      <t>verified at group schemem managemnt level</t>
    </r>
  </si>
  <si>
    <r>
      <t xml:space="preserve">All sites: </t>
    </r>
    <r>
      <rPr>
        <sz val="11"/>
        <color theme="1"/>
        <rFont val="Calibri"/>
        <family val="2"/>
        <scheme val="minor"/>
      </rPr>
      <t>MG farming has 18% conserved area set aside , mapped and seperately managed.
Sobengwe Farm enterprise has 11% set aside, mapped and managed as open are and grazing,
Breacroft Timbers has over 30% conserved and open area set aside , mapped and seperately managed</t>
    </r>
  </si>
  <si>
    <r>
      <rPr>
        <b/>
        <sz val="11"/>
        <color theme="1"/>
        <rFont val="Calibri"/>
        <family val="2"/>
        <scheme val="minor"/>
      </rPr>
      <t>MG Farming</t>
    </r>
    <r>
      <rPr>
        <i/>
        <sz val="11"/>
        <color theme="1"/>
        <rFont val="Calibri"/>
        <family val="2"/>
        <scheme val="minor"/>
      </rPr>
      <t xml:space="preserve"> : </t>
    </r>
    <r>
      <rPr>
        <sz val="11"/>
        <color theme="1"/>
        <rFont val="Calibri"/>
        <family val="2"/>
        <scheme val="minor"/>
      </rPr>
      <t xml:space="preserve">Ground Hornbill, blue craneand  grey crown crane have been spotted as migratoty on the FMU , seen by the owner in the last three months. However this is not in their PMP or any other management plan
Sebengwe: No RTEs present 
</t>
    </r>
    <r>
      <rPr>
        <b/>
        <sz val="11"/>
        <color theme="1"/>
        <rFont val="Calibri"/>
        <family val="2"/>
        <scheme val="minor"/>
      </rPr>
      <t xml:space="preserve">Breacroft Timbers; </t>
    </r>
    <r>
      <rPr>
        <sz val="11"/>
        <color theme="1"/>
        <rFont val="Calibri"/>
        <family val="2"/>
        <scheme val="minor"/>
      </rPr>
      <t>Environmental report due by January 2024 (KZN Wildlife Mr S Dlamini from the Ixopo office did a site inspection on the 25/08/2023. Possibility of Oribi, Blue crane , caracal and Natal Cycads</t>
    </r>
  </si>
  <si>
    <t xml:space="preserve">N </t>
  </si>
  <si>
    <t>Minor
2023.01</t>
  </si>
  <si>
    <t>Refer to 5.3.3</t>
  </si>
  <si>
    <r>
      <rPr>
        <b/>
        <sz val="11"/>
        <color indexed="8"/>
        <rFont val="Calibri"/>
        <family val="2"/>
      </rPr>
      <t>All Sites :</t>
    </r>
    <r>
      <rPr>
        <sz val="11"/>
        <color indexed="8"/>
        <rFont val="Calibri"/>
        <family val="2"/>
      </rPr>
      <t xml:space="preserve"> No cattle grazing takes place on any of the FMUs</t>
    </r>
  </si>
  <si>
    <r>
      <rPr>
        <b/>
        <sz val="11"/>
        <color indexed="8"/>
        <rFont val="Calibri"/>
        <family val="2"/>
      </rPr>
      <t>All Sites :</t>
    </r>
    <r>
      <rPr>
        <sz val="11"/>
        <color indexed="8"/>
        <rFont val="Calibri"/>
        <family val="2"/>
      </rPr>
      <t xml:space="preserve"> No cattle grazing takes place on any of the FMUs except Breacroft Timbers. 332 LAU as of end of July 2023. This is one LAU per 14 ha . Open areas and agricultural lands off the FMU all form part of the cattle grazing range. No evidence of overgrazing noted</t>
    </r>
  </si>
  <si>
    <r>
      <t>All Sites :</t>
    </r>
    <r>
      <rPr>
        <sz val="11"/>
        <color theme="1"/>
        <rFont val="Calibri"/>
        <family val="2"/>
        <scheme val="minor"/>
      </rPr>
      <t xml:space="preserve"> Each FMU has their own security company. Each FMU also has internal own ops FORESTRY CONSERVATION WARDENS roaming around the FMU who report to the land owners on a daily basis.
Assess onto any of the  FMUs is through a ticketing process and no hunting or trapping tickets are issued, thus all such activities are deemed illegal
Breacroft Timbers employs BErg Protection, Prestige and MAgma
MG Farming has camera assess control and Magma is employed to do random patrols
Sebengwe has Berg protection in the visinity and there are cameras that control assess to the FMU
</t>
    </r>
  </si>
  <si>
    <r>
      <rPr>
        <b/>
        <sz val="11"/>
        <color indexed="8"/>
        <rFont val="Calibri"/>
        <family val="2"/>
      </rPr>
      <t>MG Farming</t>
    </r>
    <r>
      <rPr>
        <sz val="11"/>
        <color indexed="8"/>
        <rFont val="Calibri"/>
        <family val="2"/>
      </rPr>
      <t xml:space="preserve"> ; Chemical store inspected, well bunded, secure, well ventilated, security on site, neat, emergency eye wash on hand , all MSDN sheets on file, emergency contact details easily displayed, only FSC registered chemicls could be found in the store. Chemical store room operator well versed on the chemicals, their application and the storage and handling of the chemicals. The chemical register was well put out, easy to read and was acurate to the closest liter. The register detailed what chemical was used in which compartment, how much was distributed, how much unused chemical was returned and who recieved and issued the chemical
</t>
    </r>
    <r>
      <rPr>
        <b/>
        <sz val="11"/>
        <color rgb="FF000000"/>
        <rFont val="Calibri"/>
        <family val="2"/>
      </rPr>
      <t xml:space="preserve">Sebengwe: </t>
    </r>
    <r>
      <rPr>
        <sz val="11"/>
        <color indexed="8"/>
        <rFont val="Calibri"/>
        <family val="2"/>
      </rPr>
      <t xml:space="preserve">no chemicals stored on FMU, Sappi contractors do a supply and apply
</t>
    </r>
    <r>
      <rPr>
        <b/>
        <sz val="11"/>
        <color rgb="FF000000"/>
        <rFont val="Calibri"/>
        <family val="2"/>
      </rPr>
      <t xml:space="preserve">Breacroft Timbers: </t>
    </r>
    <r>
      <rPr>
        <sz val="11"/>
        <color rgb="FF000000"/>
        <rFont val="Calibri"/>
        <family val="2"/>
      </rPr>
      <t>Chemical store not visited, but chemical register verified and accounting and chemicals used and purchased all in order</t>
    </r>
  </si>
  <si>
    <t>Pa</t>
  </si>
  <si>
    <r>
      <rPr>
        <b/>
        <sz val="11"/>
        <color theme="1"/>
        <rFont val="Calibri"/>
        <family val="2"/>
        <scheme val="minor"/>
      </rPr>
      <t xml:space="preserve">All sites: </t>
    </r>
    <r>
      <rPr>
        <sz val="11"/>
        <color theme="1"/>
        <rFont val="Calibri"/>
        <family val="2"/>
        <scheme val="minor"/>
      </rPr>
      <t>Waste disposal sites on the management unit comply with national legislation and local by-laws and are managed according to industry best practice guidelines.
Hazardous waste is only disposed of at sites registered for the disposal of
hazardous waste.
Old batteries and tyrs are recycled at most tyre shops and OILCO collects used oils and filters from all the FMUs</t>
    </r>
  </si>
  <si>
    <r>
      <rPr>
        <b/>
        <sz val="11"/>
        <color indexed="8"/>
        <rFont val="Calibri"/>
        <family val="2"/>
      </rPr>
      <t>All sites:</t>
    </r>
    <r>
      <rPr>
        <sz val="11"/>
        <color indexed="8"/>
        <rFont val="Calibri"/>
        <family val="2"/>
      </rPr>
      <t xml:space="preserve"> All farm owners and FMU managers as well as any team working with oils has an emergency oil spill kit and all operators interviewed during he audit had knowledge on how and when to use the oil spill kit and who to contact should a large oil spill occur.</t>
    </r>
  </si>
  <si>
    <r>
      <rPr>
        <b/>
        <sz val="11"/>
        <color indexed="8"/>
        <rFont val="Calibri"/>
        <family val="2"/>
      </rPr>
      <t xml:space="preserve">All Sites </t>
    </r>
    <r>
      <rPr>
        <sz val="11"/>
        <color indexed="8"/>
        <rFont val="Calibri"/>
        <family val="2"/>
      </rPr>
      <t>; Sappi group scheme members follows all FSC pesticide policy requirements and recommendations. Chemicals are used as a second response after economic threshold, better silvicultural practices and better manual weeding</t>
    </r>
  </si>
  <si>
    <r>
      <rPr>
        <b/>
        <sz val="11"/>
        <color indexed="8"/>
        <rFont val="Calibri"/>
        <family val="2"/>
      </rPr>
      <t>All Sites : All group scheme members</t>
    </r>
    <r>
      <rPr>
        <sz val="11"/>
        <color indexed="8"/>
        <rFont val="Calibri"/>
        <family val="2"/>
      </rPr>
      <t xml:space="preserve"> follows the FSC Pecticide policy requirements and no prohibited chemicals were noted on the day of the audit in the chemical store.Purchase records show glyphosate and Tryclor only purchased</t>
    </r>
  </si>
  <si>
    <r>
      <rPr>
        <b/>
        <sz val="11"/>
        <color indexed="8"/>
        <rFont val="Calibri"/>
        <family val="2"/>
      </rPr>
      <t xml:space="preserve">All Sites </t>
    </r>
    <r>
      <rPr>
        <sz val="11"/>
        <color indexed="8"/>
        <rFont val="Calibri"/>
        <family val="2"/>
      </rPr>
      <t>:</t>
    </r>
    <r>
      <rPr>
        <sz val="11"/>
        <color rgb="FF000000"/>
        <rFont val="Calibri"/>
        <family val="2"/>
      </rPr>
      <t>All gr</t>
    </r>
    <r>
      <rPr>
        <sz val="11"/>
        <color indexed="8"/>
        <rFont val="Calibri"/>
        <family val="2"/>
      </rPr>
      <t>oup scheme members follows the FSC Pecticed policy requirements and no prohibited chemicals were noted on the day of the audit in the chemical stores. Infield interviews with staff confirmed that no prohibited chemicals wer applied to the best of their knowledge</t>
    </r>
  </si>
  <si>
    <r>
      <rPr>
        <b/>
        <sz val="11"/>
        <color theme="1"/>
        <rFont val="Calibri"/>
        <family val="2"/>
        <scheme val="minor"/>
      </rPr>
      <t xml:space="preserve">MG Farming: </t>
    </r>
    <r>
      <rPr>
        <sz val="11"/>
        <color theme="1"/>
        <rFont val="Calibri"/>
        <family val="2"/>
        <scheme val="minor"/>
      </rPr>
      <t xml:space="preserve">No fires recorded in the last 10 years
</t>
    </r>
    <r>
      <rPr>
        <b/>
        <sz val="11"/>
        <color theme="1"/>
        <rFont val="Calibri"/>
        <family val="2"/>
        <scheme val="minor"/>
      </rPr>
      <t xml:space="preserve">Sebengwe : </t>
    </r>
    <r>
      <rPr>
        <sz val="11"/>
        <color theme="1"/>
        <rFont val="Calibri"/>
        <family val="2"/>
        <scheme val="minor"/>
      </rPr>
      <t xml:space="preserve">less than 1 ha  fire recorded for the first time in 2 years., 27/08/2023 1pm , fire jumped from the neighbour, under control in less than an hour with help from the neighbours and own staff. Fire report viewed and in process of completion
</t>
    </r>
    <r>
      <rPr>
        <b/>
        <sz val="11"/>
        <color theme="1"/>
        <rFont val="Calibri"/>
        <family val="2"/>
        <scheme val="minor"/>
      </rPr>
      <t xml:space="preserve">Breacroft Timbers: </t>
    </r>
    <r>
      <rPr>
        <sz val="11"/>
        <color theme="1"/>
        <rFont val="Calibri"/>
        <family val="2"/>
        <scheme val="minor"/>
      </rPr>
      <t>No fires on the FMU in last 2 years but have fought 3 fires in last 5 days all on neighbours farms</t>
    </r>
  </si>
  <si>
    <r>
      <t xml:space="preserve">MG Farming : </t>
    </r>
    <r>
      <rPr>
        <sz val="11"/>
        <color theme="1"/>
        <rFont val="Calibri"/>
        <family val="2"/>
        <scheme val="minor"/>
      </rPr>
      <t xml:space="preserve">There is a fully implemented fire fighting roster with duty calls noted. All equipment is in good mechanical condition and on standby. Fire trucks and tractor drawn fire tenders are placed at strategic points on orange and red fire index danger days. No runaway fire has occured on the FMU in 20 years
</t>
    </r>
    <r>
      <rPr>
        <b/>
        <sz val="11"/>
        <color theme="1"/>
        <rFont val="Calibri"/>
        <family val="2"/>
        <scheme val="minor"/>
      </rPr>
      <t xml:space="preserve">Sebengwe: </t>
    </r>
    <r>
      <rPr>
        <sz val="11"/>
        <color theme="1"/>
        <rFont val="Calibri"/>
        <family val="2"/>
        <scheme val="minor"/>
      </rPr>
      <t xml:space="preserve">2 by 500l bakkie sakkies and various small tools, all seen on day of audit.
</t>
    </r>
    <r>
      <rPr>
        <b/>
        <sz val="11"/>
        <color theme="1"/>
        <rFont val="Calibri"/>
        <family val="2"/>
        <scheme val="minor"/>
      </rPr>
      <t xml:space="preserve">Breacroft Timbers: </t>
    </r>
    <r>
      <rPr>
        <sz val="11"/>
        <color theme="1"/>
        <rFont val="Calibri"/>
        <family val="2"/>
        <scheme val="minor"/>
      </rPr>
      <t>4 by 5000 liter tankers and tractor drawn trailers, 6 500l bakkie sakkies and various hand held fire fighting tools. Duty roster examined and fully compliant with FPA rules. Fire boss training as well as proto team training varified</t>
    </r>
  </si>
  <si>
    <r>
      <t xml:space="preserve">MG Farming: </t>
    </r>
    <r>
      <rPr>
        <sz val="11"/>
        <color theme="1"/>
        <rFont val="Calibri"/>
        <family val="2"/>
        <scheme val="minor"/>
      </rPr>
      <t xml:space="preserve">Fully paid up members of the Richmond FPA and second call on areal support
</t>
    </r>
    <r>
      <rPr>
        <b/>
        <sz val="11"/>
        <color theme="1"/>
        <rFont val="Calibri"/>
        <family val="2"/>
        <scheme val="minor"/>
      </rPr>
      <t xml:space="preserve">Sebengwe: </t>
    </r>
    <r>
      <rPr>
        <sz val="11"/>
        <color theme="1"/>
        <rFont val="Calibri"/>
        <family val="2"/>
        <scheme val="minor"/>
      </rPr>
      <t xml:space="preserve">Free members of the Ixopo FPA until 2024 fire season
</t>
    </r>
    <r>
      <rPr>
        <b/>
        <sz val="11"/>
        <color theme="1"/>
        <rFont val="Calibri"/>
        <family val="2"/>
        <scheme val="minor"/>
      </rPr>
      <t xml:space="preserve">Breacroft Timbers: </t>
    </r>
    <r>
      <rPr>
        <sz val="11"/>
        <color theme="1"/>
        <rFont val="Calibri"/>
        <family val="2"/>
        <scheme val="minor"/>
      </rPr>
      <t>Fully paid up memebrs of the Southern berg, Griqualand, Umkamaas FPAs and first call on the areal support, both bombers as well as helicopters</t>
    </r>
  </si>
  <si>
    <r>
      <rPr>
        <b/>
        <sz val="11"/>
        <color indexed="8"/>
        <rFont val="Calibri"/>
        <family val="2"/>
      </rPr>
      <t>All Sites :</t>
    </r>
    <r>
      <rPr>
        <sz val="11"/>
        <color indexed="8"/>
        <rFont val="Calibri"/>
        <family val="2"/>
      </rPr>
      <t xml:space="preserve"> No major runaway fire has occurred on the FMU over the last 2 years. However there is a detailed management plan in place should such a fire occur. Top priority would be the control of soil erosion and the re setablishment of the sight back to plantation to prevent the loss of soil</t>
    </r>
  </si>
  <si>
    <r>
      <t xml:space="preserve">All sites: </t>
    </r>
    <r>
      <rPr>
        <sz val="11"/>
        <rFont val="Cambria"/>
        <family val="1"/>
      </rPr>
      <t xml:space="preserve">No new undetected outbreaks of pests or diseases noted or seen and PMPs have been updated to further knowledge and monitoring for new outbreaks. </t>
    </r>
  </si>
  <si>
    <r>
      <rPr>
        <b/>
        <sz val="11"/>
        <color indexed="8"/>
        <rFont val="Calibri"/>
        <family val="2"/>
      </rPr>
      <t xml:space="preserve">All Sites: </t>
    </r>
    <r>
      <rPr>
        <sz val="11"/>
        <color rgb="FF000000"/>
        <rFont val="Calibri"/>
        <family val="2"/>
      </rPr>
      <t xml:space="preserve">All FMUs </t>
    </r>
    <r>
      <rPr>
        <sz val="11"/>
        <color indexed="8"/>
        <rFont val="Calibri"/>
        <family val="2"/>
      </rPr>
      <t>allows for the controlled collection of fire wood, thathing grass, clay, soil and water and inseason mushrooms off their FMU. Verified gate passes and permits for entry onto FMUs</t>
    </r>
  </si>
  <si>
    <r>
      <t xml:space="preserve">All sites: </t>
    </r>
    <r>
      <rPr>
        <sz val="11"/>
        <color theme="1"/>
        <rFont val="Calibri"/>
        <family val="2"/>
        <scheme val="minor"/>
      </rPr>
      <t xml:space="preserve">All timber is replanted and established as a priority within a growing season  
</t>
    </r>
    <r>
      <rPr>
        <b/>
        <sz val="11"/>
        <color theme="1"/>
        <rFont val="Calibri"/>
        <family val="2"/>
        <scheme val="minor"/>
      </rPr>
      <t>MG Farming :</t>
    </r>
    <r>
      <rPr>
        <sz val="11"/>
        <color theme="1"/>
        <rFont val="Calibri"/>
        <family val="2"/>
        <scheme val="minor"/>
      </rPr>
      <t xml:space="preserve"> currently has a TUP of 3%
</t>
    </r>
    <r>
      <rPr>
        <b/>
        <sz val="11"/>
        <color theme="1"/>
        <rFont val="Calibri"/>
        <family val="2"/>
        <scheme val="minor"/>
      </rPr>
      <t xml:space="preserve">Sebengwe : </t>
    </r>
    <r>
      <rPr>
        <sz val="11"/>
        <color theme="1"/>
        <rFont val="Calibri"/>
        <family val="2"/>
        <scheme val="minor"/>
      </rPr>
      <t xml:space="preserve">2.8% TUP
</t>
    </r>
    <r>
      <rPr>
        <b/>
        <sz val="11"/>
        <color theme="1"/>
        <rFont val="Calibri"/>
        <family val="2"/>
        <scheme val="minor"/>
      </rPr>
      <t xml:space="preserve">Breacroft Timbers: </t>
    </r>
    <r>
      <rPr>
        <sz val="11"/>
        <color theme="1"/>
        <rFont val="Calibri"/>
        <family val="2"/>
        <scheme val="minor"/>
      </rPr>
      <t>4% TUP as verified through maps and infield verification</t>
    </r>
  </si>
  <si>
    <r>
      <t xml:space="preserve">All Sites: </t>
    </r>
    <r>
      <rPr>
        <sz val="11"/>
        <color theme="1"/>
        <rFont val="Calibri"/>
        <family val="2"/>
        <scheme val="minor"/>
      </rPr>
      <t>Insufficient evidence exsists to determine if there is a loss or gain in productivity</t>
    </r>
    <r>
      <rPr>
        <b/>
        <sz val="11"/>
        <color theme="1"/>
        <rFont val="Calibri"/>
        <family val="2"/>
        <scheme val="minor"/>
      </rPr>
      <t xml:space="preserve"> 
MG Farming </t>
    </r>
    <r>
      <rPr>
        <sz val="11"/>
        <color theme="1"/>
        <rFont val="Calibri"/>
        <family val="2"/>
        <scheme val="minor"/>
      </rPr>
      <t>has shown an improvemtn in their production over the last two rotations through site species matching, better genetis, better nursery plant stock, improved planting techniques and no longer doing any coppice on the FMU</t>
    </r>
  </si>
  <si>
    <r>
      <t xml:space="preserve">All Sites : </t>
    </r>
    <r>
      <rPr>
        <sz val="11"/>
        <color theme="1"/>
        <rFont val="Calibri"/>
        <family val="2"/>
        <scheme val="minor"/>
      </rPr>
      <t xml:space="preserve">All Group scheme members has diversified their range of products and now grow both wattle, pine and eucalytus, and has increased its range of species to a broader range of eacalyptus genis. </t>
    </r>
  </si>
  <si>
    <t xml:space="preserve">Past incidents are recorded, trends examined and safety practices adjusted to
avoid recurrence.
Not applicable to Family Forestry
V
Documented evidence of accident/injury investigations.
Reportable injury related incidents* are recorded and investigated as required by the Occupational Health And Safety Act (No. 85 of 1993).
Records are maintained of reportable injuries* so as to relate this to the effectiveness of personal protective clothing and training.
</t>
  </si>
  <si>
    <t>Travel to MG Farming , document review, training, PMP, budgets, chemcal store, payslips and contracts. Visit erosion site as raised at PA. Visit open area and newly lanted area</t>
  </si>
  <si>
    <t>29/08/2023 Travel to Sebengwe , document review, payslips, contracts, PPE register, chemical applications, Fire fighting and management , Budgets and stakeholder visit</t>
  </si>
  <si>
    <t>Site visit to FMU , check recent fire and fire breaks, check diseased compartment, look at establishment and do staff interviews</t>
  </si>
  <si>
    <t>30/08/2023 Travel to Breacroft timbers. Document review, payslips, contracts and chemical applications, Budgets and stakeholder consultations</t>
  </si>
  <si>
    <t>Visit the staff accommodation and two silvicultural operations, staff interviews, contractor owner interview.</t>
  </si>
  <si>
    <t>31/08/2023 Sappi main office at VCC</t>
  </si>
  <si>
    <t>Group scheme documentation , chemicals, PMPs, maps, stakeholder consultation</t>
  </si>
  <si>
    <t>Closing meeting</t>
  </si>
  <si>
    <t>6 days including prep and actual audit dates</t>
  </si>
  <si>
    <t>1) R Connolly (Lead auditor)</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</si>
  <si>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</si>
  <si>
    <t xml:space="preserve">Labour availability, operations in progress as well as sites visited determined whom seen and why </t>
  </si>
  <si>
    <t>Village, chemical store and two silvicultural operations visited as well as newly planted areas, open areas and roads and erosion monitoring sitesd visited</t>
  </si>
  <si>
    <t>None</t>
  </si>
  <si>
    <t>62 consultees were contacted</t>
  </si>
  <si>
    <t>Consultation was carried out on 16/April/2023</t>
  </si>
  <si>
    <t>Neighbour</t>
  </si>
  <si>
    <t>FPA</t>
  </si>
  <si>
    <t>NGO</t>
  </si>
  <si>
    <t>Staff</t>
  </si>
  <si>
    <t xml:space="preserve">Positive    </t>
  </si>
  <si>
    <t>Contract owner</t>
  </si>
  <si>
    <t xml:space="preserve">Happy with communicatios around security, fire fighting and chemicals </t>
  </si>
  <si>
    <t>Happy with interactions around burning permits, firebreaks and legal compliance</t>
  </si>
  <si>
    <t xml:space="preserve">School principle happy with company help with donations and time </t>
  </si>
  <si>
    <t>Good work relationships, happy with payment rates and task allowcations</t>
  </si>
  <si>
    <t xml:space="preserve">Content with salary, work tasks and training </t>
  </si>
  <si>
    <t>Acacia decurrens</t>
  </si>
  <si>
    <t>Acacia mearnsii</t>
  </si>
  <si>
    <t>Acacia melanoxylon</t>
  </si>
  <si>
    <t>Corymbia citriodora</t>
  </si>
  <si>
    <t>Corymbia henryii</t>
  </si>
  <si>
    <t>Corymbia maculata</t>
  </si>
  <si>
    <t>Eucalyptus andrewsii</t>
  </si>
  <si>
    <t>Eucalyptus badjensis</t>
  </si>
  <si>
    <t>Eucalyptus benthamii</t>
  </si>
  <si>
    <t>Eucalyptus botryoides</t>
  </si>
  <si>
    <t>Eucalyptus camaldulensis</t>
  </si>
  <si>
    <t>Eucalyptus cloeziana</t>
  </si>
  <si>
    <t>Eucalyptus dunnii</t>
  </si>
  <si>
    <t>Eucalyptus elata</t>
  </si>
  <si>
    <t>Eucalyptus fastigata</t>
  </si>
  <si>
    <t>Eucalyptus fraxinoides</t>
  </si>
  <si>
    <t>Eucalyptus grandis</t>
  </si>
  <si>
    <t>Eucalyptus grandis x camaldulensis</t>
  </si>
  <si>
    <t>Eucalyptus grandis x elata</t>
  </si>
  <si>
    <t>Eucalyptus grandis x fastigata</t>
  </si>
  <si>
    <t>Eucalyptus grandis x macarthurii</t>
  </si>
  <si>
    <t>Eucalyptus grandis x nitens</t>
  </si>
  <si>
    <t>Eucalyptus grandis x tereticornis</t>
  </si>
  <si>
    <t>Eucalyptus grandis x urophylla</t>
  </si>
  <si>
    <t>Eucalyptus macarthurii</t>
  </si>
  <si>
    <t>Eucalyptus maculata</t>
  </si>
  <si>
    <t>Eucalyptus maidenii</t>
  </si>
  <si>
    <t>Eucalyptus microcorys</t>
  </si>
  <si>
    <t>Eucalyptus nitens</t>
  </si>
  <si>
    <t>Eucalyptus paniculata</t>
  </si>
  <si>
    <t>Eucalyptus pellita</t>
  </si>
  <si>
    <t>Eucalyptus punctata</t>
  </si>
  <si>
    <t>Eucalyptus quadrangulata</t>
  </si>
  <si>
    <t>Eucalyptus radiata</t>
  </si>
  <si>
    <t>Eucalyptus regnans</t>
  </si>
  <si>
    <t>Eucalyptus robusta</t>
  </si>
  <si>
    <t>Eucalyptus rubida</t>
  </si>
  <si>
    <t>Eucalyptus saligna</t>
  </si>
  <si>
    <t>Eucalyptus smithii</t>
  </si>
  <si>
    <t>Eucalyptus urophylla</t>
  </si>
  <si>
    <t>Eucalyptus viminalis</t>
  </si>
  <si>
    <t>Pinus caribaea</t>
  </si>
  <si>
    <t>Pinus elliottii</t>
  </si>
  <si>
    <t>Pinus elliottii x caribaea</t>
  </si>
  <si>
    <t>Pinus elliottii x roxburghii</t>
  </si>
  <si>
    <t>Pinus elliottii x taeda</t>
  </si>
  <si>
    <t>Pinus greggii</t>
  </si>
  <si>
    <t>Pinus halepensis</t>
  </si>
  <si>
    <t>Pinus montezumae</t>
  </si>
  <si>
    <t>Pinus patula</t>
  </si>
  <si>
    <t>Pinus patula x elliottii</t>
  </si>
  <si>
    <t>Pinus patula x taeda</t>
  </si>
  <si>
    <t>Pinus patula x tecunumanii</t>
  </si>
  <si>
    <t>Pinus pseudostrobus</t>
  </si>
  <si>
    <t>Pinus radiata</t>
  </si>
  <si>
    <t>Pinus roxburghii</t>
  </si>
  <si>
    <t>Pinus taeda</t>
  </si>
  <si>
    <t>Pinus tecunumanii</t>
  </si>
  <si>
    <t>Pinus virginiana</t>
  </si>
  <si>
    <t>In Section 2.6.10 the group scheme clearly specifies what site-specific records are kept for all sites within the group, and specifies where these records are kept.  It specifies that ecords must be kept for at least five years.</t>
  </si>
  <si>
    <t>This system exists for internal sales to SAPPI as the TCS (Timber Control System). Sales to non Sappi market must be reported. Information required to enable positive reconciliation of sales is specified. A timber confirmation form is completed by the member regarding the volume supplied and this is reconciled with Sappi records (DCOM28- Supplier Confirmation report) ). The TCS (Timber Control System) is addressed in the Risk Management System. FDO001 Group management document can be refered to Paragraph 4 Chain of custody rev2.11 12/02/2021</t>
  </si>
  <si>
    <t>There are procedures within the TCS (Timber Control System) to address sales to Sappi market as well as non Sappi market. Bar code tickets are  supplied to all group members which prevents uncertified timber being received by the pulp mill as only bar-coded timber is allowed to go over the weighbridge. Please refer to FDODoc001 rev2.11 (revison date 12/02/2021) for all conversion rates from round wood to charcoal. Please refer to FDODoc001 rev2.11 12/02/2021) Chapter 2.2.5 Charcoal production and conversion rates</t>
  </si>
  <si>
    <t>Trucks are only accepted at the mill when they have bar-coded labels. A detailed procedure for plantation to forwarding depot is required. Duplicated labels will not be able to be read into the Sappi system . A pro-forma invoice is supplied for non Sappi sales that specifies requirements to enable traceability. FE1doc034.</t>
  </si>
  <si>
    <t>TCS (Timber control system) ensures this for deliveries to a SAPPI mill. Farmers will  report third party sales to the group manager. This information will  be collated for an annual report to SABS/SA of volumes sold as certified and into whose chain of custody. The group send out documentation to all group members for confirmation. DCOM28 as well as DCOM26 Collective report at TCS, Annual Report</t>
  </si>
  <si>
    <t>PEFC 100%</t>
  </si>
  <si>
    <t>Roundwood (logs)</t>
  </si>
  <si>
    <t>W1.1</t>
  </si>
  <si>
    <t>Pinus patula; Pinus taeda; Pinus elliottii; Pinus kesiya; Pinus patula hybrid; Pinus patula x Pinus greggii hybrid; 
Pinus patula x Pinus oocarpa hybrid; Pinus patula x elliottii hybrid; Pinus elliottii x caribbea hybrid; Pinus 
greggii; Pinus roxburghii; Pinus tecunumannii; Acacia mearnsii; Eucalyptus dunnii; Eucalyptus fastigata; 
Eucalyptus macarthurii; Eucalyptus grandis; Eucalyptus maculata; Eucalyptus urophylla; Eucalyptus nitens; 
Eucalyptus saligna; Eucalyptus smithii; Eucalyptus badjensis; Eucalyptus benthamii; Eucalyptus cloeziana; 
Eucalyptus grandis x Eucalyptus camaldulensis hybrid; Eucalyptus grandis x Eucalyptus nitens hybrid; 
Eucalyptus grandis x Eucalyptus urophylla hybrid; Corymbia henryi; Corymbia torelliana; Corymbia torelliana x 
Corymbia citriodora; Corymbia torelliana x Corymbia henryi; Corymbia torelliana x Corymbia maculata; 
Eucalyptus amplifolia; Eucalyptus bicostata; Eucalyptus camaldulensis; Eucalyptus cypellocarpa; Eucalyptus 
dorrigoenensis; Eucalyptus dunnii x Eucalyptus grandis; Eucalyptus dunnii x Eucalyptus macarthurii; 
Eucalyptus dunnii x Eucalyptus nitens; Eucalyptus dunnii x Eucalyptus smithii; Eucalyptus fraxinoides; 
Eucalyptus globulus; Eucalyptus grandis x Eucalyptus alba; Eucalyptus grandis x Eucalytpus camaldulensis; 
Eucalyptus grandis x Eucalyptus camaldulensis (GC); Eucalyptus grandis x Eucalyptus cinerea; Eucalyptus 
grandis x Eucalyptus macrthurii; Eucalyptus grandis x Eucalyptus nitens (GN); Eucalyptus grandis smithii; 
Eucalyptus grandis x Eucalyptus urophyla (GU); Eucalyptus nitens x Eucalyptus grandis (NG); Eucalyptus 
nobolus; Eucalyptus oreades; Eucalyptus paniculata, Eucalyptus pellita; Eucalyptus rubida; Eucalyptus 
saligna; Eucalyptus smithii; Eucalyptus tereticomis x Eucalyptus grandis; Eucalyptus urophylla x Eucalyptus 
dunnii; Eucalyptus urophylla x Eucalyptus grandis; Eucalyptus urophylla x Eucalyptus grandis (UG); 
Eucalyptus urophylla x Eucalyptus pellita; Eucalyptus viminalis; GN x Eucalyptus badjensis; GN x Eucalyptus 
cinerea; GN x Eucalyptus dorrigoensis; GN x Eucalyptus nitens; GU x Eucalyptus pellita; NG x Eucalyptus 
macarthurii; Pinus caribaea; Pinus caribaea x Pinus oocarp; Pinus caribaea x Pinus tecunumanii; Pinus 
chiapensis; Pinus elliottii x Pinus caribaea; Pinus elliottii x Pinus taeda; Pinus elliottii x Pinus tecunumanii; 
Pinus greggii var australis; Pinus greggii var australis x Pinus maximinoi; Pinus greggii var australis x Pinus 
oocarpa; Pinus greggii var greggii; Pinus greggii var australis x Pinus tecununmanii; Pinus jaliscana; Pinus 
kesiya; Pinus leiophylla; Pinus maximartinezii, Pinus maximinoi; Pinus maximinoi x Pinus pseudostrobus; 
Pinus patula x Pinus elliottii; Pinus patula x Pinus greggii var. australis; Pinus patula x Pinus oocarpa (high 
elevation); Pinus patula x Pinus tecunumanii (high elevation); Pinus patula x Pinus tecunumanii (low 
elevation); Pinus pringlei; Pinus pseudostrobus; Pinus radiata x inus. oocarpa; Pinus radiata x Pinus 
maximinoi; Pinus radiata x Pinus patula; Pinus radiata x Pinus pringelei; Pinus tecunumanii x Pinus caribaea; 
Pinus tecunumanii x Pinus oocarpa; Populus deltoides; Syncarpia glomulifera; UG x Eucalyptus pellita</t>
  </si>
  <si>
    <t>Wood Chips</t>
  </si>
  <si>
    <t>W3.1</t>
  </si>
  <si>
    <t>W2</t>
  </si>
  <si>
    <t>Acacia decurrens; Acacia mearnsii; Corymbia citriodora; Corymbia henryi (S.T.Blake)
K.D.Hill &amp; L.A.S.Johnson; Corymbia maculata; Eucalyptus andrewsii Maiden;
Eucalyptus badjensis Beuzer &amp; Welch; Eucalyptus benthamii; Eucalyptus botryoides
Sm.; Eucalyptus camaldulensis; Eucalyptus cloeziana; Eucalyptus dunnii; Eucalyptus
fastigata; Eucalyptus grandis; Eucalyptus grandis x E. camaldulensis (GCs) hybrid;
Eucalyptus grandis ? E. nitens (GN) hybrid; Eucalyptus grandis x E. tereticornis hybrid;
Eucalyptus grandis x Eucalyptus urophylla; Eucalyptus macarthurii; Eucalyptus
maidenii; Eucalyptus microcorys F. Muell.; Eucalyptus nitens; Eucalyptus paniculata;
Eucalyptus pellita; Eucalyptus punctata; Eucalyptus radiata A. Cunn. ex DC.;
Eucalyptus regnans; Eucalyptus quadrangulata Deane &amp; Maiden; Eucalyptus saligna;
Eucalyptus smithii; Eucalyptus urophylla; Eucalyptus viminalis; Pinus caribaea; Pinus
eliottii x Pinus caribaea hybrid; Pinus elliottii; Pinus greggii; Pinus patula; *Pinus
patula x tecunumanii; Pinus radiata; Pinus roxburghii Sarg.; Pinus taeda; Pinus
tecunumannii; Pinus virginiana; Pinus halepensis; Acacia melanoxylon; Eucalyptus
elata Dehnh.; Eucalyptus maculata; Eucalyptus fraxinoides; *Eucalyptus grandis x
elata; *Eucalyptus grandis x fastigata; *Eucalyptus grandis x macarthurii; Eucalyptus
robusta; *Eucalyptus rubida; *Pinus elliottii x roxburghii; *Pinus elliottii x taeda;
Pinus montezumae; *Pinus patula x elliottii; Pinus patula x Pinus taeda hybrid; Pinus
pseudostrobus</t>
  </si>
  <si>
    <t>Ezimvelo wildlife</t>
  </si>
  <si>
    <t xml:space="preserve">Happy with interactions around conservation efforts and open area management </t>
  </si>
  <si>
    <t>In extension, members of the group scheme also committee to comply with:
•	The relevant forest management standard.
•	Other requirements of the relevant certification system.
•	The Group Standard and the requirements of Group management.
•	Manage timber production on their FMUs in a responsible manner maintaining long-term economic sustainability.
•	Maintaining and conserving the ecosystem services and environmental values of the FMU.
•	Providing a safe working environment.
•	Maintaining healthy stakeholder relationships.
•	Demonstrating long-term commitment by continued membership for the period of validity of the relevant certificate.
•	Complying with all applicable legislation; including a commitment not to offer or receive bribes of any description</t>
  </si>
  <si>
    <t>Group Manager, group admin and assistance from project mamagers</t>
  </si>
  <si>
    <t xml:space="preserve">SAPPI piloted a risk based approach as a management tool for the group certification scheme. SAPPI private grower suppliers were assessed under the PEFC standard using the Value Based Platform to manage the economic, social and environmental risks of SAPPI timber suppliers. Demonstrating and communicating the sustainability of small and medium scale timber suppliers with diverse management strategies is a challenging task. Each producer on its own usually does not have the time, skills and resources to set up the systems needed to show the market that they are sustainable and can be certified. The 5 members make up a total of ha planted to commercial eucalyptus, pine and small pockets of acacia species. They represent private and corporate structured management. </t>
  </si>
  <si>
    <t>The SAPPI PEFC group scheme management is based in Pietermaritzburg, and consists of the Group Manager who is s full-time staff members of SAPPI. Management responsibilities are divided between the Group Manager and the Group Members.  The Group Manager is responsible for the administrative requirements of the scheme whereas the Group Members are responsible for the implementation of the group requirements on their respective farms.</t>
  </si>
  <si>
    <t>SAPPI is committed to comply with the requirements of the relevant certification system as set out in the Forests Safety, Health, Environment and Quality Policy. The group scheme management objectives include:
•	Compliance with the relevant forest management standard and the requirements of the relevant forest certification scheme. 
•	Integrating group certification requirements into the group management system.
•	Continuously improve the group management system and supporting the improvement of sustainable management practices by group.</t>
  </si>
  <si>
    <t>Ryan Connolly</t>
  </si>
  <si>
    <t>no</t>
  </si>
  <si>
    <t>RSA</t>
  </si>
  <si>
    <r>
      <t xml:space="preserve">MG Farming: </t>
    </r>
    <r>
      <rPr>
        <sz val="11"/>
        <color theme="1"/>
        <rFont val="Calibri"/>
        <family val="2"/>
        <scheme val="minor"/>
      </rPr>
      <t>proof of payment for both UIF as well as Workmans compensation verified</t>
    </r>
    <r>
      <rPr>
        <b/>
        <sz val="11"/>
        <color theme="1"/>
        <rFont val="Calibri"/>
        <family val="2"/>
        <scheme val="minor"/>
      </rPr>
      <t xml:space="preserve">
Sobengwe Farm Enterprise: P</t>
    </r>
    <r>
      <rPr>
        <sz val="11"/>
        <color theme="1"/>
        <rFont val="Calibri"/>
        <family val="2"/>
        <scheme val="minor"/>
      </rPr>
      <t>roof of payment for UIF and Workmans compensation could be produced and verified . Back payment of outstanding amounts paid as well as for the 2023 financial year for both UIF as well as Workmans compensation</t>
    </r>
    <r>
      <rPr>
        <b/>
        <sz val="11"/>
        <color theme="1"/>
        <rFont val="Calibri"/>
        <family val="2"/>
        <scheme val="minor"/>
      </rPr>
      <t xml:space="preserve">
Breakroft Timbers: </t>
    </r>
    <r>
      <rPr>
        <sz val="11"/>
        <color theme="1"/>
        <rFont val="Calibri"/>
        <family val="2"/>
        <scheme val="minor"/>
      </rPr>
      <t xml:space="preserve">Proof of payment for both UIF as well as Workmans Comp verified  </t>
    </r>
  </si>
  <si>
    <r>
      <rPr>
        <b/>
        <sz val="11"/>
        <rFont val="Calibri"/>
        <family val="2"/>
        <scheme val="minor"/>
      </rPr>
      <t>MG Farming</t>
    </r>
    <r>
      <rPr>
        <i/>
        <sz val="11"/>
        <rFont val="Calibri"/>
        <family val="2"/>
        <scheme val="minor"/>
      </rPr>
      <t xml:space="preserve"> : </t>
    </r>
    <r>
      <rPr>
        <sz val="11"/>
        <rFont val="Calibri"/>
        <family val="2"/>
        <scheme val="minor"/>
      </rPr>
      <t xml:space="preserve">Ground Hornbill, blue craneand  grey crown crane have been spotted as migratoty on the FMU , seen by the owner in the last three months. However this is not in their PMP or any other management plan
Sebengwe: No RTEs present 
</t>
    </r>
    <r>
      <rPr>
        <b/>
        <sz val="11"/>
        <rFont val="Calibri"/>
        <family val="2"/>
        <scheme val="minor"/>
      </rPr>
      <t xml:space="preserve">Breacroft Timbers; </t>
    </r>
    <r>
      <rPr>
        <sz val="11"/>
        <rFont val="Calibri"/>
        <family val="2"/>
        <scheme val="minor"/>
      </rPr>
      <t>Environmental report due by January 2024 (KZN Wildlife Mr S Dlamini from the Ixopo office did a site inspection on the 25/08/2023. Possibility of Oribi, Blue crane , caracal and Natal Cycads</t>
    </r>
  </si>
  <si>
    <r>
      <rPr>
        <b/>
        <sz val="11"/>
        <rFont val="Palatino"/>
      </rPr>
      <t xml:space="preserve">All sites: </t>
    </r>
    <r>
      <rPr>
        <sz val="11"/>
        <rFont val="Palatino"/>
        <family val="1"/>
      </rPr>
      <t>There is a full working and verifiable PPE matrix and work related risk matrix
Every operation has a pre entry risk assessment and at harvesting there is two asssesments , namely pre harvest and pre extraction
No fatalities, accidents , incidents or lost time recordings over the last 12 months. 
However stats are a little vague and will need to better kept in one format</t>
    </r>
  </si>
  <si>
    <r>
      <t xml:space="preserve">All sites: </t>
    </r>
    <r>
      <rPr>
        <sz val="11"/>
        <rFont val="Calibri"/>
        <family val="2"/>
      </rPr>
      <t>All wetlands , riparian zones, water courses and drainage lines are mapped and monitored and deliniation is in process of completed and conservation management plans are implemented. This was visually inspected during the audit
However Sebengwe Management plan needs updating on their riperian zone which they are currently felling</t>
    </r>
  </si>
  <si>
    <t>not applicable</t>
  </si>
  <si>
    <t>OBS 2023.2</t>
  </si>
  <si>
    <t>OBS 2023.3</t>
  </si>
  <si>
    <r>
      <t xml:space="preserve">The group system was evaluated against the  </t>
    </r>
    <r>
      <rPr>
        <sz val="11"/>
        <rFont val="Cambria"/>
        <family val="1"/>
      </rPr>
      <t>Group Certification Standard and Checklist for  PEFC-endorsed national group standard for South Africa .  SAFAS 4 of 2018</t>
    </r>
  </si>
  <si>
    <t>14interviews were held by phone during audit</t>
  </si>
  <si>
    <t>0 responses were received by email (14 consultations done via interviews and telephonically)</t>
  </si>
  <si>
    <t xml:space="preserve">Sampling methodology </t>
  </si>
  <si>
    <t>Draft 3</t>
  </si>
  <si>
    <t>EB</t>
  </si>
  <si>
    <t xml:space="preserve">Approved </t>
  </si>
  <si>
    <t>MR 8/19</t>
  </si>
  <si>
    <t xml:space="preserve">FSC Ref: </t>
  </si>
  <si>
    <t>FSC-STD-20-007 v.3.0</t>
  </si>
  <si>
    <t>Below are the minimum FSC sampling requirements to be used.  SA Cert may decide to increase sampling, on the basis of eg. Risk, Stakeholder Complaints, or previous non-conformities.</t>
  </si>
  <si>
    <t>IMPORTANT:</t>
  </si>
  <si>
    <t>Fill in yellow squares - rest will automatically calculate</t>
  </si>
  <si>
    <t>In Groups, sets of FMUs which are new at Surveillance should be sampled at MA rate (hence separate set below).</t>
  </si>
  <si>
    <t>Sets of FMUs - determined on basis of forest type (natural/semi-natural OR plantation OR as defined in NFSS) , size class, and national/regional standard to be used</t>
  </si>
  <si>
    <t>If two different national/regional standards are used additional sets should be added and permission sought from FSC</t>
  </si>
  <si>
    <t>If over 5000 group members contact SA Cert for calculation of mega-groups.</t>
  </si>
  <si>
    <t>Where a multi-site within a group - use group overall, but when sampling the multi-site, select sites within it @to Multi-site sampling.</t>
  </si>
  <si>
    <t>Random sampling should ensure sample within set is representative in terms of geographical distribution and operational personnel</t>
  </si>
  <si>
    <t>If the formation of additional set of like FMUs will lead to a concentration of resources on one FMU and thus not leading to representative sampling - group FMU to another higher size class (provided the total sample is not reduced).</t>
  </si>
  <si>
    <t>Summary Table MA-S4</t>
  </si>
  <si>
    <t>Multi-site</t>
  </si>
  <si>
    <t>No FMUs</t>
  </si>
  <si>
    <t>Total FMUs to sample</t>
  </si>
  <si>
    <t>Summary Table RA-S4</t>
  </si>
  <si>
    <t>MULTI-SITE</t>
  </si>
  <si>
    <t>At MA, assess all P&amp;C but across sites sampled overall</t>
  </si>
  <si>
    <t>Sample</t>
  </si>
  <si>
    <t>nb but new FMUs to be sampled at rate of MA; but do not have to be assessed against all P&amp;C</t>
  </si>
  <si>
    <t>SET</t>
  </si>
  <si>
    <t>Type/Size class:</t>
  </si>
  <si>
    <t>No. of FMUs</t>
  </si>
  <si>
    <t>Surv</t>
  </si>
  <si>
    <t>Forest Type 1. Size class &gt;10000ha</t>
  </si>
  <si>
    <t>B</t>
  </si>
  <si>
    <t>Forest Type 2. Size class &gt;10000ha</t>
  </si>
  <si>
    <t>C-Sites added at Surv</t>
  </si>
  <si>
    <t>Forest Type x. Size class &gt;10000ha</t>
  </si>
  <si>
    <t>D</t>
  </si>
  <si>
    <t>Forest Type 1. Size class &gt;1000-10000ha</t>
  </si>
  <si>
    <t>E</t>
  </si>
  <si>
    <t>Forest Type 2. Size class &gt;1000-10000ha</t>
  </si>
  <si>
    <t>F-Sites added at Surv</t>
  </si>
  <si>
    <t>Forest Type x. Size class &gt;1000-10000ha</t>
  </si>
  <si>
    <t xml:space="preserve">     aim to evaluate FMUs within each set to achieve the required calculated sample number.</t>
  </si>
  <si>
    <t>G</t>
  </si>
  <si>
    <t>Forest Type 1. Size class 100-1000ha</t>
  </si>
  <si>
    <t>H</t>
  </si>
  <si>
    <t>Forest Type 2. Size class 100-1000ha</t>
  </si>
  <si>
    <t>I -Sites added at Surv</t>
  </si>
  <si>
    <t>Forest Type x. Size class 100-1000ha</t>
  </si>
  <si>
    <t>Forest Type 1. Size class &lt;100ha</t>
  </si>
  <si>
    <t>Forest Type 2. Size class &lt;100ha</t>
  </si>
  <si>
    <t>L-Sites added at Surv</t>
  </si>
  <si>
    <t>Forest Type x. Size class &lt;100ha/Small</t>
  </si>
  <si>
    <t>TOTAL FMUs TO SAMPLE:</t>
  </si>
  <si>
    <t>GROUP</t>
  </si>
  <si>
    <t>Use SA Cert Group Standard</t>
  </si>
  <si>
    <t>At MA, assess all P&amp;C at each site sampled</t>
  </si>
  <si>
    <t xml:space="preserve">Visit all sets at MA. </t>
  </si>
  <si>
    <t>At Surveillance see col G</t>
  </si>
  <si>
    <t>Arrange for all sites &gt;1000ha to be visited at least once over 5 year period. If new members &gt;1000ha at S4, will need to visit all of them.</t>
  </si>
  <si>
    <t>Type/Size Class:</t>
  </si>
  <si>
    <t>no. FMUs</t>
  </si>
  <si>
    <t>Always visit this set</t>
  </si>
  <si>
    <r>
      <t>)</t>
    </r>
    <r>
      <rPr>
        <sz val="10"/>
        <rFont val="Cambria"/>
        <family val="1"/>
      </rPr>
      <t xml:space="preserve">- Visit </t>
    </r>
    <r>
      <rPr>
        <b/>
        <sz val="10"/>
        <rFont val="Cambria"/>
        <family val="1"/>
      </rPr>
      <t>one</t>
    </r>
    <r>
      <rPr>
        <sz val="10"/>
        <rFont val="Cambria"/>
        <family val="1"/>
      </rPr>
      <t xml:space="preserve"> of these at S and RA</t>
    </r>
  </si>
  <si>
    <t xml:space="preserve">G </t>
  </si>
  <si>
    <r>
      <t>)</t>
    </r>
    <r>
      <rPr>
        <sz val="10"/>
        <rFont val="Cambria"/>
        <family val="1"/>
      </rPr>
      <t>-</t>
    </r>
    <r>
      <rPr>
        <sz val="11"/>
        <rFont val="Cambria"/>
        <family val="1"/>
      </rPr>
      <t xml:space="preserve"> Visit </t>
    </r>
    <r>
      <rPr>
        <b/>
        <sz val="10"/>
        <rFont val="Cambria"/>
        <family val="1"/>
      </rPr>
      <t>one</t>
    </r>
    <r>
      <rPr>
        <sz val="11"/>
        <rFont val="Cambria"/>
        <family val="1"/>
      </rPr>
      <t xml:space="preserve"> of these at S and RA</t>
    </r>
  </si>
  <si>
    <t>J</t>
  </si>
  <si>
    <t>Forest Type 1. Size class &lt;100ha/Small</t>
  </si>
  <si>
    <r>
      <t>)</t>
    </r>
    <r>
      <rPr>
        <sz val="11"/>
        <rFont val="Cambria"/>
        <family val="1"/>
      </rPr>
      <t xml:space="preserve">- Visit </t>
    </r>
    <r>
      <rPr>
        <b/>
        <sz val="10"/>
        <rFont val="Cambria"/>
        <family val="1"/>
      </rPr>
      <t>one</t>
    </r>
    <r>
      <rPr>
        <sz val="11"/>
        <rFont val="Cambria"/>
        <family val="1"/>
      </rPr>
      <t xml:space="preserve"> of these at S and RA</t>
    </r>
  </si>
  <si>
    <t>Note SLIMFs do not always require site visits at Surveillance IF: &lt;100 members and no outstanding CARS requiring field verification; no complaints, no significant forest activities</t>
  </si>
  <si>
    <t>K</t>
  </si>
  <si>
    <t>Forest Type 2. Size class &lt;100ha/Small</t>
  </si>
  <si>
    <t>RESOURCE MANAGER UNIT (RMU) sampling - SMALL OPERATIONS ONLY</t>
  </si>
  <si>
    <t>TO BE USED UNDER EXCEPTIONAL CIRCUMSTANCES ONLY with authorisation from SA Cert</t>
  </si>
  <si>
    <t>NB. Need to ensure a sufficient variety and number of sites within the RMU are visited.</t>
  </si>
  <si>
    <t>Visit all sets at MA</t>
  </si>
  <si>
    <t>At Surveillance see column G</t>
  </si>
  <si>
    <t>example:</t>
  </si>
  <si>
    <t>Type/Size Class</t>
  </si>
  <si>
    <t>Size class 100-1000 ha</t>
  </si>
  <si>
    <t>C</t>
  </si>
  <si>
    <t>Size class &lt;100ha/small SLIMF*</t>
  </si>
  <si>
    <t>Size class &lt;100ha/ small SLIMF*</t>
  </si>
  <si>
    <t>The Audit Criteria are contained in the relevant PEFC Scheme and normative documents, and are effectively reproduced through the checklists and other elements of this Report Template and Soil Association Certification's Management system.</t>
  </si>
  <si>
    <t>SA-PEFC-FM-013895</t>
  </si>
  <si>
    <t>Not yet 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</si>
</sst>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809]dd\ mmmm\ yyyy;@"/>
    <numFmt numFmtId="166" formatCode="#,##0.00_ ;\-#,##0.00\ "/>
    <numFmt numFmtId="167" formatCode="#,##0.00_ ;[Red]\-#,##0.00\ "/>
    <numFmt numFmtId="168" formatCode="_ * #,##0.00_ ;_ * \-#,##0.00_ ;_ * &quot;-&quot;??_ ;_ @_ "/>
  </numFmts>
  <fonts count="128">
    <font>
      <sz val="11"/>
      <name val="Palatino"/>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b/>
      <sz val="11"/>
      <color indexed="1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b/>
      <i/>
      <sz val="12"/>
      <color indexed="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9"/>
      <color indexed="81"/>
      <name val="Tahoma"/>
      <charset val="1"/>
    </font>
    <font>
      <b/>
      <sz val="9"/>
      <color indexed="81"/>
      <name val="Tahoma"/>
      <charset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i/>
      <sz val="11"/>
      <color indexed="12"/>
      <name val="Cambria"/>
      <family val="1"/>
      <scheme val="major"/>
    </font>
    <font>
      <b/>
      <sz val="10"/>
      <name val="Cambria"/>
      <family val="1"/>
      <scheme val="major"/>
    </font>
    <font>
      <b/>
      <sz val="12"/>
      <color indexed="18"/>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sz val="11"/>
      <color indexed="10"/>
      <name val="Cambria"/>
      <family val="1"/>
      <scheme val="major"/>
    </font>
    <font>
      <b/>
      <i/>
      <sz val="11"/>
      <name val="Cambria"/>
      <family val="1"/>
      <scheme val="major"/>
    </font>
    <font>
      <b/>
      <sz val="11"/>
      <color indexed="12"/>
      <name val="Cambria"/>
      <family val="1"/>
      <scheme val="major"/>
    </font>
    <font>
      <sz val="11"/>
      <color rgb="FFFF0000"/>
      <name val="Cambria"/>
      <family val="1"/>
      <scheme val="major"/>
    </font>
    <font>
      <b/>
      <sz val="11"/>
      <color rgb="FFFF0000"/>
      <name val="Cambria"/>
      <family val="1"/>
      <scheme val="major"/>
    </font>
    <font>
      <sz val="11"/>
      <color rgb="FFFF0000"/>
      <name val="Palatino"/>
      <family val="1"/>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b/>
      <i/>
      <sz val="10"/>
      <color theme="3"/>
      <name val="Cambria"/>
      <family val="1"/>
      <scheme val="major"/>
    </font>
    <font>
      <sz val="11"/>
      <color theme="1"/>
      <name val="Cambria"/>
      <family val="1"/>
      <scheme val="major"/>
    </font>
    <font>
      <sz val="11"/>
      <color rgb="FF1414B4"/>
      <name val="Cambria"/>
      <family val="1"/>
      <scheme val="major"/>
    </font>
    <font>
      <i/>
      <sz val="10"/>
      <color theme="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9"/>
      <name val="Cambria"/>
      <family val="1"/>
      <scheme val="major"/>
    </font>
    <font>
      <b/>
      <i/>
      <sz val="12"/>
      <name val="Cambria"/>
      <family val="1"/>
      <scheme val="major"/>
    </font>
    <font>
      <b/>
      <sz val="11"/>
      <color theme="1"/>
      <name val="Calibri"/>
      <family val="2"/>
      <scheme val="minor"/>
    </font>
    <font>
      <u/>
      <sz val="11"/>
      <color theme="10"/>
      <name val="Palatino"/>
      <family val="1"/>
    </font>
    <font>
      <sz val="10"/>
      <name val="Comic Sans MS"/>
      <family val="4"/>
    </font>
    <font>
      <b/>
      <sz val="10"/>
      <color rgb="FFFF0000"/>
      <name val="Arial"/>
      <family val="2"/>
    </font>
    <font>
      <sz val="11"/>
      <color rgb="FF000000"/>
      <name val="Arial"/>
      <family val="2"/>
    </font>
    <font>
      <b/>
      <sz val="14"/>
      <name val="Calibri"/>
      <family val="2"/>
      <scheme val="minor"/>
    </font>
    <font>
      <b/>
      <sz val="11"/>
      <name val="Calibri"/>
      <family val="2"/>
      <scheme val="minor"/>
    </font>
    <font>
      <sz val="11"/>
      <name val="Calibri"/>
      <family val="2"/>
    </font>
    <font>
      <b/>
      <sz val="11"/>
      <name val="Calibri"/>
      <family val="2"/>
    </font>
    <font>
      <sz val="12"/>
      <color theme="1"/>
      <name val="Calibri"/>
      <family val="2"/>
      <scheme val="minor"/>
    </font>
    <font>
      <b/>
      <sz val="10"/>
      <name val="Palatino"/>
      <family val="1"/>
    </font>
    <font>
      <sz val="10"/>
      <name val="Palatino"/>
      <family val="1"/>
    </font>
    <font>
      <i/>
      <sz val="10"/>
      <name val="Palatino"/>
      <family val="1"/>
    </font>
    <font>
      <i/>
      <sz val="11"/>
      <color theme="1"/>
      <name val="Calibri"/>
      <family val="2"/>
      <scheme val="minor"/>
    </font>
    <font>
      <sz val="11"/>
      <color indexed="8"/>
      <name val="Calibri"/>
      <family val="2"/>
    </font>
    <font>
      <b/>
      <sz val="11"/>
      <color indexed="8"/>
      <name val="Calibri"/>
      <family val="2"/>
    </font>
    <font>
      <b/>
      <i/>
      <sz val="11"/>
      <color theme="1"/>
      <name val="Calibri"/>
      <family val="2"/>
      <scheme val="minor"/>
    </font>
    <font>
      <u/>
      <sz val="10"/>
      <color indexed="12"/>
      <name val="Arial"/>
      <family val="2"/>
    </font>
    <font>
      <b/>
      <sz val="11"/>
      <name val="Palatino"/>
    </font>
    <font>
      <b/>
      <sz val="11"/>
      <color rgb="FF000000"/>
      <name val="Calibri"/>
      <family val="2"/>
    </font>
    <font>
      <sz val="11"/>
      <color rgb="FF000000"/>
      <name val="Calibri"/>
      <family val="2"/>
    </font>
    <font>
      <sz val="11"/>
      <name val="Palatino"/>
    </font>
    <font>
      <i/>
      <sz val="10"/>
      <name val="Arial"/>
      <family val="2"/>
    </font>
    <font>
      <i/>
      <sz val="10"/>
      <color theme="1"/>
      <name val="Arial"/>
      <family val="2"/>
    </font>
    <font>
      <i/>
      <sz val="10"/>
      <color indexed="8"/>
      <name val="Arial"/>
      <family val="2"/>
    </font>
    <font>
      <u/>
      <sz val="10"/>
      <color indexed="12"/>
      <name val="Arial"/>
      <family val="2"/>
      <charset val="204"/>
    </font>
    <font>
      <i/>
      <sz val="11"/>
      <name val="Calibri"/>
      <family val="2"/>
      <scheme val="minor"/>
    </font>
    <font>
      <b/>
      <sz val="10"/>
      <color indexed="10"/>
      <name val="Cambria"/>
      <family val="1"/>
      <scheme val="major"/>
    </font>
    <font>
      <sz val="10"/>
      <color indexed="10"/>
      <name val="Cambria"/>
      <family val="1"/>
      <scheme val="major"/>
    </font>
    <font>
      <b/>
      <sz val="10"/>
      <color indexed="12"/>
      <name val="Cambria"/>
      <family val="1"/>
      <scheme val="major"/>
    </font>
    <font>
      <b/>
      <i/>
      <sz val="10"/>
      <name val="Cambria"/>
      <family val="1"/>
      <scheme val="major"/>
    </font>
    <font>
      <sz val="24"/>
      <name val="Cambria"/>
      <family val="1"/>
      <scheme val="major"/>
    </font>
  </fonts>
  <fills count="31">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0" tint="-4.9989318521683403E-2"/>
        <bgColor indexed="64"/>
      </patternFill>
    </fill>
    <fill>
      <patternFill patternType="solid">
        <fgColor rgb="FF92CDDC"/>
        <bgColor indexed="64"/>
      </patternFill>
    </fill>
    <fill>
      <patternFill patternType="solid">
        <fgColor rgb="FF00B0F0"/>
        <bgColor indexed="64"/>
      </patternFill>
    </fill>
    <fill>
      <patternFill patternType="solid">
        <fgColor theme="9"/>
        <bgColor indexed="64"/>
      </patternFill>
    </fill>
    <fill>
      <patternFill patternType="solid">
        <fgColor theme="2" tint="-0.249977111117893"/>
        <bgColor indexed="64"/>
      </patternFill>
    </fill>
    <fill>
      <patternFill patternType="solid">
        <fgColor theme="7"/>
        <bgColor indexed="64"/>
      </patternFill>
    </fill>
    <fill>
      <patternFill patternType="solid">
        <fgColor theme="5" tint="0.59999389629810485"/>
        <bgColor indexed="64"/>
      </patternFill>
    </fill>
    <fill>
      <patternFill patternType="solid">
        <fgColor rgb="FF00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49"/>
        <bgColor indexed="64"/>
      </patternFill>
    </fill>
  </fills>
  <borders count="38">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s>
  <cellStyleXfs count="51">
    <xf numFmtId="0" fontId="0" fillId="0" borderId="0"/>
    <xf numFmtId="0" fontId="14" fillId="0" borderId="0"/>
    <xf numFmtId="0" fontId="53" fillId="0" borderId="0"/>
    <xf numFmtId="0" fontId="53" fillId="0" borderId="0"/>
    <xf numFmtId="0" fontId="53" fillId="0" borderId="0"/>
    <xf numFmtId="0" fontId="19" fillId="0" borderId="0"/>
    <xf numFmtId="0" fontId="11" fillId="0" borderId="0"/>
    <xf numFmtId="0" fontId="11" fillId="0" borderId="0"/>
    <xf numFmtId="0" fontId="14" fillId="0" borderId="0"/>
    <xf numFmtId="0" fontId="11" fillId="0" borderId="0"/>
    <xf numFmtId="43" fontId="14" fillId="0" borderId="0" applyFont="0" applyFill="0" applyBorder="0" applyAlignment="0" applyProtection="0"/>
    <xf numFmtId="0" fontId="97" fillId="0" borderId="0" applyNumberFormat="0" applyFill="0" applyBorder="0" applyAlignment="0" applyProtection="0"/>
    <xf numFmtId="0" fontId="14" fillId="0" borderId="0"/>
    <xf numFmtId="0" fontId="19" fillId="0" borderId="0"/>
    <xf numFmtId="0" fontId="14" fillId="0" borderId="0"/>
    <xf numFmtId="0" fontId="10" fillId="0" borderId="0"/>
    <xf numFmtId="0" fontId="113" fillId="0" borderId="0" applyNumberFormat="0" applyFill="0" applyBorder="0" applyAlignment="0" applyProtection="0">
      <alignment vertical="top"/>
      <protection locked="0"/>
    </xf>
    <xf numFmtId="0" fontId="14" fillId="0" borderId="0"/>
    <xf numFmtId="0" fontId="8" fillId="0" borderId="0"/>
    <xf numFmtId="0" fontId="19" fillId="0" borderId="0"/>
    <xf numFmtId="0" fontId="8" fillId="0" borderId="0"/>
    <xf numFmtId="0" fontId="8" fillId="0" borderId="0"/>
    <xf numFmtId="0" fontId="8" fillId="0" borderId="0"/>
    <xf numFmtId="0" fontId="8" fillId="0" borderId="0"/>
    <xf numFmtId="0" fontId="1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19" fillId="0" borderId="0"/>
    <xf numFmtId="0" fontId="4" fillId="0" borderId="0"/>
    <xf numFmtId="0" fontId="4" fillId="0" borderId="0"/>
    <xf numFmtId="0" fontId="4" fillId="0" borderId="0"/>
    <xf numFmtId="0" fontId="19" fillId="0" borderId="0"/>
    <xf numFmtId="168" fontId="19" fillId="0" borderId="0" applyFont="0" applyFill="0" applyBorder="0" applyAlignment="0" applyProtection="0"/>
    <xf numFmtId="0" fontId="3" fillId="0" borderId="0"/>
    <xf numFmtId="0" fontId="3" fillId="0" borderId="0"/>
    <xf numFmtId="0" fontId="3" fillId="0" borderId="0"/>
    <xf numFmtId="0" fontId="3" fillId="0" borderId="0"/>
    <xf numFmtId="0" fontId="12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90">
    <xf numFmtId="0" fontId="0" fillId="0" borderId="0" xfId="0"/>
    <xf numFmtId="0" fontId="15" fillId="0" borderId="0" xfId="0" applyFont="1" applyAlignment="1">
      <alignment vertical="top" wrapText="1"/>
    </xf>
    <xf numFmtId="0" fontId="13" fillId="0" borderId="0" xfId="0" applyFont="1" applyAlignment="1">
      <alignment vertical="top" wrapText="1"/>
    </xf>
    <xf numFmtId="0" fontId="19" fillId="2" borderId="1" xfId="0" applyFont="1" applyFill="1" applyBorder="1"/>
    <xf numFmtId="49" fontId="22" fillId="0" borderId="0" xfId="0" applyNumberFormat="1" applyFont="1" applyAlignment="1">
      <alignment wrapText="1"/>
    </xf>
    <xf numFmtId="0" fontId="24" fillId="2" borderId="1" xfId="0" applyFont="1" applyFill="1" applyBorder="1" applyAlignment="1">
      <alignment horizontal="center" wrapText="1"/>
    </xf>
    <xf numFmtId="0" fontId="20" fillId="2" borderId="1" xfId="0" applyFont="1" applyFill="1" applyBorder="1" applyAlignment="1">
      <alignment wrapText="1"/>
    </xf>
    <xf numFmtId="49" fontId="23" fillId="0" borderId="0" xfId="0" applyNumberFormat="1" applyFont="1" applyAlignment="1">
      <alignment wrapText="1"/>
    </xf>
    <xf numFmtId="0" fontId="20" fillId="2" borderId="1" xfId="0" applyFont="1" applyFill="1" applyBorder="1" applyAlignment="1">
      <alignment vertical="top" wrapText="1"/>
    </xf>
    <xf numFmtId="0" fontId="21" fillId="2" borderId="1" xfId="0" applyFont="1" applyFill="1" applyBorder="1" applyAlignment="1">
      <alignment horizontal="center" wrapText="1"/>
    </xf>
    <xf numFmtId="0" fontId="0" fillId="10" borderId="0" xfId="0" applyFill="1" applyAlignment="1">
      <alignment vertical="top" wrapText="1"/>
    </xf>
    <xf numFmtId="49" fontId="23" fillId="3" borderId="2" xfId="0" applyNumberFormat="1" applyFont="1" applyFill="1" applyBorder="1" applyAlignment="1">
      <alignment wrapText="1"/>
    </xf>
    <xf numFmtId="49" fontId="22" fillId="0" borderId="3" xfId="0" applyNumberFormat="1" applyFont="1" applyBorder="1" applyAlignment="1">
      <alignment wrapText="1"/>
    </xf>
    <xf numFmtId="0" fontId="23" fillId="3" borderId="0" xfId="0" applyFont="1" applyFill="1" applyAlignment="1">
      <alignment horizontal="left" vertical="top" wrapText="1"/>
    </xf>
    <xf numFmtId="0" fontId="23" fillId="3" borderId="4" xfId="0" applyFont="1" applyFill="1" applyBorder="1" applyAlignment="1">
      <alignment horizontal="left" vertical="top" wrapText="1"/>
    </xf>
    <xf numFmtId="0" fontId="26" fillId="4" borderId="5" xfId="0" applyFont="1" applyFill="1" applyBorder="1" applyAlignment="1">
      <alignment vertical="top" wrapText="1"/>
    </xf>
    <xf numFmtId="0" fontId="27" fillId="0" borderId="6" xfId="0" applyFont="1" applyBorder="1" applyAlignment="1">
      <alignment vertical="top" wrapText="1"/>
    </xf>
    <xf numFmtId="0" fontId="29" fillId="4" borderId="7" xfId="0" applyFont="1" applyFill="1" applyBorder="1" applyAlignment="1">
      <alignment vertical="top" wrapText="1"/>
    </xf>
    <xf numFmtId="0" fontId="29" fillId="4" borderId="8" xfId="0" applyFont="1" applyFill="1" applyBorder="1" applyAlignment="1">
      <alignment vertical="top" wrapText="1"/>
    </xf>
    <xf numFmtId="0" fontId="28" fillId="0" borderId="9" xfId="0" applyFont="1" applyBorder="1" applyAlignment="1">
      <alignment vertical="top" wrapText="1"/>
    </xf>
    <xf numFmtId="0" fontId="27" fillId="0" borderId="10" xfId="0" applyFont="1" applyBorder="1" applyAlignment="1">
      <alignment vertical="top" wrapText="1"/>
    </xf>
    <xf numFmtId="0" fontId="27" fillId="0" borderId="4" xfId="0" applyFont="1" applyBorder="1" applyAlignment="1">
      <alignment vertical="top" wrapText="1"/>
    </xf>
    <xf numFmtId="0" fontId="28" fillId="0" borderId="11" xfId="0" applyFont="1" applyBorder="1" applyAlignment="1">
      <alignment vertical="top" wrapText="1"/>
    </xf>
    <xf numFmtId="0" fontId="27" fillId="0" borderId="7" xfId="0" applyFont="1" applyBorder="1" applyAlignment="1">
      <alignment vertical="top" wrapText="1"/>
    </xf>
    <xf numFmtId="0" fontId="27" fillId="0" borderId="8" xfId="0" applyFont="1" applyBorder="1" applyAlignment="1">
      <alignment vertical="top" wrapText="1"/>
    </xf>
    <xf numFmtId="0" fontId="27" fillId="2" borderId="6" xfId="0" applyFont="1" applyFill="1" applyBorder="1" applyAlignment="1">
      <alignment vertical="top" wrapText="1"/>
    </xf>
    <xf numFmtId="0" fontId="27" fillId="2" borderId="10" xfId="0" applyFont="1" applyFill="1" applyBorder="1" applyAlignment="1">
      <alignment vertical="top" wrapText="1"/>
    </xf>
    <xf numFmtId="0" fontId="27" fillId="2" borderId="7" xfId="0" applyFont="1" applyFill="1" applyBorder="1" applyAlignment="1">
      <alignment vertical="top" wrapText="1"/>
    </xf>
    <xf numFmtId="0" fontId="29" fillId="4" borderId="4" xfId="0" applyFont="1" applyFill="1" applyBorder="1" applyAlignment="1">
      <alignment vertical="top" wrapText="1"/>
    </xf>
    <xf numFmtId="0" fontId="29" fillId="4" borderId="11" xfId="0" applyFont="1" applyFill="1" applyBorder="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18" fillId="2" borderId="1" xfId="0" applyFont="1" applyFill="1" applyBorder="1"/>
    <xf numFmtId="0" fontId="54" fillId="0" borderId="0" xfId="0" applyFont="1" applyAlignment="1">
      <alignment horizontal="center" vertical="center" wrapText="1"/>
    </xf>
    <xf numFmtId="0" fontId="55" fillId="0" borderId="0" xfId="0" applyFont="1"/>
    <xf numFmtId="0" fontId="56" fillId="0" borderId="0" xfId="0" applyFont="1"/>
    <xf numFmtId="0" fontId="56" fillId="5" borderId="0" xfId="0" applyFont="1" applyFill="1"/>
    <xf numFmtId="0" fontId="57" fillId="0" borderId="0" xfId="0" applyFont="1"/>
    <xf numFmtId="0" fontId="56" fillId="6" borderId="0" xfId="0" applyFont="1" applyFill="1"/>
    <xf numFmtId="0" fontId="58" fillId="0" borderId="0" xfId="0" applyFont="1"/>
    <xf numFmtId="0" fontId="58" fillId="0" borderId="0" xfId="0" applyFont="1" applyAlignment="1">
      <alignment wrapText="1"/>
    </xf>
    <xf numFmtId="0" fontId="56" fillId="0" borderId="0" xfId="0" applyFont="1" applyAlignment="1">
      <alignment vertical="top"/>
    </xf>
    <xf numFmtId="0" fontId="56" fillId="6" borderId="0" xfId="0" applyFont="1" applyFill="1" applyAlignment="1">
      <alignment vertical="top"/>
    </xf>
    <xf numFmtId="0" fontId="58" fillId="0" borderId="0" xfId="0" applyFont="1" applyAlignment="1">
      <alignment vertical="top"/>
    </xf>
    <xf numFmtId="0" fontId="58" fillId="0" borderId="0" xfId="0" applyFont="1" applyAlignment="1">
      <alignment vertical="top" wrapText="1"/>
    </xf>
    <xf numFmtId="0" fontId="59" fillId="0" borderId="12" xfId="6" applyFont="1" applyBorder="1" applyAlignment="1">
      <alignment wrapText="1"/>
    </xf>
    <xf numFmtId="0" fontId="59" fillId="0" borderId="12" xfId="6" applyFont="1" applyBorder="1" applyAlignment="1">
      <alignment horizontal="center" wrapText="1"/>
    </xf>
    <xf numFmtId="15" fontId="59" fillId="0" borderId="12" xfId="6" applyNumberFormat="1" applyFont="1" applyBorder="1" applyAlignment="1">
      <alignment horizontal="center" wrapText="1"/>
    </xf>
    <xf numFmtId="15" fontId="59" fillId="0" borderId="0" xfId="6" applyNumberFormat="1" applyFont="1" applyAlignment="1">
      <alignment horizontal="center" wrapText="1"/>
    </xf>
    <xf numFmtId="15" fontId="55" fillId="0" borderId="0" xfId="6" applyNumberFormat="1" applyFont="1" applyAlignment="1">
      <alignment wrapText="1"/>
    </xf>
    <xf numFmtId="0" fontId="55" fillId="0" borderId="0" xfId="0" applyFont="1" applyAlignment="1">
      <alignment vertical="top"/>
    </xf>
    <xf numFmtId="0" fontId="55" fillId="0" borderId="0" xfId="0" applyFont="1" applyAlignment="1">
      <alignment horizontal="center" vertical="top"/>
    </xf>
    <xf numFmtId="0" fontId="55"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horizontal="left" vertical="top" wrapText="1"/>
    </xf>
    <xf numFmtId="0" fontId="55" fillId="0" borderId="12" xfId="0" applyFont="1" applyBorder="1" applyAlignment="1">
      <alignment vertical="top" wrapText="1"/>
    </xf>
    <xf numFmtId="0" fontId="59" fillId="7" borderId="0" xfId="0" applyFont="1" applyFill="1" applyAlignment="1">
      <alignment vertical="top" wrapText="1"/>
    </xf>
    <xf numFmtId="0" fontId="62" fillId="0" borderId="0" xfId="0" applyFont="1" applyAlignment="1">
      <alignment vertical="top"/>
    </xf>
    <xf numFmtId="0" fontId="60" fillId="0" borderId="12" xfId="0" applyFont="1" applyBorder="1" applyAlignment="1">
      <alignment vertical="top" wrapText="1"/>
    </xf>
    <xf numFmtId="0" fontId="55" fillId="7" borderId="0" xfId="0" applyFont="1" applyFill="1" applyAlignment="1">
      <alignment vertical="top" wrapText="1"/>
    </xf>
    <xf numFmtId="0" fontId="60" fillId="7" borderId="0" xfId="0" applyFont="1" applyFill="1" applyAlignment="1">
      <alignment vertical="top" wrapText="1"/>
    </xf>
    <xf numFmtId="0" fontId="60" fillId="7" borderId="0" xfId="0" applyFont="1" applyFill="1" applyAlignment="1">
      <alignment horizontal="left" vertical="top" wrapText="1"/>
    </xf>
    <xf numFmtId="0" fontId="55" fillId="7" borderId="0" xfId="0" applyFont="1" applyFill="1"/>
    <xf numFmtId="0" fontId="59" fillId="0" borderId="12" xfId="0" applyFont="1" applyBorder="1" applyAlignment="1">
      <alignment vertical="top" wrapText="1"/>
    </xf>
    <xf numFmtId="0" fontId="59" fillId="10" borderId="14" xfId="9" applyFont="1" applyFill="1" applyBorder="1" applyAlignment="1">
      <alignment vertical="top" wrapText="1"/>
    </xf>
    <xf numFmtId="0" fontId="59" fillId="10" borderId="15" xfId="9" applyFont="1" applyFill="1" applyBorder="1" applyAlignment="1">
      <alignment vertical="top" wrapText="1"/>
    </xf>
    <xf numFmtId="0" fontId="63" fillId="12" borderId="12" xfId="5" applyFont="1" applyFill="1" applyBorder="1" applyAlignment="1">
      <alignment vertical="center" wrapText="1"/>
    </xf>
    <xf numFmtId="0" fontId="63" fillId="12" borderId="12" xfId="5" applyFont="1" applyFill="1" applyBorder="1" applyAlignment="1">
      <alignment horizontal="left" vertical="center" wrapText="1"/>
    </xf>
    <xf numFmtId="0" fontId="55" fillId="0" borderId="12" xfId="0" applyFont="1" applyBorder="1"/>
    <xf numFmtId="0" fontId="55" fillId="13" borderId="0" xfId="0" applyFont="1" applyFill="1"/>
    <xf numFmtId="0" fontId="63" fillId="8" borderId="12" xfId="0" applyFont="1" applyFill="1" applyBorder="1" applyAlignment="1">
      <alignment vertical="top" wrapText="1"/>
    </xf>
    <xf numFmtId="0" fontId="56" fillId="0" borderId="12" xfId="0" applyFont="1" applyBorder="1" applyAlignment="1">
      <alignment vertical="top" wrapText="1"/>
    </xf>
    <xf numFmtId="0" fontId="56" fillId="0" borderId="0" xfId="0" applyFont="1" applyAlignment="1">
      <alignment vertical="top" wrapText="1"/>
    </xf>
    <xf numFmtId="0" fontId="56" fillId="0" borderId="12" xfId="0" applyFont="1" applyBorder="1" applyAlignment="1">
      <alignment horizontal="right" vertical="top" wrapText="1"/>
    </xf>
    <xf numFmtId="0" fontId="64" fillId="0" borderId="0" xfId="0" applyFont="1"/>
    <xf numFmtId="0" fontId="56" fillId="0" borderId="0" xfId="0" applyFont="1" applyAlignment="1">
      <alignment horizontal="center" vertical="top"/>
    </xf>
    <xf numFmtId="0" fontId="59" fillId="0" borderId="16" xfId="0" applyFont="1" applyBorder="1" applyAlignment="1">
      <alignment vertical="top"/>
    </xf>
    <xf numFmtId="0" fontId="55" fillId="0" borderId="17" xfId="0" applyFont="1" applyBorder="1" applyAlignment="1">
      <alignment vertical="top"/>
    </xf>
    <xf numFmtId="0" fontId="55" fillId="0" borderId="18" xfId="0" applyFont="1" applyBorder="1" applyAlignment="1">
      <alignment vertical="top"/>
    </xf>
    <xf numFmtId="0" fontId="55" fillId="0" borderId="3" xfId="0" applyFont="1" applyBorder="1" applyAlignment="1">
      <alignment horizontal="left" vertical="top"/>
    </xf>
    <xf numFmtId="0" fontId="55" fillId="0" borderId="19" xfId="0" applyFont="1" applyBorder="1" applyAlignment="1">
      <alignment vertical="top"/>
    </xf>
    <xf numFmtId="0" fontId="60" fillId="0" borderId="20" xfId="0" applyFont="1" applyBorder="1" applyAlignment="1">
      <alignment horizontal="left" vertical="top"/>
    </xf>
    <xf numFmtId="0" fontId="59" fillId="7" borderId="16" xfId="0" applyFont="1" applyFill="1" applyBorder="1" applyAlignment="1">
      <alignment vertical="top"/>
    </xf>
    <xf numFmtId="0" fontId="55" fillId="7" borderId="17" xfId="0" applyFont="1" applyFill="1" applyBorder="1" applyAlignment="1">
      <alignment vertical="top"/>
    </xf>
    <xf numFmtId="0" fontId="55" fillId="7" borderId="18" xfId="0" applyFont="1" applyFill="1" applyBorder="1" applyAlignment="1">
      <alignment vertical="top"/>
    </xf>
    <xf numFmtId="0" fontId="55" fillId="7" borderId="3" xfId="0" applyFont="1" applyFill="1" applyBorder="1" applyAlignment="1">
      <alignment vertical="top"/>
    </xf>
    <xf numFmtId="0" fontId="55" fillId="7" borderId="19" xfId="0" applyFont="1" applyFill="1" applyBorder="1" applyAlignment="1">
      <alignment vertical="top" wrapText="1"/>
    </xf>
    <xf numFmtId="0" fontId="55" fillId="7" borderId="20" xfId="0" applyFont="1" applyFill="1" applyBorder="1" applyAlignment="1">
      <alignment vertical="top"/>
    </xf>
    <xf numFmtId="0" fontId="55" fillId="7" borderId="19" xfId="0" applyFont="1" applyFill="1" applyBorder="1" applyAlignment="1">
      <alignment vertical="top"/>
    </xf>
    <xf numFmtId="0" fontId="55" fillId="7" borderId="20" xfId="0" applyFont="1" applyFill="1" applyBorder="1" applyAlignment="1">
      <alignment vertical="top" wrapText="1"/>
    </xf>
    <xf numFmtId="0" fontId="55" fillId="0" borderId="17" xfId="0" applyFont="1" applyBorder="1" applyAlignment="1">
      <alignment vertical="top" wrapText="1"/>
    </xf>
    <xf numFmtId="0" fontId="60" fillId="0" borderId="3" xfId="0" applyFont="1" applyBorder="1" applyAlignment="1">
      <alignment vertical="top" wrapText="1"/>
    </xf>
    <xf numFmtId="0" fontId="55" fillId="0" borderId="3" xfId="0" applyFont="1" applyBorder="1" applyAlignment="1">
      <alignment vertical="top" wrapText="1"/>
    </xf>
    <xf numFmtId="0" fontId="66" fillId="0" borderId="0" xfId="0" applyFont="1"/>
    <xf numFmtId="0" fontId="66" fillId="0" borderId="0" xfId="0" applyFont="1" applyAlignment="1">
      <alignment horizontal="center" vertical="top"/>
    </xf>
    <xf numFmtId="0" fontId="56" fillId="9" borderId="0" xfId="7" applyFont="1" applyFill="1"/>
    <xf numFmtId="0" fontId="56" fillId="0" borderId="0" xfId="7" applyFont="1"/>
    <xf numFmtId="0" fontId="59" fillId="0" borderId="0" xfId="7" applyFont="1" applyAlignment="1">
      <alignment horizontal="center" vertical="center" wrapText="1"/>
    </xf>
    <xf numFmtId="0" fontId="68" fillId="0" borderId="0" xfId="7" applyFont="1"/>
    <xf numFmtId="0" fontId="55" fillId="0" borderId="12" xfId="0" applyFont="1" applyBorder="1" applyAlignment="1">
      <alignment horizontal="left" vertical="top" wrapText="1"/>
    </xf>
    <xf numFmtId="164" fontId="55" fillId="14" borderId="1" xfId="0" applyNumberFormat="1" applyFont="1" applyFill="1" applyBorder="1" applyAlignment="1">
      <alignment horizontal="left" vertical="top" wrapText="1"/>
    </xf>
    <xf numFmtId="164" fontId="55" fillId="14" borderId="18" xfId="0" applyNumberFormat="1" applyFont="1" applyFill="1" applyBorder="1" applyAlignment="1">
      <alignment horizontal="left" vertical="top" wrapText="1"/>
    </xf>
    <xf numFmtId="0" fontId="61" fillId="0" borderId="3" xfId="0" applyFont="1" applyBorder="1" applyAlignment="1">
      <alignment vertical="top" wrapText="1"/>
    </xf>
    <xf numFmtId="164" fontId="69" fillId="14" borderId="12" xfId="0" applyNumberFormat="1" applyFont="1" applyFill="1" applyBorder="1" applyAlignment="1">
      <alignment horizontal="left" vertical="center"/>
    </xf>
    <xf numFmtId="0" fontId="69" fillId="14" borderId="12" xfId="0" applyFont="1" applyFill="1" applyBorder="1" applyAlignment="1">
      <alignment vertical="center"/>
    </xf>
    <xf numFmtId="0" fontId="69" fillId="14" borderId="12" xfId="0" applyFont="1" applyFill="1" applyBorder="1" applyAlignment="1">
      <alignment vertical="center" wrapText="1"/>
    </xf>
    <xf numFmtId="0" fontId="69" fillId="7" borderId="0" xfId="0" applyFont="1" applyFill="1" applyAlignment="1">
      <alignment vertical="center" wrapText="1"/>
    </xf>
    <xf numFmtId="0" fontId="69" fillId="0" borderId="0" xfId="0" applyFont="1" applyAlignment="1">
      <alignment vertical="center"/>
    </xf>
    <xf numFmtId="0" fontId="59" fillId="14" borderId="16" xfId="0" applyFont="1" applyFill="1" applyBorder="1" applyAlignment="1">
      <alignment horizontal="left" vertical="top" wrapText="1"/>
    </xf>
    <xf numFmtId="0" fontId="59" fillId="14" borderId="17" xfId="0" applyFont="1" applyFill="1" applyBorder="1" applyAlignment="1">
      <alignment vertical="top" wrapText="1"/>
    </xf>
    <xf numFmtId="0" fontId="59" fillId="13" borderId="0" xfId="0" applyFont="1" applyFill="1" applyAlignment="1">
      <alignment vertical="top" wrapText="1"/>
    </xf>
    <xf numFmtId="0" fontId="59" fillId="14" borderId="18" xfId="0" applyFont="1" applyFill="1" applyBorder="1" applyAlignment="1">
      <alignment horizontal="left" vertical="top" wrapText="1"/>
    </xf>
    <xf numFmtId="0" fontId="59" fillId="14" borderId="20" xfId="0" applyFont="1" applyFill="1" applyBorder="1" applyAlignment="1">
      <alignment vertical="top" wrapText="1"/>
    </xf>
    <xf numFmtId="0" fontId="55" fillId="14" borderId="1" xfId="0" applyFont="1" applyFill="1" applyBorder="1" applyAlignment="1">
      <alignment horizontal="left" vertical="top" wrapText="1"/>
    </xf>
    <xf numFmtId="0" fontId="59" fillId="0" borderId="3" xfId="0" applyFont="1" applyBorder="1" applyAlignment="1">
      <alignment vertical="top" wrapText="1"/>
    </xf>
    <xf numFmtId="0" fontId="55" fillId="13" borderId="0" xfId="0" applyFont="1" applyFill="1" applyAlignment="1">
      <alignment vertical="top" wrapText="1"/>
    </xf>
    <xf numFmtId="0" fontId="70" fillId="0" borderId="3" xfId="0" applyFont="1" applyBorder="1" applyAlignment="1">
      <alignment vertical="top" wrapText="1"/>
    </xf>
    <xf numFmtId="0" fontId="59" fillId="14" borderId="13" xfId="0" applyFont="1" applyFill="1" applyBorder="1" applyAlignment="1">
      <alignment vertical="top" wrapText="1"/>
    </xf>
    <xf numFmtId="0" fontId="59" fillId="14" borderId="1" xfId="0" applyFont="1" applyFill="1" applyBorder="1" applyAlignment="1">
      <alignment horizontal="left" vertical="top" wrapText="1"/>
    </xf>
    <xf numFmtId="0" fontId="60" fillId="13" borderId="0" xfId="0" applyFont="1" applyFill="1" applyAlignment="1">
      <alignment horizontal="left" vertical="top" wrapText="1"/>
    </xf>
    <xf numFmtId="0" fontId="60" fillId="13" borderId="0" xfId="0" applyFont="1" applyFill="1" applyAlignment="1">
      <alignment vertical="top" wrapText="1"/>
    </xf>
    <xf numFmtId="0" fontId="60" fillId="14" borderId="1" xfId="0" applyFont="1" applyFill="1" applyBorder="1" applyAlignment="1">
      <alignment horizontal="left" vertical="top" wrapText="1"/>
    </xf>
    <xf numFmtId="2" fontId="59" fillId="14" borderId="1" xfId="0" applyNumberFormat="1" applyFont="1" applyFill="1" applyBorder="1" applyAlignment="1">
      <alignment horizontal="left" vertical="top" wrapText="1"/>
    </xf>
    <xf numFmtId="164" fontId="59" fillId="10" borderId="16" xfId="0" applyNumberFormat="1" applyFont="1" applyFill="1" applyBorder="1" applyAlignment="1">
      <alignment horizontal="left" vertical="top"/>
    </xf>
    <xf numFmtId="0" fontId="59" fillId="10" borderId="17" xfId="0" applyFont="1" applyFill="1" applyBorder="1" applyAlignment="1">
      <alignment vertical="top" wrapText="1"/>
    </xf>
    <xf numFmtId="0" fontId="59" fillId="10" borderId="18" xfId="0" applyFont="1" applyFill="1" applyBorder="1" applyAlignment="1">
      <alignment horizontal="left" vertical="top"/>
    </xf>
    <xf numFmtId="0" fontId="59" fillId="10" borderId="20" xfId="0" applyFont="1" applyFill="1" applyBorder="1" applyAlignment="1">
      <alignment vertical="top" wrapText="1"/>
    </xf>
    <xf numFmtId="0" fontId="55" fillId="0" borderId="14" xfId="0" applyFont="1" applyBorder="1" applyAlignment="1">
      <alignment vertical="top" wrapText="1"/>
    </xf>
    <xf numFmtId="0" fontId="55" fillId="0" borderId="15" xfId="0" applyFont="1" applyBorder="1" applyAlignment="1">
      <alignment vertical="top" wrapText="1"/>
    </xf>
    <xf numFmtId="0" fontId="59" fillId="10" borderId="13" xfId="0" applyFont="1" applyFill="1" applyBorder="1" applyAlignment="1">
      <alignment vertical="top" wrapText="1"/>
    </xf>
    <xf numFmtId="0" fontId="59" fillId="0" borderId="14" xfId="0" applyFont="1" applyBorder="1" applyAlignment="1">
      <alignment vertical="top" wrapText="1"/>
    </xf>
    <xf numFmtId="0" fontId="55" fillId="0" borderId="1" xfId="0" applyFont="1" applyBorder="1" applyAlignment="1">
      <alignment vertical="top" wrapText="1"/>
    </xf>
    <xf numFmtId="0" fontId="59" fillId="0" borderId="1" xfId="0" applyFont="1" applyBorder="1" applyAlignment="1">
      <alignment vertical="top" wrapText="1"/>
    </xf>
    <xf numFmtId="0" fontId="60" fillId="0" borderId="14" xfId="0" applyFont="1" applyBorder="1" applyAlignment="1">
      <alignment horizontal="left" vertical="top" wrapText="1"/>
    </xf>
    <xf numFmtId="0" fontId="60" fillId="0" borderId="1" xfId="0" applyFont="1" applyBorder="1" applyAlignment="1">
      <alignment horizontal="left" vertical="top" wrapText="1"/>
    </xf>
    <xf numFmtId="0" fontId="59" fillId="0" borderId="1" xfId="0" applyFont="1" applyBorder="1" applyAlignment="1">
      <alignment horizontal="left" vertical="top" wrapText="1"/>
    </xf>
    <xf numFmtId="0" fontId="59" fillId="13" borderId="0" xfId="0" applyFont="1" applyFill="1" applyAlignment="1">
      <alignment horizontal="left" vertical="top" wrapText="1"/>
    </xf>
    <xf numFmtId="0" fontId="60" fillId="0" borderId="1" xfId="0" applyFont="1" applyBorder="1" applyAlignment="1">
      <alignment vertical="top" wrapText="1"/>
    </xf>
    <xf numFmtId="0" fontId="60" fillId="0" borderId="14" xfId="0" applyFont="1" applyBorder="1" applyAlignment="1">
      <alignment vertical="top" wrapText="1"/>
    </xf>
    <xf numFmtId="2" fontId="59" fillId="10" borderId="18" xfId="0" applyNumberFormat="1" applyFont="1" applyFill="1" applyBorder="1" applyAlignment="1">
      <alignment horizontal="left" vertical="top"/>
    </xf>
    <xf numFmtId="0" fontId="71" fillId="10" borderId="18" xfId="0" applyFont="1" applyFill="1" applyBorder="1" applyAlignment="1">
      <alignment horizontal="left" vertical="top" wrapText="1"/>
    </xf>
    <xf numFmtId="0" fontId="60" fillId="10" borderId="19" xfId="0" applyFont="1" applyFill="1" applyBorder="1" applyAlignment="1">
      <alignment horizontal="left" vertical="top"/>
    </xf>
    <xf numFmtId="0" fontId="59" fillId="10" borderId="0" xfId="0" applyFont="1" applyFill="1" applyAlignment="1">
      <alignment horizontal="left" vertical="top"/>
    </xf>
    <xf numFmtId="0" fontId="70" fillId="0" borderId="14" xfId="0" applyFont="1" applyBorder="1" applyAlignment="1">
      <alignment vertical="top" wrapText="1"/>
    </xf>
    <xf numFmtId="0" fontId="55" fillId="10" borderId="18" xfId="0" applyFont="1" applyFill="1" applyBorder="1" applyAlignment="1">
      <alignment horizontal="left"/>
    </xf>
    <xf numFmtId="0" fontId="55" fillId="0" borderId="1" xfId="0" applyFont="1" applyBorder="1"/>
    <xf numFmtId="0" fontId="59" fillId="7" borderId="0" xfId="0" applyFont="1" applyFill="1" applyAlignment="1">
      <alignment horizontal="left" vertical="top" wrapText="1"/>
    </xf>
    <xf numFmtId="0" fontId="59" fillId="10" borderId="12" xfId="0" applyFont="1" applyFill="1" applyBorder="1" applyAlignment="1">
      <alignment vertical="top" wrapText="1"/>
    </xf>
    <xf numFmtId="2" fontId="59" fillId="10" borderId="0" xfId="0" applyNumberFormat="1" applyFont="1" applyFill="1" applyAlignment="1">
      <alignment horizontal="left" vertical="top"/>
    </xf>
    <xf numFmtId="0" fontId="55" fillId="0" borderId="0" xfId="0" applyFont="1" applyAlignment="1">
      <alignment wrapText="1"/>
    </xf>
    <xf numFmtId="0" fontId="55" fillId="0" borderId="0" xfId="0" applyFont="1" applyAlignment="1">
      <alignment horizontal="center" wrapText="1"/>
    </xf>
    <xf numFmtId="0" fontId="59" fillId="15" borderId="0" xfId="9" applyFont="1" applyFill="1" applyAlignment="1">
      <alignment horizontal="left" vertical="top"/>
    </xf>
    <xf numFmtId="0" fontId="59" fillId="15" borderId="0" xfId="9" applyFont="1" applyFill="1" applyAlignment="1">
      <alignment vertical="top" wrapText="1"/>
    </xf>
    <xf numFmtId="0" fontId="55" fillId="15" borderId="0" xfId="9" applyFont="1" applyFill="1" applyAlignment="1">
      <alignment vertical="top"/>
    </xf>
    <xf numFmtId="0" fontId="56" fillId="15" borderId="0" xfId="9" applyFont="1" applyFill="1" applyAlignment="1">
      <alignment vertical="top" wrapText="1"/>
    </xf>
    <xf numFmtId="0" fontId="55" fillId="0" borderId="0" xfId="9" applyFont="1"/>
    <xf numFmtId="0" fontId="59" fillId="15" borderId="14" xfId="9" applyFont="1" applyFill="1" applyBorder="1" applyAlignment="1">
      <alignment horizontal="left" vertical="top" wrapText="1"/>
    </xf>
    <xf numFmtId="0" fontId="59" fillId="15" borderId="14" xfId="9" applyFont="1" applyFill="1" applyBorder="1" applyAlignment="1">
      <alignment vertical="top" wrapText="1"/>
    </xf>
    <xf numFmtId="0" fontId="59" fillId="15" borderId="14" xfId="9" applyFont="1" applyFill="1" applyBorder="1" applyAlignment="1">
      <alignment vertical="top"/>
    </xf>
    <xf numFmtId="0" fontId="59" fillId="15" borderId="23" xfId="9" applyFont="1" applyFill="1" applyBorder="1" applyAlignment="1">
      <alignment horizontal="left" vertical="top"/>
    </xf>
    <xf numFmtId="0" fontId="59" fillId="15" borderId="24" xfId="9" applyFont="1" applyFill="1" applyBorder="1" applyAlignment="1">
      <alignment vertical="top" wrapText="1"/>
    </xf>
    <xf numFmtId="0" fontId="59" fillId="15" borderId="15" xfId="9" applyFont="1" applyFill="1" applyBorder="1" applyAlignment="1">
      <alignment horizontal="left" vertical="top"/>
    </xf>
    <xf numFmtId="0" fontId="55" fillId="0" borderId="15" xfId="9" applyFont="1" applyBorder="1" applyAlignment="1">
      <alignment vertical="top" wrapText="1"/>
    </xf>
    <xf numFmtId="0" fontId="55" fillId="0" borderId="15" xfId="9" applyFont="1" applyBorder="1" applyAlignment="1">
      <alignment vertical="top"/>
    </xf>
    <xf numFmtId="0" fontId="56" fillId="0" borderId="15" xfId="9" applyFont="1" applyBorder="1" applyAlignment="1">
      <alignment vertical="top" wrapText="1"/>
    </xf>
    <xf numFmtId="0" fontId="59" fillId="15" borderId="12" xfId="9" applyFont="1" applyFill="1" applyBorder="1" applyAlignment="1">
      <alignment horizontal="left" vertical="top"/>
    </xf>
    <xf numFmtId="0" fontId="55" fillId="0" borderId="12" xfId="9" applyFont="1" applyBorder="1" applyAlignment="1">
      <alignment vertical="top" wrapText="1"/>
    </xf>
    <xf numFmtId="0" fontId="55" fillId="0" borderId="12" xfId="9" applyFont="1" applyBorder="1" applyAlignment="1">
      <alignment vertical="top"/>
    </xf>
    <xf numFmtId="0" fontId="56" fillId="0" borderId="12" xfId="9" applyFont="1" applyBorder="1" applyAlignment="1">
      <alignment vertical="top" wrapText="1"/>
    </xf>
    <xf numFmtId="0" fontId="59" fillId="0" borderId="0" xfId="9" applyFont="1" applyAlignment="1">
      <alignment horizontal="left" vertical="top"/>
    </xf>
    <xf numFmtId="0" fontId="55" fillId="0" borderId="0" xfId="9" applyFont="1" applyAlignment="1">
      <alignment vertical="top" wrapText="1"/>
    </xf>
    <xf numFmtId="0" fontId="55" fillId="0" borderId="0" xfId="9" applyFont="1" applyAlignment="1">
      <alignment vertical="top"/>
    </xf>
    <xf numFmtId="0" fontId="56" fillId="0" borderId="0" xfId="9" applyFont="1" applyAlignment="1">
      <alignment vertical="top" wrapText="1"/>
    </xf>
    <xf numFmtId="0" fontId="59" fillId="0" borderId="12" xfId="9" applyFont="1" applyBorder="1" applyAlignment="1">
      <alignment vertical="top" wrapText="1"/>
    </xf>
    <xf numFmtId="0" fontId="59" fillId="15" borderId="16" xfId="9" applyFont="1" applyFill="1" applyBorder="1" applyAlignment="1">
      <alignment horizontal="left" vertical="top"/>
    </xf>
    <xf numFmtId="0" fontId="59" fillId="15" borderId="22" xfId="9" applyFont="1" applyFill="1" applyBorder="1" applyAlignment="1">
      <alignment vertical="top" wrapText="1"/>
    </xf>
    <xf numFmtId="0" fontId="59" fillId="15" borderId="23" xfId="9" applyFont="1" applyFill="1" applyBorder="1" applyAlignment="1">
      <alignment horizontal="left" vertical="top" wrapText="1"/>
    </xf>
    <xf numFmtId="0" fontId="59" fillId="0" borderId="0" xfId="9" applyFont="1" applyAlignment="1">
      <alignment vertical="top" wrapText="1"/>
    </xf>
    <xf numFmtId="2" fontId="59" fillId="15" borderId="23" xfId="9" applyNumberFormat="1" applyFont="1" applyFill="1" applyBorder="1" applyAlignment="1">
      <alignment horizontal="left" vertical="top"/>
    </xf>
    <xf numFmtId="0" fontId="59" fillId="0" borderId="0" xfId="9" applyFont="1" applyAlignment="1">
      <alignment horizontal="left" vertical="top" wrapText="1"/>
    </xf>
    <xf numFmtId="0" fontId="59" fillId="15" borderId="19" xfId="9" applyFont="1" applyFill="1" applyBorder="1" applyAlignment="1">
      <alignment horizontal="left" vertical="top"/>
    </xf>
    <xf numFmtId="0" fontId="59" fillId="15" borderId="21" xfId="9" applyFont="1" applyFill="1" applyBorder="1" applyAlignment="1">
      <alignment vertical="top" wrapText="1"/>
    </xf>
    <xf numFmtId="0" fontId="56" fillId="15" borderId="3" xfId="9" applyFont="1" applyFill="1" applyBorder="1" applyAlignment="1">
      <alignment vertical="top" wrapText="1"/>
    </xf>
    <xf numFmtId="0" fontId="59" fillId="15" borderId="18" xfId="9" applyFont="1" applyFill="1" applyBorder="1" applyAlignment="1">
      <alignment horizontal="left" vertical="top"/>
    </xf>
    <xf numFmtId="0" fontId="55" fillId="15" borderId="21" xfId="9" applyFont="1" applyFill="1" applyBorder="1" applyAlignment="1">
      <alignment vertical="top"/>
    </xf>
    <xf numFmtId="0" fontId="56" fillId="15" borderId="20" xfId="9" applyFont="1" applyFill="1" applyBorder="1" applyAlignment="1">
      <alignment vertical="top" wrapText="1"/>
    </xf>
    <xf numFmtId="0" fontId="55" fillId="15" borderId="24" xfId="9" applyFont="1" applyFill="1" applyBorder="1" applyAlignment="1">
      <alignment vertical="top"/>
    </xf>
    <xf numFmtId="0" fontId="56" fillId="15" borderId="13" xfId="9" applyFont="1" applyFill="1" applyBorder="1" applyAlignment="1">
      <alignment vertical="top" wrapText="1"/>
    </xf>
    <xf numFmtId="0" fontId="72" fillId="0" borderId="12" xfId="9" applyFont="1" applyBorder="1" applyAlignment="1">
      <alignment vertical="top" wrapText="1"/>
    </xf>
    <xf numFmtId="0" fontId="55" fillId="15" borderId="22" xfId="9" applyFont="1" applyFill="1" applyBorder="1" applyAlignment="1">
      <alignment vertical="top"/>
    </xf>
    <xf numFmtId="0" fontId="56" fillId="15" borderId="17" xfId="9" applyFont="1" applyFill="1" applyBorder="1" applyAlignment="1">
      <alignment vertical="top" wrapText="1"/>
    </xf>
    <xf numFmtId="0" fontId="73" fillId="15" borderId="21" xfId="9" applyFont="1" applyFill="1" applyBorder="1" applyAlignment="1">
      <alignment vertical="top" wrapText="1"/>
    </xf>
    <xf numFmtId="0" fontId="59" fillId="10" borderId="23" xfId="9" applyFont="1" applyFill="1" applyBorder="1" applyAlignment="1">
      <alignment horizontal="left" vertical="top"/>
    </xf>
    <xf numFmtId="0" fontId="59" fillId="10" borderId="24" xfId="9" applyFont="1" applyFill="1" applyBorder="1" applyAlignment="1">
      <alignment vertical="top" wrapText="1"/>
    </xf>
    <xf numFmtId="0" fontId="59" fillId="15" borderId="16" xfId="9" applyFont="1" applyFill="1" applyBorder="1" applyAlignment="1">
      <alignment horizontal="left" vertical="top" wrapText="1"/>
    </xf>
    <xf numFmtId="0" fontId="55" fillId="15" borderId="24" xfId="0" applyFont="1" applyFill="1" applyBorder="1" applyAlignment="1">
      <alignment vertical="top"/>
    </xf>
    <xf numFmtId="0" fontId="55" fillId="15" borderId="13" xfId="0" applyFont="1" applyFill="1" applyBorder="1" applyAlignment="1">
      <alignment vertical="top"/>
    </xf>
    <xf numFmtId="0" fontId="55" fillId="15" borderId="24" xfId="0" applyFont="1" applyFill="1" applyBorder="1" applyAlignment="1">
      <alignment vertical="top" wrapText="1"/>
    </xf>
    <xf numFmtId="0" fontId="55" fillId="15" borderId="13" xfId="0" applyFont="1" applyFill="1" applyBorder="1" applyAlignment="1">
      <alignment vertical="top" wrapText="1"/>
    </xf>
    <xf numFmtId="0" fontId="55" fillId="10" borderId="24" xfId="0" applyFont="1" applyFill="1" applyBorder="1" applyAlignment="1">
      <alignment vertical="top" wrapText="1"/>
    </xf>
    <xf numFmtId="0" fontId="55" fillId="10" borderId="13" xfId="0" applyFont="1" applyFill="1" applyBorder="1" applyAlignment="1">
      <alignment vertical="top" wrapText="1"/>
    </xf>
    <xf numFmtId="0" fontId="55" fillId="15" borderId="22" xfId="0" applyFont="1" applyFill="1" applyBorder="1" applyAlignment="1">
      <alignment vertical="top" wrapText="1"/>
    </xf>
    <xf numFmtId="0" fontId="55" fillId="15" borderId="17" xfId="0" applyFont="1" applyFill="1" applyBorder="1" applyAlignment="1">
      <alignment vertical="top" wrapText="1"/>
    </xf>
    <xf numFmtId="0" fontId="55" fillId="15" borderId="21" xfId="0" applyFont="1" applyFill="1" applyBorder="1" applyAlignment="1">
      <alignment vertical="top" wrapText="1"/>
    </xf>
    <xf numFmtId="0" fontId="55" fillId="15" borderId="20" xfId="0" applyFont="1" applyFill="1" applyBorder="1" applyAlignment="1">
      <alignment vertical="top" wrapText="1"/>
    </xf>
    <xf numFmtId="0" fontId="55" fillId="15" borderId="0" xfId="0" applyFont="1" applyFill="1" applyAlignment="1">
      <alignment vertical="top" wrapText="1"/>
    </xf>
    <xf numFmtId="0" fontId="55" fillId="15" borderId="3" xfId="0" applyFont="1" applyFill="1" applyBorder="1" applyAlignment="1">
      <alignment vertical="top" wrapText="1"/>
    </xf>
    <xf numFmtId="0" fontId="55" fillId="15" borderId="0" xfId="0" applyFont="1" applyFill="1" applyAlignment="1">
      <alignment vertical="top"/>
    </xf>
    <xf numFmtId="0" fontId="55" fillId="15" borderId="3" xfId="0" applyFont="1" applyFill="1" applyBorder="1" applyAlignment="1">
      <alignment vertical="top"/>
    </xf>
    <xf numFmtId="0" fontId="55" fillId="15" borderId="21" xfId="0" applyFont="1" applyFill="1" applyBorder="1" applyAlignment="1">
      <alignment vertical="top"/>
    </xf>
    <xf numFmtId="0" fontId="55" fillId="15" borderId="20" xfId="0" applyFont="1" applyFill="1" applyBorder="1" applyAlignment="1">
      <alignment vertical="top"/>
    </xf>
    <xf numFmtId="0" fontId="56" fillId="10" borderId="0" xfId="0" applyFont="1" applyFill="1" applyAlignment="1">
      <alignment vertical="top"/>
    </xf>
    <xf numFmtId="0" fontId="63" fillId="10" borderId="0" xfId="0" applyFont="1" applyFill="1" applyAlignment="1">
      <alignment vertical="top" wrapText="1"/>
    </xf>
    <xf numFmtId="0" fontId="59" fillId="14" borderId="12" xfId="0" applyFont="1" applyFill="1" applyBorder="1" applyAlignment="1">
      <alignment horizontal="left" vertical="top" wrapText="1"/>
    </xf>
    <xf numFmtId="0" fontId="59" fillId="14" borderId="12" xfId="0" applyFont="1" applyFill="1" applyBorder="1" applyAlignment="1">
      <alignment wrapText="1"/>
    </xf>
    <xf numFmtId="0" fontId="59" fillId="14" borderId="12" xfId="0" applyFont="1" applyFill="1" applyBorder="1" applyAlignment="1">
      <alignment vertical="top" wrapText="1"/>
    </xf>
    <xf numFmtId="164" fontId="60" fillId="16" borderId="12" xfId="0" applyNumberFormat="1" applyFont="1" applyFill="1" applyBorder="1" applyAlignment="1">
      <alignment vertical="top" wrapText="1"/>
    </xf>
    <xf numFmtId="0" fontId="60" fillId="16" borderId="12" xfId="0" applyFont="1" applyFill="1" applyBorder="1" applyAlignment="1">
      <alignment vertical="top" wrapText="1"/>
    </xf>
    <xf numFmtId="0" fontId="60" fillId="17" borderId="15" xfId="0" applyFont="1" applyFill="1" applyBorder="1" applyAlignment="1">
      <alignment vertical="top" wrapText="1"/>
    </xf>
    <xf numFmtId="0" fontId="60" fillId="17" borderId="12" xfId="0" applyFont="1" applyFill="1" applyBorder="1" applyAlignment="1">
      <alignment vertical="top" wrapText="1"/>
    </xf>
    <xf numFmtId="0" fontId="74" fillId="16" borderId="12" xfId="0" applyFont="1" applyFill="1" applyBorder="1" applyAlignment="1">
      <alignment vertical="top" wrapText="1"/>
    </xf>
    <xf numFmtId="0" fontId="55" fillId="13" borderId="0" xfId="0" applyFont="1" applyFill="1" applyAlignment="1">
      <alignment horizontal="left" vertical="top" wrapText="1"/>
    </xf>
    <xf numFmtId="0" fontId="59" fillId="0" borderId="0" xfId="0" applyFont="1" applyAlignment="1">
      <alignment horizontal="left" vertical="top" wrapText="1"/>
    </xf>
    <xf numFmtId="0" fontId="60" fillId="16" borderId="12" xfId="0" applyFont="1" applyFill="1" applyBorder="1" applyAlignment="1">
      <alignment horizontal="left" vertical="top" wrapText="1"/>
    </xf>
    <xf numFmtId="0" fontId="55" fillId="7" borderId="0" xfId="0" applyFont="1" applyFill="1" applyAlignment="1">
      <alignment horizontal="left" vertical="top" wrapText="1"/>
    </xf>
    <xf numFmtId="0" fontId="55" fillId="0" borderId="3" xfId="0" applyFont="1" applyBorder="1" applyAlignment="1">
      <alignment horizontal="left" vertical="top" wrapText="1"/>
    </xf>
    <xf numFmtId="0" fontId="76" fillId="14" borderId="1" xfId="0" applyFont="1" applyFill="1" applyBorder="1" applyAlignment="1">
      <alignment horizontal="left" vertical="top" wrapText="1"/>
    </xf>
    <xf numFmtId="0" fontId="55" fillId="14" borderId="18" xfId="0" applyFont="1" applyFill="1" applyBorder="1" applyAlignment="1">
      <alignment horizontal="left" vertical="top" wrapText="1"/>
    </xf>
    <xf numFmtId="0" fontId="75" fillId="14" borderId="18" xfId="0" applyFont="1" applyFill="1" applyBorder="1" applyAlignment="1">
      <alignment horizontal="left" vertical="top" wrapText="1"/>
    </xf>
    <xf numFmtId="0" fontId="60" fillId="0" borderId="15" xfId="0" applyFont="1" applyBorder="1" applyAlignment="1">
      <alignment vertical="top" wrapText="1"/>
    </xf>
    <xf numFmtId="0" fontId="65" fillId="0" borderId="3" xfId="0" applyFont="1" applyBorder="1" applyAlignment="1">
      <alignment vertical="top" wrapText="1"/>
    </xf>
    <xf numFmtId="164" fontId="75" fillId="14" borderId="1" xfId="0" applyNumberFormat="1" applyFont="1" applyFill="1" applyBorder="1" applyAlignment="1">
      <alignment horizontal="left" vertical="top" wrapText="1"/>
    </xf>
    <xf numFmtId="0" fontId="77" fillId="10" borderId="0" xfId="0" applyFont="1" applyFill="1" applyAlignment="1">
      <alignment vertical="top" wrapText="1"/>
    </xf>
    <xf numFmtId="0" fontId="75" fillId="14" borderId="1" xfId="0" applyFont="1" applyFill="1" applyBorder="1" applyAlignment="1">
      <alignment horizontal="left" vertical="top" wrapText="1"/>
    </xf>
    <xf numFmtId="0" fontId="78" fillId="13" borderId="0" xfId="0" applyFont="1" applyFill="1" applyAlignment="1">
      <alignment vertical="top" wrapText="1"/>
    </xf>
    <xf numFmtId="0" fontId="78" fillId="0" borderId="0" xfId="0" applyFont="1" applyAlignment="1">
      <alignment vertical="top" wrapText="1"/>
    </xf>
    <xf numFmtId="0" fontId="79" fillId="0" borderId="0" xfId="0" applyFont="1"/>
    <xf numFmtId="0" fontId="79" fillId="14" borderId="1" xfId="0" applyFont="1" applyFill="1" applyBorder="1" applyAlignment="1">
      <alignment horizontal="left" vertical="top" wrapText="1"/>
    </xf>
    <xf numFmtId="0" fontId="79" fillId="0" borderId="3" xfId="0" applyFont="1" applyBorder="1" applyAlignment="1">
      <alignment vertical="top" wrapText="1"/>
    </xf>
    <xf numFmtId="0" fontId="79" fillId="13" borderId="0" xfId="0" applyFont="1" applyFill="1" applyAlignment="1">
      <alignment vertical="top" wrapText="1"/>
    </xf>
    <xf numFmtId="0" fontId="79" fillId="0" borderId="0" xfId="0" applyFont="1" applyAlignment="1">
      <alignment vertical="top" wrapText="1"/>
    </xf>
    <xf numFmtId="0" fontId="55" fillId="10" borderId="12" xfId="0" applyFont="1" applyFill="1" applyBorder="1" applyAlignment="1">
      <alignment vertical="top" wrapText="1"/>
    </xf>
    <xf numFmtId="0" fontId="80" fillId="10" borderId="0" xfId="0" applyFont="1" applyFill="1" applyAlignment="1">
      <alignment vertical="top"/>
    </xf>
    <xf numFmtId="0" fontId="81" fillId="10" borderId="3" xfId="0" applyFont="1" applyFill="1" applyBorder="1" applyAlignment="1">
      <alignment vertical="top" wrapText="1"/>
    </xf>
    <xf numFmtId="0" fontId="61" fillId="10" borderId="3" xfId="0" applyFont="1" applyFill="1" applyBorder="1" applyAlignment="1">
      <alignment vertical="top" wrapText="1"/>
    </xf>
    <xf numFmtId="0" fontId="76" fillId="10" borderId="3" xfId="0" applyFont="1" applyFill="1" applyBorder="1" applyAlignment="1">
      <alignment vertical="top" wrapText="1"/>
    </xf>
    <xf numFmtId="0" fontId="60" fillId="10" borderId="3" xfId="0" applyFont="1" applyFill="1" applyBorder="1" applyAlignment="1">
      <alignment vertical="top" wrapText="1"/>
    </xf>
    <xf numFmtId="0" fontId="59" fillId="12" borderId="12" xfId="0" applyFont="1" applyFill="1" applyBorder="1" applyAlignment="1">
      <alignment vertical="top" wrapText="1"/>
    </xf>
    <xf numFmtId="0" fontId="83" fillId="13" borderId="0" xfId="0" applyFont="1" applyFill="1"/>
    <xf numFmtId="0" fontId="83" fillId="0" borderId="0" xfId="0" applyFont="1"/>
    <xf numFmtId="0" fontId="83" fillId="18" borderId="0" xfId="0" applyFont="1" applyFill="1"/>
    <xf numFmtId="0" fontId="55" fillId="15" borderId="21" xfId="0" applyFont="1" applyFill="1" applyBorder="1" applyAlignment="1">
      <alignment horizontal="center" vertical="top" wrapText="1"/>
    </xf>
    <xf numFmtId="0" fontId="70" fillId="0" borderId="1" xfId="0" applyFont="1" applyBorder="1" applyAlignment="1">
      <alignment vertical="top" wrapText="1"/>
    </xf>
    <xf numFmtId="0" fontId="59" fillId="10" borderId="22" xfId="9" applyFont="1" applyFill="1" applyBorder="1" applyAlignment="1">
      <alignment vertical="top" wrapText="1"/>
    </xf>
    <xf numFmtId="0" fontId="59" fillId="10" borderId="0" xfId="9" applyFont="1" applyFill="1" applyAlignment="1">
      <alignment vertical="top" wrapText="1"/>
    </xf>
    <xf numFmtId="0" fontId="59" fillId="10" borderId="21" xfId="9" applyFont="1" applyFill="1" applyBorder="1" applyAlignment="1">
      <alignment vertical="top" wrapText="1"/>
    </xf>
    <xf numFmtId="0" fontId="56" fillId="13" borderId="0" xfId="0" applyFont="1" applyFill="1" applyAlignment="1">
      <alignment vertical="top" wrapText="1"/>
    </xf>
    <xf numFmtId="0" fontId="56" fillId="13" borderId="0" xfId="0" applyFont="1" applyFill="1"/>
    <xf numFmtId="0" fontId="63" fillId="13" borderId="0" xfId="0" applyFont="1" applyFill="1" applyAlignment="1">
      <alignment vertical="top" wrapText="1"/>
    </xf>
    <xf numFmtId="0" fontId="56" fillId="13" borderId="12" xfId="0" applyFont="1" applyFill="1" applyBorder="1" applyAlignment="1">
      <alignment vertical="top" wrapText="1"/>
    </xf>
    <xf numFmtId="0" fontId="84" fillId="0" borderId="12" xfId="0" applyFont="1" applyBorder="1" applyAlignment="1">
      <alignment vertical="top" wrapText="1"/>
    </xf>
    <xf numFmtId="0" fontId="85" fillId="8" borderId="12" xfId="0" applyFont="1" applyFill="1" applyBorder="1" applyAlignment="1">
      <alignment vertical="top" wrapText="1"/>
    </xf>
    <xf numFmtId="0" fontId="84" fillId="0" borderId="15" xfId="0" applyFont="1" applyBorder="1" applyAlignment="1">
      <alignment vertical="top" wrapText="1"/>
    </xf>
    <xf numFmtId="0" fontId="84" fillId="0" borderId="15" xfId="0" applyFont="1" applyBorder="1" applyAlignment="1">
      <alignment vertical="top"/>
    </xf>
    <xf numFmtId="0" fontId="84" fillId="0" borderId="0" xfId="0" applyFont="1" applyAlignment="1">
      <alignment vertical="top" wrapText="1"/>
    </xf>
    <xf numFmtId="0" fontId="84" fillId="20" borderId="12" xfId="0" applyFont="1" applyFill="1" applyBorder="1" applyAlignment="1">
      <alignment vertical="top" wrapText="1"/>
    </xf>
    <xf numFmtId="0" fontId="84" fillId="20" borderId="12" xfId="0" applyFont="1" applyFill="1" applyBorder="1" applyAlignment="1">
      <alignment vertical="top"/>
    </xf>
    <xf numFmtId="0" fontId="56" fillId="0" borderId="12" xfId="0" applyFont="1" applyBorder="1" applyAlignment="1">
      <alignment vertical="top"/>
    </xf>
    <xf numFmtId="0" fontId="86" fillId="0" borderId="3" xfId="0" applyFont="1" applyBorder="1" applyAlignment="1">
      <alignment vertical="top" wrapText="1"/>
    </xf>
    <xf numFmtId="0" fontId="59" fillId="0" borderId="17" xfId="0" applyFont="1" applyBorder="1" applyAlignment="1">
      <alignment vertical="top" wrapText="1"/>
    </xf>
    <xf numFmtId="0" fontId="87" fillId="0" borderId="15" xfId="0" applyFont="1" applyBorder="1" applyAlignment="1">
      <alignment vertical="top" wrapText="1"/>
    </xf>
    <xf numFmtId="0" fontId="87" fillId="0" borderId="0" xfId="0" applyFont="1" applyAlignment="1">
      <alignment vertical="top" wrapText="1"/>
    </xf>
    <xf numFmtId="0" fontId="63" fillId="12" borderId="24" xfId="5" applyFont="1" applyFill="1" applyBorder="1" applyAlignment="1">
      <alignment horizontal="left" vertical="center" wrapText="1"/>
    </xf>
    <xf numFmtId="0" fontId="63" fillId="12" borderId="13" xfId="5" applyFont="1" applyFill="1" applyBorder="1" applyAlignment="1">
      <alignment horizontal="left" vertical="center" wrapText="1"/>
    </xf>
    <xf numFmtId="0" fontId="63" fillId="12" borderId="23" xfId="5" applyFont="1" applyFill="1" applyBorder="1" applyAlignment="1">
      <alignment horizontal="left" vertical="center"/>
    </xf>
    <xf numFmtId="0" fontId="69" fillId="12" borderId="24" xfId="0" applyFont="1" applyFill="1" applyBorder="1"/>
    <xf numFmtId="0" fontId="63" fillId="12" borderId="13" xfId="0" applyFont="1" applyFill="1" applyBorder="1" applyAlignment="1">
      <alignment wrapText="1"/>
    </xf>
    <xf numFmtId="0" fontId="63" fillId="12" borderId="12" xfId="5" applyFont="1" applyFill="1" applyBorder="1" applyAlignment="1">
      <alignment vertical="center" textRotation="90" wrapText="1"/>
    </xf>
    <xf numFmtId="0" fontId="88" fillId="0" borderId="12" xfId="0" applyFont="1" applyBorder="1"/>
    <xf numFmtId="0" fontId="88" fillId="0" borderId="12" xfId="0" applyFont="1" applyBorder="1" applyAlignment="1">
      <alignment wrapText="1"/>
    </xf>
    <xf numFmtId="0" fontId="56" fillId="11" borderId="12" xfId="0" applyFont="1" applyFill="1" applyBorder="1"/>
    <xf numFmtId="0" fontId="56" fillId="11" borderId="12" xfId="0" applyFont="1" applyFill="1" applyBorder="1" applyAlignment="1">
      <alignment wrapText="1"/>
    </xf>
    <xf numFmtId="0" fontId="56" fillId="0" borderId="12" xfId="0" applyFont="1" applyBorder="1"/>
    <xf numFmtId="0" fontId="56" fillId="0" borderId="12" xfId="0" applyFont="1" applyBorder="1" applyAlignment="1">
      <alignment wrapText="1"/>
    </xf>
    <xf numFmtId="0" fontId="56" fillId="0" borderId="0" xfId="0" applyFont="1" applyAlignment="1">
      <alignment wrapText="1"/>
    </xf>
    <xf numFmtId="164" fontId="59" fillId="14" borderId="16" xfId="0" applyNumberFormat="1" applyFont="1" applyFill="1" applyBorder="1" applyAlignment="1" applyProtection="1">
      <alignment horizontal="left" vertical="top" wrapText="1"/>
      <protection locked="0"/>
    </xf>
    <xf numFmtId="0" fontId="59" fillId="14" borderId="22" xfId="0" applyFont="1" applyFill="1" applyBorder="1" applyAlignment="1" applyProtection="1">
      <alignment vertical="top"/>
      <protection locked="0"/>
    </xf>
    <xf numFmtId="0" fontId="81" fillId="14" borderId="22" xfId="0" applyFont="1" applyFill="1" applyBorder="1" applyAlignment="1" applyProtection="1">
      <alignment vertical="top" wrapText="1"/>
      <protection locked="0"/>
    </xf>
    <xf numFmtId="0" fontId="65" fillId="14" borderId="33" xfId="0" applyFont="1" applyFill="1" applyBorder="1" applyAlignment="1" applyProtection="1">
      <alignment vertical="top" wrapText="1"/>
      <protection locked="0"/>
    </xf>
    <xf numFmtId="0" fontId="55" fillId="13" borderId="0" xfId="0" applyFont="1" applyFill="1" applyAlignment="1" applyProtection="1">
      <alignment vertical="top" wrapText="1"/>
      <protection locked="0"/>
    </xf>
    <xf numFmtId="164" fontId="59" fillId="14" borderId="18" xfId="0" applyNumberFormat="1" applyFont="1" applyFill="1" applyBorder="1" applyAlignment="1" applyProtection="1">
      <alignment horizontal="left" vertical="top" wrapText="1"/>
      <protection locked="0"/>
    </xf>
    <xf numFmtId="0" fontId="59" fillId="14" borderId="21" xfId="0" applyFont="1" applyFill="1" applyBorder="1" applyAlignment="1" applyProtection="1">
      <alignment vertical="top" wrapText="1"/>
      <protection locked="0"/>
    </xf>
    <xf numFmtId="0" fontId="89" fillId="14" borderId="20" xfId="0" applyFont="1" applyFill="1" applyBorder="1" applyAlignment="1" applyProtection="1">
      <alignment vertical="top" wrapText="1"/>
      <protection locked="0"/>
    </xf>
    <xf numFmtId="164" fontId="55" fillId="14" borderId="18" xfId="0" applyNumberFormat="1" applyFont="1" applyFill="1" applyBorder="1" applyAlignment="1" applyProtection="1">
      <alignment horizontal="left" vertical="top" wrapText="1"/>
      <protection locked="0"/>
    </xf>
    <xf numFmtId="0" fontId="55" fillId="0" borderId="16" xfId="0" applyFont="1" applyBorder="1" applyAlignment="1" applyProtection="1">
      <alignment vertical="top" wrapText="1"/>
      <protection locked="0"/>
    </xf>
    <xf numFmtId="0" fontId="86" fillId="0" borderId="22" xfId="0" applyFont="1" applyBorder="1" applyAlignment="1" applyProtection="1">
      <alignment vertical="top" wrapText="1"/>
      <protection locked="0"/>
    </xf>
    <xf numFmtId="0" fontId="61" fillId="0" borderId="17" xfId="0" applyFont="1" applyBorder="1" applyAlignment="1" applyProtection="1">
      <alignment vertical="top" wrapText="1"/>
      <protection locked="0"/>
    </xf>
    <xf numFmtId="0" fontId="55" fillId="0" borderId="18" xfId="0" applyFont="1" applyBorder="1" applyAlignment="1" applyProtection="1">
      <alignment vertical="top" wrapText="1"/>
      <protection locked="0"/>
    </xf>
    <xf numFmtId="0" fontId="86" fillId="0" borderId="0" xfId="0" applyFont="1" applyAlignment="1" applyProtection="1">
      <alignment vertical="top" wrapText="1"/>
      <protection locked="0"/>
    </xf>
    <xf numFmtId="0" fontId="56" fillId="10" borderId="18" xfId="0" applyFont="1" applyFill="1" applyBorder="1" applyAlignment="1">
      <alignment vertical="top" wrapText="1"/>
    </xf>
    <xf numFmtId="0" fontId="55" fillId="0" borderId="0" xfId="0" applyFont="1" applyAlignment="1" applyProtection="1">
      <alignment vertical="top"/>
      <protection locked="0"/>
    </xf>
    <xf numFmtId="0" fontId="75" fillId="10" borderId="0" xfId="0" applyFont="1" applyFill="1" applyAlignment="1">
      <alignment vertical="top" wrapText="1"/>
    </xf>
    <xf numFmtId="164" fontId="55" fillId="14" borderId="0" xfId="0" applyNumberFormat="1" applyFont="1" applyFill="1" applyAlignment="1" applyProtection="1">
      <alignment horizontal="left" vertical="top" wrapText="1"/>
      <protection locked="0"/>
    </xf>
    <xf numFmtId="0" fontId="55" fillId="0" borderId="0" xfId="0" applyFont="1" applyAlignment="1" applyProtection="1">
      <alignment vertical="top" wrapText="1"/>
      <protection locked="0"/>
    </xf>
    <xf numFmtId="0" fontId="65" fillId="0" borderId="0" xfId="0" applyFont="1" applyAlignment="1" applyProtection="1">
      <alignment vertical="top" wrapText="1"/>
      <protection locked="0"/>
    </xf>
    <xf numFmtId="0" fontId="59" fillId="14" borderId="24" xfId="0" applyFont="1" applyFill="1" applyBorder="1" applyAlignment="1" applyProtection="1">
      <alignment vertical="top"/>
      <protection locked="0"/>
    </xf>
    <xf numFmtId="0" fontId="65" fillId="14" borderId="13" xfId="0" applyFont="1" applyFill="1" applyBorder="1" applyAlignment="1" applyProtection="1">
      <alignment vertical="top" wrapText="1"/>
      <protection locked="0"/>
    </xf>
    <xf numFmtId="164" fontId="55" fillId="14" borderId="1" xfId="0" applyNumberFormat="1" applyFont="1" applyFill="1" applyBorder="1" applyAlignment="1" applyProtection="1">
      <alignment horizontal="left" vertical="top" wrapText="1"/>
      <protection locked="0"/>
    </xf>
    <xf numFmtId="0" fontId="55" fillId="0" borderId="33" xfId="0" applyFont="1" applyBorder="1" applyAlignment="1" applyProtection="1">
      <alignment vertical="top" wrapText="1"/>
      <protection locked="0"/>
    </xf>
    <xf numFmtId="0" fontId="65" fillId="0" borderId="3" xfId="0" applyFont="1" applyBorder="1" applyAlignment="1" applyProtection="1">
      <alignment vertical="top" wrapText="1"/>
      <protection locked="0"/>
    </xf>
    <xf numFmtId="0" fontId="90" fillId="0" borderId="3" xfId="0" applyFont="1" applyBorder="1" applyAlignment="1" applyProtection="1">
      <alignment vertical="top" wrapText="1"/>
      <protection locked="0"/>
    </xf>
    <xf numFmtId="0" fontId="61" fillId="0" borderId="3" xfId="0" applyFont="1" applyBorder="1" applyAlignment="1" applyProtection="1">
      <alignment vertical="top" wrapText="1"/>
      <protection locked="0"/>
    </xf>
    <xf numFmtId="0" fontId="55" fillId="11" borderId="0" xfId="0" applyFont="1" applyFill="1" applyAlignment="1" applyProtection="1">
      <alignment vertical="top" wrapText="1"/>
      <protection locked="0"/>
    </xf>
    <xf numFmtId="0" fontId="59" fillId="14" borderId="24" xfId="0" applyFont="1" applyFill="1" applyBorder="1" applyAlignment="1" applyProtection="1">
      <alignment vertical="top" wrapText="1"/>
      <protection locked="0"/>
    </xf>
    <xf numFmtId="0" fontId="55" fillId="14" borderId="24" xfId="0" applyFont="1" applyFill="1" applyBorder="1" applyAlignment="1" applyProtection="1">
      <alignment vertical="top" wrapText="1"/>
      <protection locked="0"/>
    </xf>
    <xf numFmtId="0" fontId="55" fillId="0" borderId="24" xfId="0" applyFont="1" applyBorder="1" applyAlignment="1" applyProtection="1">
      <alignment vertical="top" wrapText="1"/>
      <protection locked="0"/>
    </xf>
    <xf numFmtId="0" fontId="65" fillId="0" borderId="17" xfId="0" applyFont="1" applyBorder="1" applyAlignment="1" applyProtection="1">
      <alignment vertical="top" wrapText="1"/>
      <protection locked="0"/>
    </xf>
    <xf numFmtId="0" fontId="89" fillId="14" borderId="13" xfId="0" applyFont="1" applyFill="1" applyBorder="1" applyAlignment="1" applyProtection="1">
      <alignment vertical="top" wrapText="1"/>
      <protection locked="0"/>
    </xf>
    <xf numFmtId="0" fontId="90" fillId="0" borderId="0" xfId="0" applyFont="1" applyAlignment="1" applyProtection="1">
      <alignment vertical="top"/>
      <protection locked="0"/>
    </xf>
    <xf numFmtId="0" fontId="55" fillId="10" borderId="0" xfId="0" applyFont="1" applyFill="1" applyAlignment="1">
      <alignment vertical="top" wrapText="1"/>
    </xf>
    <xf numFmtId="2" fontId="86" fillId="0" borderId="0" xfId="0" applyNumberFormat="1" applyFont="1" applyAlignment="1" applyProtection="1">
      <alignment vertical="top" wrapText="1"/>
      <protection locked="0"/>
    </xf>
    <xf numFmtId="0" fontId="65" fillId="0" borderId="3" xfId="0" applyFont="1" applyBorder="1" applyAlignment="1" applyProtection="1">
      <alignment vertical="top"/>
      <protection locked="0"/>
    </xf>
    <xf numFmtId="0" fontId="55" fillId="0" borderId="34" xfId="0" applyFont="1" applyBorder="1" applyAlignment="1" applyProtection="1">
      <alignment vertical="top" wrapText="1"/>
      <protection locked="0"/>
    </xf>
    <xf numFmtId="0" fontId="48" fillId="0" borderId="3" xfId="0" applyFont="1" applyBorder="1" applyAlignment="1" applyProtection="1">
      <alignment vertical="top" wrapText="1"/>
      <protection locked="0"/>
    </xf>
    <xf numFmtId="0" fontId="55" fillId="11" borderId="18" xfId="0" applyFont="1" applyFill="1" applyBorder="1" applyAlignment="1" applyProtection="1">
      <alignment horizontal="right" vertical="top" wrapText="1"/>
      <protection locked="0"/>
    </xf>
    <xf numFmtId="0" fontId="86" fillId="11" borderId="0" xfId="0" applyFont="1" applyFill="1" applyAlignment="1" applyProtection="1">
      <alignment vertical="top" wrapText="1"/>
      <protection locked="0"/>
    </xf>
    <xf numFmtId="0" fontId="61" fillId="11" borderId="3" xfId="0" applyFont="1" applyFill="1" applyBorder="1" applyAlignment="1" applyProtection="1">
      <alignment vertical="top" wrapText="1"/>
      <protection locked="0"/>
    </xf>
    <xf numFmtId="0" fontId="55" fillId="11" borderId="18" xfId="0" applyFont="1" applyFill="1" applyBorder="1" applyAlignment="1" applyProtection="1">
      <alignment vertical="top" wrapText="1"/>
      <protection locked="0"/>
    </xf>
    <xf numFmtId="0" fontId="55" fillId="0" borderId="19" xfId="0" applyFont="1" applyBorder="1" applyAlignment="1" applyProtection="1">
      <alignment horizontal="left" vertical="top" wrapText="1"/>
      <protection locked="0"/>
    </xf>
    <xf numFmtId="0" fontId="55" fillId="0" borderId="21" xfId="0" applyFont="1" applyBorder="1" applyAlignment="1" applyProtection="1">
      <alignment vertical="top" wrapText="1"/>
      <protection locked="0"/>
    </xf>
    <xf numFmtId="0" fontId="65" fillId="0" borderId="20" xfId="0" applyFont="1" applyBorder="1" applyAlignment="1" applyProtection="1">
      <alignment vertical="top" wrapText="1"/>
      <protection locked="0"/>
    </xf>
    <xf numFmtId="164" fontId="55" fillId="14" borderId="1" xfId="0" applyNumberFormat="1" applyFont="1" applyFill="1" applyBorder="1" applyAlignment="1" applyProtection="1">
      <alignment vertical="top"/>
      <protection locked="0"/>
    </xf>
    <xf numFmtId="0" fontId="59" fillId="14" borderId="13" xfId="0" applyFont="1" applyFill="1" applyBorder="1" applyAlignment="1" applyProtection="1">
      <alignment horizontal="center" vertical="top" wrapText="1"/>
      <protection locked="0"/>
    </xf>
    <xf numFmtId="0" fontId="59" fillId="14" borderId="12" xfId="0" applyFont="1" applyFill="1" applyBorder="1" applyAlignment="1" applyProtection="1">
      <alignment horizontal="center" vertical="top" wrapText="1"/>
      <protection locked="0"/>
    </xf>
    <xf numFmtId="0" fontId="59" fillId="13" borderId="0" xfId="0" applyFont="1" applyFill="1" applyAlignment="1" applyProtection="1">
      <alignment vertical="top" wrapText="1"/>
      <protection locked="0"/>
    </xf>
    <xf numFmtId="0" fontId="55" fillId="14" borderId="13" xfId="0" applyFont="1" applyFill="1" applyBorder="1" applyAlignment="1" applyProtection="1">
      <alignment horizontal="center" vertical="top" wrapText="1"/>
      <protection locked="0"/>
    </xf>
    <xf numFmtId="0" fontId="86" fillId="0" borderId="12" xfId="0" applyFont="1" applyBorder="1" applyAlignment="1" applyProtection="1">
      <alignment horizontal="center" vertical="top" wrapText="1"/>
      <protection locked="0"/>
    </xf>
    <xf numFmtId="164" fontId="55" fillId="14" borderId="1" xfId="0" applyNumberFormat="1" applyFont="1" applyFill="1" applyBorder="1" applyAlignment="1" applyProtection="1">
      <alignment vertical="top" wrapText="1"/>
      <protection locked="0"/>
    </xf>
    <xf numFmtId="0" fontId="91" fillId="0" borderId="0" xfId="0" applyFont="1" applyAlignment="1" applyProtection="1">
      <alignment vertical="top" wrapText="1"/>
      <protection locked="0"/>
    </xf>
    <xf numFmtId="0" fontId="55" fillId="0" borderId="19" xfId="0" applyFont="1" applyBorder="1" applyAlignment="1" applyProtection="1">
      <alignment vertical="top" wrapText="1"/>
      <protection locked="0"/>
    </xf>
    <xf numFmtId="0" fontId="86" fillId="0" borderId="21" xfId="0" applyFont="1" applyBorder="1" applyAlignment="1" applyProtection="1">
      <alignment vertical="top" wrapText="1"/>
      <protection locked="0"/>
    </xf>
    <xf numFmtId="0" fontId="90" fillId="0" borderId="20" xfId="0" applyFont="1" applyBorder="1" applyAlignment="1" applyProtection="1">
      <alignment vertical="top" wrapText="1"/>
      <protection locked="0"/>
    </xf>
    <xf numFmtId="0" fontId="92" fillId="14" borderId="12" xfId="0" applyFont="1" applyFill="1" applyBorder="1" applyAlignment="1" applyProtection="1">
      <alignment vertical="top" wrapText="1"/>
      <protection locked="0"/>
    </xf>
    <xf numFmtId="0" fontId="55" fillId="14" borderId="12" xfId="0" applyFont="1" applyFill="1" applyBorder="1" applyAlignment="1" applyProtection="1">
      <alignment vertical="top" wrapText="1"/>
      <protection locked="0"/>
    </xf>
    <xf numFmtId="0" fontId="86" fillId="0" borderId="12" xfId="0" applyFont="1" applyBorder="1" applyAlignment="1" applyProtection="1">
      <alignment vertical="top" wrapText="1"/>
      <protection locked="0"/>
    </xf>
    <xf numFmtId="0" fontId="91" fillId="0" borderId="12" xfId="0" applyFont="1" applyBorder="1" applyAlignment="1" applyProtection="1">
      <alignment vertical="top" wrapText="1"/>
      <protection locked="0"/>
    </xf>
    <xf numFmtId="0" fontId="86" fillId="0" borderId="24" xfId="0" applyFont="1" applyBorder="1" applyAlignment="1" applyProtection="1">
      <alignment vertical="top" wrapText="1"/>
      <protection locked="0"/>
    </xf>
    <xf numFmtId="0" fontId="91" fillId="0" borderId="17" xfId="0" applyFont="1" applyBorder="1" applyAlignment="1" applyProtection="1">
      <alignment vertical="top" wrapText="1"/>
      <protection locked="0"/>
    </xf>
    <xf numFmtId="0" fontId="70" fillId="0" borderId="0" xfId="0" applyFont="1" applyAlignment="1" applyProtection="1">
      <alignment vertical="top" wrapText="1"/>
      <protection locked="0"/>
    </xf>
    <xf numFmtId="0" fontId="90" fillId="11" borderId="3" xfId="0" applyFont="1" applyFill="1" applyBorder="1" applyAlignment="1" applyProtection="1">
      <alignment vertical="top" wrapText="1"/>
      <protection locked="0"/>
    </xf>
    <xf numFmtId="164" fontId="55" fillId="21" borderId="18" xfId="0" applyNumberFormat="1" applyFont="1" applyFill="1" applyBorder="1" applyAlignment="1" applyProtection="1">
      <alignment horizontal="left" vertical="top" wrapText="1"/>
      <protection locked="0"/>
    </xf>
    <xf numFmtId="0" fontId="55" fillId="21" borderId="0" xfId="0" applyFont="1" applyFill="1" applyAlignment="1" applyProtection="1">
      <alignment vertical="top"/>
      <protection locked="0"/>
    </xf>
    <xf numFmtId="164" fontId="59" fillId="14" borderId="1" xfId="0" applyNumberFormat="1" applyFont="1" applyFill="1" applyBorder="1" applyAlignment="1" applyProtection="1">
      <alignment horizontal="left" vertical="top" wrapText="1"/>
      <protection locked="0"/>
    </xf>
    <xf numFmtId="0" fontId="59" fillId="14" borderId="13" xfId="0" applyFont="1" applyFill="1" applyBorder="1" applyAlignment="1" applyProtection="1">
      <alignment vertical="top" wrapText="1"/>
      <protection locked="0"/>
    </xf>
    <xf numFmtId="0" fontId="59" fillId="14" borderId="12" xfId="0" applyFont="1" applyFill="1" applyBorder="1" applyAlignment="1" applyProtection="1">
      <alignment vertical="top" wrapText="1"/>
      <protection locked="0"/>
    </xf>
    <xf numFmtId="0" fontId="90" fillId="0" borderId="13" xfId="0" applyFont="1" applyBorder="1" applyAlignment="1" applyProtection="1">
      <alignment vertical="top" wrapText="1"/>
      <protection locked="0"/>
    </xf>
    <xf numFmtId="0" fontId="90" fillId="0" borderId="12" xfId="0" applyFont="1" applyBorder="1" applyAlignment="1" applyProtection="1">
      <alignment vertical="top" wrapText="1"/>
      <protection locked="0"/>
    </xf>
    <xf numFmtId="0" fontId="86" fillId="0" borderId="13" xfId="0" applyFont="1" applyBorder="1" applyAlignment="1" applyProtection="1">
      <alignment vertical="top" wrapText="1"/>
      <protection locked="0"/>
    </xf>
    <xf numFmtId="0" fontId="59" fillId="0" borderId="12" xfId="6" applyFont="1" applyBorder="1" applyAlignment="1" applyProtection="1">
      <alignment horizontal="center" wrapText="1"/>
      <protection locked="0"/>
    </xf>
    <xf numFmtId="15" fontId="59" fillId="0" borderId="12" xfId="6" applyNumberFormat="1" applyFont="1" applyBorder="1" applyAlignment="1" applyProtection="1">
      <alignment horizontal="center" wrapText="1"/>
      <protection locked="0"/>
    </xf>
    <xf numFmtId="15" fontId="55" fillId="0" borderId="12" xfId="6" applyNumberFormat="1" applyFont="1" applyBorder="1" applyAlignment="1" applyProtection="1">
      <alignment wrapText="1"/>
      <protection locked="0"/>
    </xf>
    <xf numFmtId="0" fontId="57" fillId="0" borderId="0" xfId="0" applyFont="1" applyAlignment="1" applyProtection="1">
      <alignment vertical="top"/>
      <protection locked="0"/>
    </xf>
    <xf numFmtId="0" fontId="56" fillId="0" borderId="0" xfId="0" applyFont="1" applyAlignment="1" applyProtection="1">
      <alignment vertical="top"/>
      <protection locked="0"/>
    </xf>
    <xf numFmtId="0" fontId="80" fillId="10" borderId="0" xfId="0" applyFont="1" applyFill="1" applyAlignment="1" applyProtection="1">
      <alignment horizontal="left" vertical="top" wrapText="1"/>
      <protection locked="0"/>
    </xf>
    <xf numFmtId="0" fontId="93" fillId="0" borderId="0" xfId="0" applyFont="1" applyAlignment="1" applyProtection="1">
      <alignment horizontal="left" vertical="top" wrapText="1"/>
      <protection locked="0"/>
    </xf>
    <xf numFmtId="165" fontId="57" fillId="0" borderId="0" xfId="0" applyNumberFormat="1" applyFont="1" applyAlignment="1" applyProtection="1">
      <alignment vertical="top"/>
      <protection locked="0"/>
    </xf>
    <xf numFmtId="0" fontId="57" fillId="0" borderId="0" xfId="0" applyFont="1" applyProtection="1">
      <protection locked="0"/>
    </xf>
    <xf numFmtId="0" fontId="56" fillId="0" borderId="0" xfId="0" applyFont="1" applyProtection="1">
      <protection locked="0"/>
    </xf>
    <xf numFmtId="0" fontId="76" fillId="10" borderId="12" xfId="6" applyFont="1" applyFill="1" applyBorder="1" applyAlignment="1" applyProtection="1">
      <alignment wrapText="1"/>
      <protection locked="0"/>
    </xf>
    <xf numFmtId="0" fontId="59" fillId="0" borderId="12" xfId="6" applyFont="1" applyBorder="1" applyAlignment="1" applyProtection="1">
      <alignment wrapText="1"/>
      <protection locked="0"/>
    </xf>
    <xf numFmtId="0" fontId="86" fillId="0" borderId="0" xfId="0" quotePrefix="1" applyFont="1" applyAlignment="1" applyProtection="1">
      <alignment vertical="top" wrapText="1"/>
      <protection locked="0"/>
    </xf>
    <xf numFmtId="0" fontId="97" fillId="0" borderId="0" xfId="11" applyAlignment="1" applyProtection="1">
      <alignment vertical="top" wrapText="1"/>
      <protection locked="0"/>
    </xf>
    <xf numFmtId="0" fontId="18" fillId="0" borderId="0" xfId="12" applyFont="1"/>
    <xf numFmtId="0" fontId="19" fillId="0" borderId="0" xfId="12" applyFont="1"/>
    <xf numFmtId="0" fontId="18" fillId="0" borderId="0" xfId="12" applyFont="1" applyAlignment="1">
      <alignment horizontal="center" wrapText="1"/>
    </xf>
    <xf numFmtId="0" fontId="18" fillId="0" borderId="0" xfId="12" applyFont="1" applyAlignment="1">
      <alignment wrapText="1"/>
    </xf>
    <xf numFmtId="0" fontId="98" fillId="0" borderId="0" xfId="0" applyFont="1" applyAlignment="1">
      <alignment horizontal="center" wrapText="1"/>
    </xf>
    <xf numFmtId="0" fontId="18" fillId="0" borderId="0" xfId="12" applyFont="1" applyAlignment="1">
      <alignment horizontal="center" vertical="top"/>
    </xf>
    <xf numFmtId="0" fontId="18" fillId="0" borderId="12" xfId="12" applyFont="1" applyBorder="1" applyAlignment="1">
      <alignment horizontal="center" vertical="top" wrapText="1"/>
    </xf>
    <xf numFmtId="0" fontId="18" fillId="0" borderId="12" xfId="12" applyFont="1" applyBorder="1" applyAlignment="1">
      <alignment horizontal="center" vertical="top"/>
    </xf>
    <xf numFmtId="0" fontId="18" fillId="0" borderId="12" xfId="12" applyFont="1" applyBorder="1" applyAlignment="1" applyProtection="1">
      <alignment horizontal="center" vertical="top"/>
      <protection locked="0"/>
    </xf>
    <xf numFmtId="0" fontId="19" fillId="11" borderId="12" xfId="14" applyFont="1" applyFill="1" applyBorder="1" applyAlignment="1">
      <alignment horizontal="left" wrapText="1"/>
    </xf>
    <xf numFmtId="0" fontId="19" fillId="0" borderId="12" xfId="12" applyFont="1" applyBorder="1" applyAlignment="1">
      <alignment horizontal="left"/>
    </xf>
    <xf numFmtId="166" fontId="19" fillId="0" borderId="12" xfId="10" applyNumberFormat="1" applyFont="1" applyFill="1" applyBorder="1" applyAlignment="1">
      <alignment horizontal="right" wrapText="1"/>
    </xf>
    <xf numFmtId="166" fontId="19" fillId="11" borderId="12" xfId="10" applyNumberFormat="1" applyFont="1" applyFill="1" applyBorder="1" applyAlignment="1">
      <alignment horizontal="right" wrapText="1"/>
    </xf>
    <xf numFmtId="167" fontId="19" fillId="0" borderId="12" xfId="10" applyNumberFormat="1" applyFont="1" applyFill="1" applyBorder="1" applyAlignment="1">
      <alignment horizontal="right" wrapText="1"/>
    </xf>
    <xf numFmtId="43" fontId="19" fillId="0" borderId="12" xfId="10" applyFont="1" applyFill="1" applyBorder="1" applyAlignment="1">
      <alignment horizontal="left" wrapText="1"/>
    </xf>
    <xf numFmtId="0" fontId="19" fillId="0" borderId="12" xfId="12" applyFont="1" applyBorder="1" applyAlignment="1">
      <alignment horizontal="center"/>
    </xf>
    <xf numFmtId="9" fontId="19" fillId="11" borderId="12" xfId="12" applyNumberFormat="1" applyFont="1" applyFill="1" applyBorder="1" applyAlignment="1">
      <alignment horizontal="center"/>
    </xf>
    <xf numFmtId="15" fontId="19" fillId="0" borderId="12" xfId="14" applyNumberFormat="1" applyFont="1" applyBorder="1" applyAlignment="1">
      <alignment horizontal="center" wrapText="1"/>
    </xf>
    <xf numFmtId="0" fontId="19" fillId="0" borderId="12" xfId="0" applyFont="1" applyBorder="1" applyAlignment="1">
      <alignment horizontal="center" wrapText="1"/>
    </xf>
    <xf numFmtId="0" fontId="19" fillId="0" borderId="12" xfId="14" applyFont="1" applyBorder="1" applyAlignment="1">
      <alignment horizontal="right" wrapText="1"/>
    </xf>
    <xf numFmtId="0" fontId="19" fillId="0" borderId="12" xfId="14" applyFont="1" applyBorder="1" applyAlignment="1">
      <alignment horizontal="left" wrapText="1"/>
    </xf>
    <xf numFmtId="1" fontId="19" fillId="0" borderId="12" xfId="12" applyNumberFormat="1" applyFont="1" applyBorder="1" applyAlignment="1">
      <alignment horizontal="center"/>
    </xf>
    <xf numFmtId="0" fontId="97" fillId="0" borderId="12" xfId="11" applyBorder="1" applyAlignment="1">
      <alignment horizontal="left" wrapText="1"/>
    </xf>
    <xf numFmtId="0" fontId="19" fillId="11" borderId="12" xfId="0" applyFont="1" applyFill="1" applyBorder="1" applyAlignment="1">
      <alignment horizontal="left" wrapText="1"/>
    </xf>
    <xf numFmtId="0" fontId="19" fillId="0" borderId="12" xfId="0" applyFont="1" applyBorder="1" applyAlignment="1">
      <alignment horizontal="right" wrapText="1"/>
    </xf>
    <xf numFmtId="0" fontId="19" fillId="0" borderId="12" xfId="0" applyFont="1" applyBorder="1" applyAlignment="1">
      <alignment horizontal="left" wrapText="1"/>
    </xf>
    <xf numFmtId="0" fontId="19" fillId="0" borderId="12" xfId="13" applyBorder="1" applyAlignment="1">
      <alignment horizontal="left" wrapText="1"/>
    </xf>
    <xf numFmtId="0" fontId="19" fillId="0" borderId="12" xfId="0" applyFont="1" applyBorder="1"/>
    <xf numFmtId="15" fontId="19" fillId="0" borderId="12" xfId="0" applyNumberFormat="1" applyFont="1" applyBorder="1" applyAlignment="1">
      <alignment horizontal="center" wrapText="1"/>
    </xf>
    <xf numFmtId="0" fontId="97" fillId="0" borderId="12" xfId="11" quotePrefix="1" applyBorder="1" applyAlignment="1">
      <alignment horizontal="left" wrapText="1"/>
    </xf>
    <xf numFmtId="0" fontId="97" fillId="0" borderId="0" xfId="11"/>
    <xf numFmtId="14" fontId="99" fillId="0" borderId="0" xfId="12" applyNumberFormat="1" applyFont="1" applyAlignment="1">
      <alignment horizontal="left"/>
    </xf>
    <xf numFmtId="168" fontId="18" fillId="0" borderId="0" xfId="12" applyNumberFormat="1" applyFont="1" applyAlignment="1">
      <alignment horizontal="center"/>
    </xf>
    <xf numFmtId="166" fontId="18" fillId="0" borderId="0" xfId="12" applyNumberFormat="1" applyFont="1"/>
    <xf numFmtId="166" fontId="18" fillId="0" borderId="0" xfId="12" applyNumberFormat="1" applyFont="1" applyAlignment="1">
      <alignment horizontal="right"/>
    </xf>
    <xf numFmtId="9" fontId="18" fillId="0" borderId="0" xfId="12" applyNumberFormat="1" applyFont="1" applyAlignment="1">
      <alignment horizontal="center"/>
    </xf>
    <xf numFmtId="168" fontId="18" fillId="0" borderId="0" xfId="12" applyNumberFormat="1" applyFont="1"/>
    <xf numFmtId="0" fontId="19" fillId="0" borderId="0" xfId="12" applyFont="1" applyAlignment="1">
      <alignment horizontal="right"/>
    </xf>
    <xf numFmtId="0" fontId="19" fillId="0" borderId="0" xfId="14" applyFont="1" applyAlignment="1">
      <alignment horizontal="left" wrapText="1"/>
    </xf>
    <xf numFmtId="0" fontId="19" fillId="0" borderId="0" xfId="12" applyFont="1" applyAlignment="1">
      <alignment horizontal="center"/>
    </xf>
    <xf numFmtId="0" fontId="18" fillId="0" borderId="0" xfId="12" applyFont="1" applyAlignment="1">
      <alignment horizontal="center"/>
    </xf>
    <xf numFmtId="0" fontId="19" fillId="0" borderId="0" xfId="12" applyFont="1" applyAlignment="1">
      <alignment horizontal="left"/>
    </xf>
    <xf numFmtId="0" fontId="10" fillId="0" borderId="12" xfId="15" applyBorder="1"/>
    <xf numFmtId="0" fontId="100" fillId="0" borderId="12" xfId="15" applyFont="1" applyBorder="1" applyAlignment="1">
      <alignment vertical="center"/>
    </xf>
    <xf numFmtId="0" fontId="102" fillId="0" borderId="0" xfId="0" applyFont="1"/>
    <xf numFmtId="0" fontId="102" fillId="10" borderId="12" xfId="0" applyFont="1" applyFill="1" applyBorder="1" applyAlignment="1">
      <alignment horizontal="center"/>
    </xf>
    <xf numFmtId="0" fontId="102" fillId="13" borderId="13" xfId="0" applyFont="1" applyFill="1" applyBorder="1" applyAlignment="1">
      <alignment horizontal="center"/>
    </xf>
    <xf numFmtId="0" fontId="102" fillId="22" borderId="12" xfId="0" applyFont="1" applyFill="1" applyBorder="1" applyAlignment="1">
      <alignment horizontal="center"/>
    </xf>
    <xf numFmtId="0" fontId="102" fillId="23" borderId="12" xfId="0" applyFont="1" applyFill="1" applyBorder="1" applyAlignment="1">
      <alignment horizontal="center"/>
    </xf>
    <xf numFmtId="0" fontId="102" fillId="24" borderId="12" xfId="0" applyFont="1" applyFill="1" applyBorder="1" applyAlignment="1">
      <alignment horizontal="center"/>
    </xf>
    <xf numFmtId="0" fontId="102" fillId="25" borderId="12" xfId="0" applyFont="1" applyFill="1" applyBorder="1" applyAlignment="1">
      <alignment horizontal="center"/>
    </xf>
    <xf numFmtId="0" fontId="102" fillId="15" borderId="12" xfId="0" applyFont="1" applyFill="1" applyBorder="1" applyAlignment="1">
      <alignment horizontal="center"/>
    </xf>
    <xf numFmtId="0" fontId="96" fillId="26" borderId="12" xfId="0" applyFont="1" applyFill="1" applyBorder="1" applyAlignment="1">
      <alignment vertical="top"/>
    </xf>
    <xf numFmtId="0" fontId="96" fillId="26" borderId="12" xfId="0" applyFont="1" applyFill="1" applyBorder="1" applyAlignment="1">
      <alignment vertical="top" wrapText="1"/>
    </xf>
    <xf numFmtId="0" fontId="102" fillId="13" borderId="12" xfId="0" applyFont="1" applyFill="1" applyBorder="1" applyAlignment="1">
      <alignment vertical="top"/>
    </xf>
    <xf numFmtId="0" fontId="102" fillId="0" borderId="12" xfId="0" applyFont="1" applyBorder="1" applyAlignment="1">
      <alignment vertical="top"/>
    </xf>
    <xf numFmtId="0" fontId="102" fillId="24" borderId="12" xfId="0" applyFont="1" applyFill="1" applyBorder="1" applyAlignment="1">
      <alignment vertical="top"/>
    </xf>
    <xf numFmtId="0" fontId="102" fillId="15" borderId="12" xfId="0" applyFont="1" applyFill="1" applyBorder="1" applyAlignment="1">
      <alignment vertical="top"/>
    </xf>
    <xf numFmtId="0" fontId="102" fillId="22" borderId="12" xfId="0" applyFont="1" applyFill="1" applyBorder="1" applyAlignment="1">
      <alignment vertical="top"/>
    </xf>
    <xf numFmtId="0" fontId="102" fillId="25" borderId="12" xfId="0" applyFont="1" applyFill="1" applyBorder="1" applyAlignment="1">
      <alignment vertical="top"/>
    </xf>
    <xf numFmtId="0" fontId="102" fillId="11" borderId="12" xfId="0" applyFont="1" applyFill="1" applyBorder="1" applyAlignment="1">
      <alignment vertical="top"/>
    </xf>
    <xf numFmtId="0" fontId="102" fillId="23" borderId="12" xfId="0" applyFont="1" applyFill="1" applyBorder="1" applyAlignment="1">
      <alignment vertical="top"/>
    </xf>
    <xf numFmtId="0" fontId="96" fillId="26" borderId="12" xfId="0" applyFont="1" applyFill="1" applyBorder="1" applyAlignment="1">
      <alignment horizontal="left" vertical="top"/>
    </xf>
    <xf numFmtId="0" fontId="96" fillId="27" borderId="12" xfId="0" applyFont="1" applyFill="1" applyBorder="1" applyAlignment="1">
      <alignment vertical="top"/>
    </xf>
    <xf numFmtId="0" fontId="102" fillId="27" borderId="12" xfId="0" applyFont="1" applyFill="1" applyBorder="1" applyAlignment="1">
      <alignment vertical="top"/>
    </xf>
    <xf numFmtId="0" fontId="96" fillId="27" borderId="12" xfId="0" applyFont="1" applyFill="1" applyBorder="1" applyAlignment="1">
      <alignment vertical="top" wrapText="1"/>
    </xf>
    <xf numFmtId="49" fontId="59" fillId="10" borderId="12" xfId="15" applyNumberFormat="1" applyFont="1" applyFill="1" applyBorder="1" applyAlignment="1">
      <alignment vertical="top"/>
    </xf>
    <xf numFmtId="0" fontId="55" fillId="10" borderId="23" xfId="15" applyFont="1" applyFill="1" applyBorder="1" applyAlignment="1">
      <alignment vertical="top" wrapText="1"/>
    </xf>
    <xf numFmtId="0" fontId="55" fillId="10" borderId="24" xfId="15" applyFont="1" applyFill="1" applyBorder="1" applyAlignment="1">
      <alignment vertical="top" wrapText="1"/>
    </xf>
    <xf numFmtId="0" fontId="105" fillId="0" borderId="0" xfId="15" applyFont="1" applyAlignment="1">
      <alignment vertical="top"/>
    </xf>
    <xf numFmtId="0" fontId="59" fillId="0" borderId="0" xfId="15" applyFont="1" applyAlignment="1">
      <alignment vertical="top"/>
    </xf>
    <xf numFmtId="0" fontId="55" fillId="0" borderId="0" xfId="15" applyFont="1" applyAlignment="1">
      <alignment vertical="top" wrapText="1"/>
    </xf>
    <xf numFmtId="0" fontId="106" fillId="0" borderId="0" xfId="15" applyFont="1" applyAlignment="1">
      <alignment horizontal="left" vertical="top"/>
    </xf>
    <xf numFmtId="0" fontId="10" fillId="0" borderId="0" xfId="15"/>
    <xf numFmtId="0" fontId="63" fillId="0" borderId="0" xfId="15" applyFont="1" applyAlignment="1">
      <alignment vertical="top"/>
    </xf>
    <xf numFmtId="0" fontId="63" fillId="10" borderId="12" xfId="15" applyFont="1" applyFill="1" applyBorder="1" applyAlignment="1">
      <alignment vertical="top" wrapText="1"/>
    </xf>
    <xf numFmtId="0" fontId="56" fillId="0" borderId="0" xfId="15" applyFont="1" applyAlignment="1">
      <alignment vertical="top" wrapText="1"/>
    </xf>
    <xf numFmtId="0" fontId="56" fillId="0" borderId="12" xfId="15" applyFont="1" applyBorder="1" applyAlignment="1">
      <alignment vertical="top" wrapText="1"/>
    </xf>
    <xf numFmtId="14" fontId="56" fillId="0" borderId="12" xfId="15" applyNumberFormat="1" applyFont="1" applyBorder="1" applyAlignment="1">
      <alignment horizontal="left" vertical="top" wrapText="1"/>
    </xf>
    <xf numFmtId="0" fontId="107" fillId="0" borderId="0" xfId="15" applyFont="1"/>
    <xf numFmtId="0" fontId="10" fillId="0" borderId="0" xfId="15" applyAlignment="1">
      <alignment vertical="top"/>
    </xf>
    <xf numFmtId="0" fontId="108" fillId="0" borderId="0" xfId="15" applyFont="1" applyAlignment="1">
      <alignment vertical="top"/>
    </xf>
    <xf numFmtId="0" fontId="96" fillId="0" borderId="0" xfId="15" applyFont="1" applyAlignment="1">
      <alignment vertical="top"/>
    </xf>
    <xf numFmtId="0" fontId="63" fillId="14" borderId="12" xfId="15" applyFont="1" applyFill="1" applyBorder="1" applyAlignment="1">
      <alignment vertical="top"/>
    </xf>
    <xf numFmtId="0" fontId="63" fillId="14" borderId="12" xfId="15" applyFont="1" applyFill="1" applyBorder="1" applyAlignment="1">
      <alignment vertical="top" wrapText="1"/>
    </xf>
    <xf numFmtId="0" fontId="63" fillId="28" borderId="12" xfId="15" applyFont="1" applyFill="1" applyBorder="1" applyAlignment="1">
      <alignment vertical="top"/>
    </xf>
    <xf numFmtId="0" fontId="63" fillId="28" borderId="12" xfId="15" applyFont="1" applyFill="1" applyBorder="1" applyAlignment="1">
      <alignment vertical="top" wrapText="1"/>
    </xf>
    <xf numFmtId="0" fontId="56" fillId="28" borderId="12" xfId="15" applyFont="1" applyFill="1" applyBorder="1" applyAlignment="1">
      <alignment vertical="top" wrapText="1"/>
    </xf>
    <xf numFmtId="0" fontId="63" fillId="0" borderId="12" xfId="15" applyFont="1" applyBorder="1" applyAlignment="1">
      <alignment horizontal="right" vertical="top"/>
    </xf>
    <xf numFmtId="0" fontId="44" fillId="19" borderId="12" xfId="15" applyFont="1" applyFill="1" applyBorder="1" applyAlignment="1">
      <alignment vertical="center" wrapText="1"/>
    </xf>
    <xf numFmtId="0" fontId="63" fillId="0" borderId="0" xfId="15" applyFont="1" applyAlignment="1">
      <alignment horizontal="right" vertical="top"/>
    </xf>
    <xf numFmtId="0" fontId="96" fillId="29" borderId="12" xfId="15" applyFont="1" applyFill="1" applyBorder="1" applyAlignment="1">
      <alignment vertical="top"/>
    </xf>
    <xf numFmtId="0" fontId="96" fillId="29" borderId="12" xfId="15" applyFont="1" applyFill="1" applyBorder="1" applyAlignment="1">
      <alignment vertical="top" wrapText="1"/>
    </xf>
    <xf numFmtId="0" fontId="96" fillId="0" borderId="0" xfId="15" applyFont="1"/>
    <xf numFmtId="0" fontId="96" fillId="29" borderId="13" xfId="15" applyFont="1" applyFill="1" applyBorder="1" applyAlignment="1">
      <alignment vertical="top"/>
    </xf>
    <xf numFmtId="0" fontId="96" fillId="0" borderId="12" xfId="15" applyFont="1" applyBorder="1" applyAlignment="1">
      <alignment horizontal="right" vertical="top"/>
    </xf>
    <xf numFmtId="0" fontId="96" fillId="0" borderId="12" xfId="15" applyFont="1" applyBorder="1" applyAlignment="1">
      <alignment vertical="top" wrapText="1"/>
    </xf>
    <xf numFmtId="0" fontId="10" fillId="0" borderId="13" xfId="15" applyBorder="1" applyAlignment="1">
      <alignment vertical="top"/>
    </xf>
    <xf numFmtId="0" fontId="109" fillId="0" borderId="12" xfId="15" applyFont="1" applyBorder="1" applyAlignment="1">
      <alignment vertical="top" wrapText="1"/>
    </xf>
    <xf numFmtId="0" fontId="10" fillId="0" borderId="12" xfId="15" applyBorder="1" applyAlignment="1">
      <alignment vertical="top" wrapText="1"/>
    </xf>
    <xf numFmtId="0" fontId="10" fillId="29" borderId="13" xfId="15" applyFill="1" applyBorder="1" applyAlignment="1">
      <alignment vertical="top"/>
    </xf>
    <xf numFmtId="0" fontId="9" fillId="0" borderId="12" xfId="15" applyFont="1" applyBorder="1" applyAlignment="1">
      <alignment vertical="top" wrapText="1"/>
    </xf>
    <xf numFmtId="0" fontId="96" fillId="13" borderId="12" xfId="15" applyFont="1" applyFill="1" applyBorder="1" applyAlignment="1">
      <alignment horizontal="right" vertical="top"/>
    </xf>
    <xf numFmtId="0" fontId="96" fillId="13" borderId="12" xfId="15" applyFont="1" applyFill="1" applyBorder="1" applyAlignment="1">
      <alignment vertical="top" wrapText="1"/>
    </xf>
    <xf numFmtId="0" fontId="9" fillId="13" borderId="13" xfId="15" applyFont="1" applyFill="1" applyBorder="1" applyAlignment="1">
      <alignment vertical="top" wrapText="1"/>
    </xf>
    <xf numFmtId="0" fontId="96" fillId="0" borderId="12" xfId="0" applyFont="1" applyBorder="1" applyAlignment="1">
      <alignment vertical="top" wrapText="1"/>
    </xf>
    <xf numFmtId="0" fontId="112" fillId="29" borderId="12" xfId="15" applyFont="1" applyFill="1" applyBorder="1" applyAlignment="1">
      <alignment vertical="top"/>
    </xf>
    <xf numFmtId="0" fontId="112" fillId="29" borderId="12" xfId="15" applyFont="1" applyFill="1" applyBorder="1" applyAlignment="1">
      <alignment vertical="top" wrapText="1"/>
    </xf>
    <xf numFmtId="0" fontId="13" fillId="0" borderId="13" xfId="0" applyFont="1" applyBorder="1" applyAlignment="1">
      <alignment vertical="top"/>
    </xf>
    <xf numFmtId="0" fontId="110" fillId="0" borderId="12" xfId="0" applyFont="1" applyBorder="1" applyAlignment="1">
      <alignment vertical="top" wrapText="1"/>
    </xf>
    <xf numFmtId="0" fontId="96" fillId="11" borderId="12" xfId="0" applyFont="1" applyFill="1" applyBorder="1" applyAlignment="1">
      <alignment vertical="top" wrapText="1"/>
    </xf>
    <xf numFmtId="0" fontId="13" fillId="11" borderId="13" xfId="0" applyFont="1" applyFill="1" applyBorder="1" applyAlignment="1">
      <alignment vertical="top"/>
    </xf>
    <xf numFmtId="0" fontId="102" fillId="0" borderId="13" xfId="0" applyFont="1" applyBorder="1" applyAlignment="1">
      <alignment vertical="top"/>
    </xf>
    <xf numFmtId="0" fontId="111" fillId="0" borderId="12" xfId="0" applyFont="1" applyBorder="1" applyAlignment="1">
      <alignment vertical="top" wrapText="1"/>
    </xf>
    <xf numFmtId="15" fontId="59" fillId="0" borderId="12" xfId="6" applyNumberFormat="1" applyFont="1" applyBorder="1" applyAlignment="1" applyProtection="1">
      <alignment wrapText="1"/>
      <protection locked="0"/>
    </xf>
    <xf numFmtId="0" fontId="14" fillId="0" borderId="12" xfId="19" applyFont="1" applyBorder="1" applyAlignment="1">
      <alignment vertical="top" wrapText="1"/>
    </xf>
    <xf numFmtId="0" fontId="0" fillId="0" borderId="12" xfId="19" applyFont="1" applyBorder="1" applyAlignment="1">
      <alignment vertical="top" wrapText="1"/>
    </xf>
    <xf numFmtId="0" fontId="55" fillId="0" borderId="12" xfId="19" applyFont="1" applyBorder="1" applyAlignment="1">
      <alignment vertical="top" wrapText="1"/>
    </xf>
    <xf numFmtId="0" fontId="7" fillId="0" borderId="12" xfId="15" applyFont="1" applyBorder="1" applyAlignment="1">
      <alignment vertical="top" wrapText="1"/>
    </xf>
    <xf numFmtId="0" fontId="7" fillId="0" borderId="0" xfId="15" applyFont="1"/>
    <xf numFmtId="16" fontId="63" fillId="10" borderId="0" xfId="0" applyNumberFormat="1" applyFont="1" applyFill="1" applyAlignment="1">
      <alignment vertical="top" wrapText="1"/>
    </xf>
    <xf numFmtId="16" fontId="56" fillId="0" borderId="0" xfId="0" applyNumberFormat="1" applyFont="1" applyAlignment="1">
      <alignment vertical="top" wrapText="1"/>
    </xf>
    <xf numFmtId="0" fontId="6" fillId="0" borderId="12" xfId="15" applyFont="1" applyBorder="1" applyAlignment="1">
      <alignment vertical="top" wrapText="1"/>
    </xf>
    <xf numFmtId="0" fontId="10" fillId="11" borderId="12" xfId="15" applyFill="1" applyBorder="1" applyAlignment="1">
      <alignment vertical="top" wrapText="1"/>
    </xf>
    <xf numFmtId="0" fontId="59" fillId="10" borderId="24" xfId="15" applyFont="1" applyFill="1" applyBorder="1" applyAlignment="1">
      <alignment vertical="top" wrapText="1"/>
    </xf>
    <xf numFmtId="0" fontId="59" fillId="0" borderId="0" xfId="15" applyFont="1" applyAlignment="1">
      <alignment vertical="top" wrapText="1"/>
    </xf>
    <xf numFmtId="0" fontId="63" fillId="0" borderId="0" xfId="15" applyFont="1" applyAlignment="1">
      <alignment vertical="top" wrapText="1"/>
    </xf>
    <xf numFmtId="0" fontId="63" fillId="0" borderId="12" xfId="15" applyFont="1" applyBorder="1" applyAlignment="1">
      <alignment vertical="top" wrapText="1"/>
    </xf>
    <xf numFmtId="0" fontId="96" fillId="0" borderId="13" xfId="15" applyFont="1" applyBorder="1" applyAlignment="1">
      <alignment vertical="top"/>
    </xf>
    <xf numFmtId="0" fontId="96" fillId="13" borderId="13" xfId="15" applyFont="1" applyFill="1" applyBorder="1" applyAlignment="1">
      <alignment vertical="top"/>
    </xf>
    <xf numFmtId="0" fontId="96" fillId="11" borderId="12" xfId="15" applyFont="1" applyFill="1" applyBorder="1" applyAlignment="1">
      <alignment horizontal="right" vertical="top"/>
    </xf>
    <xf numFmtId="0" fontId="96" fillId="11" borderId="13" xfId="15" applyFont="1" applyFill="1" applyBorder="1" applyAlignment="1">
      <alignment vertical="top"/>
    </xf>
    <xf numFmtId="0" fontId="9" fillId="11" borderId="13" xfId="15" applyFont="1" applyFill="1" applyBorder="1" applyAlignment="1">
      <alignment vertical="top" wrapText="1"/>
    </xf>
    <xf numFmtId="0" fontId="10" fillId="11" borderId="0" xfId="15" applyFill="1"/>
    <xf numFmtId="0" fontId="6" fillId="11" borderId="12" xfId="15" applyFont="1" applyFill="1" applyBorder="1" applyAlignment="1">
      <alignment vertical="top" wrapText="1"/>
    </xf>
    <xf numFmtId="0" fontId="96" fillId="11" borderId="12" xfId="15" applyFont="1" applyFill="1" applyBorder="1" applyAlignment="1">
      <alignment vertical="top" wrapText="1"/>
    </xf>
    <xf numFmtId="0" fontId="96" fillId="11" borderId="12" xfId="15" applyFont="1" applyFill="1" applyBorder="1" applyAlignment="1">
      <alignment vertical="top"/>
    </xf>
    <xf numFmtId="0" fontId="10" fillId="11" borderId="13" xfId="15" applyFill="1" applyBorder="1" applyAlignment="1">
      <alignment vertical="top"/>
    </xf>
    <xf numFmtId="0" fontId="117" fillId="0" borderId="12" xfId="0" applyFont="1" applyBorder="1" applyAlignment="1">
      <alignment vertical="top" wrapText="1"/>
    </xf>
    <xf numFmtId="0" fontId="5" fillId="0" borderId="12" xfId="15" applyFont="1" applyBorder="1" applyAlignment="1">
      <alignment vertical="top" wrapText="1"/>
    </xf>
    <xf numFmtId="0" fontId="44" fillId="11" borderId="12" xfId="0" applyFont="1" applyFill="1" applyBorder="1" applyAlignment="1">
      <alignment vertical="top" wrapText="1"/>
    </xf>
    <xf numFmtId="0" fontId="10" fillId="11" borderId="0" xfId="15" applyFill="1" applyAlignment="1">
      <alignment vertical="top"/>
    </xf>
    <xf numFmtId="0" fontId="60" fillId="11" borderId="0" xfId="0" applyFont="1" applyFill="1" applyAlignment="1">
      <alignment vertical="top" wrapText="1"/>
    </xf>
    <xf numFmtId="0" fontId="55" fillId="11" borderId="0" xfId="0" applyFont="1" applyFill="1"/>
    <xf numFmtId="0" fontId="55" fillId="11" borderId="12" xfId="0" applyFont="1" applyFill="1" applyBorder="1" applyAlignment="1">
      <alignment vertical="top" wrapText="1"/>
    </xf>
    <xf numFmtId="0" fontId="55" fillId="11" borderId="0" xfId="0" applyFont="1" applyFill="1" applyAlignment="1">
      <alignment vertical="top" wrapText="1"/>
    </xf>
    <xf numFmtId="0" fontId="66" fillId="0" borderId="0" xfId="8" applyFont="1" applyAlignment="1">
      <alignment horizontal="center" vertical="top"/>
    </xf>
    <xf numFmtId="0" fontId="55" fillId="0" borderId="0" xfId="8" applyFont="1" applyAlignment="1">
      <alignment horizontal="left" vertical="top"/>
    </xf>
    <xf numFmtId="0" fontId="56" fillId="0" borderId="0" xfId="8" applyFont="1" applyAlignment="1">
      <alignment horizontal="center" vertical="top"/>
    </xf>
    <xf numFmtId="0" fontId="67" fillId="0" borderId="0" xfId="8" applyFont="1" applyAlignment="1">
      <alignment horizontal="center" vertical="center" wrapText="1"/>
    </xf>
    <xf numFmtId="0" fontId="56" fillId="9" borderId="0" xfId="32" applyFont="1" applyFill="1"/>
    <xf numFmtId="15" fontId="55" fillId="0" borderId="0" xfId="8" applyNumberFormat="1" applyFont="1" applyAlignment="1">
      <alignment horizontal="left" vertical="top"/>
    </xf>
    <xf numFmtId="0" fontId="59" fillId="0" borderId="12" xfId="8" applyFont="1" applyBorder="1" applyAlignment="1">
      <alignment horizontal="center" vertical="center" wrapText="1"/>
    </xf>
    <xf numFmtId="0" fontId="61" fillId="0" borderId="0" xfId="0" applyFont="1" applyAlignment="1">
      <alignment vertical="top" wrapText="1"/>
    </xf>
    <xf numFmtId="0" fontId="59" fillId="0" borderId="0" xfId="0" applyFont="1"/>
    <xf numFmtId="0" fontId="65" fillId="0" borderId="0" xfId="0" applyFont="1"/>
    <xf numFmtId="0" fontId="118" fillId="0" borderId="0" xfId="0" applyFont="1"/>
    <xf numFmtId="0" fontId="119" fillId="0" borderId="0" xfId="0" applyFont="1"/>
    <xf numFmtId="0" fontId="118" fillId="0" borderId="0" xfId="0" applyFont="1" applyAlignment="1">
      <alignment horizontal="left"/>
    </xf>
    <xf numFmtId="0" fontId="120" fillId="0" borderId="0" xfId="0" applyFont="1" applyAlignment="1">
      <alignment horizontal="left"/>
    </xf>
    <xf numFmtId="0" fontId="55" fillId="0" borderId="21" xfId="0" applyFont="1" applyBorder="1"/>
    <xf numFmtId="0" fontId="56" fillId="0" borderId="23" xfId="8" applyFont="1" applyBorder="1" applyAlignment="1">
      <alignment horizontal="center" vertical="center"/>
    </xf>
    <xf numFmtId="0" fontId="56" fillId="0" borderId="0" xfId="8" applyFont="1"/>
    <xf numFmtId="0" fontId="59" fillId="9" borderId="0" xfId="32" applyFont="1" applyFill="1" applyAlignment="1">
      <alignment horizontal="center" vertical="center" wrapText="1"/>
    </xf>
    <xf numFmtId="0" fontId="54" fillId="0" borderId="13" xfId="8" applyFont="1" applyBorder="1" applyAlignment="1" applyProtection="1">
      <alignment horizontal="center" vertical="center" wrapText="1"/>
      <protection locked="0"/>
    </xf>
    <xf numFmtId="0" fontId="59" fillId="0" borderId="12" xfId="32" applyFont="1" applyBorder="1" applyAlignment="1">
      <alignment horizontal="center" vertical="center" wrapText="1"/>
    </xf>
    <xf numFmtId="0" fontId="55" fillId="0" borderId="0" xfId="8" applyFont="1" applyAlignment="1">
      <alignment vertical="top"/>
    </xf>
    <xf numFmtId="0" fontId="68" fillId="0" borderId="12" xfId="8" applyFont="1" applyBorder="1" applyAlignment="1">
      <alignment horizontal="left" vertical="top" wrapText="1"/>
    </xf>
    <xf numFmtId="0" fontId="14" fillId="11" borderId="12" xfId="19" applyFont="1" applyFill="1" applyBorder="1" applyAlignment="1">
      <alignment vertical="top" wrapText="1"/>
    </xf>
    <xf numFmtId="0" fontId="68" fillId="9" borderId="0" xfId="32" applyFont="1" applyFill="1"/>
    <xf numFmtId="0" fontId="56" fillId="0" borderId="12" xfId="8" applyFont="1" applyBorder="1" applyAlignment="1">
      <alignment horizontal="left" vertical="top" wrapText="1"/>
    </xf>
    <xf numFmtId="0" fontId="56" fillId="0" borderId="12" xfId="32" applyFont="1" applyBorder="1" applyAlignment="1">
      <alignment horizontal="left" vertical="top" wrapText="1"/>
    </xf>
    <xf numFmtId="0" fontId="60" fillId="0" borderId="0" xfId="8" applyFont="1" applyAlignment="1">
      <alignment horizontal="left" vertical="top" wrapText="1"/>
    </xf>
    <xf numFmtId="0" fontId="59" fillId="0" borderId="16" xfId="8" applyFont="1" applyBorder="1" applyAlignment="1">
      <alignment vertical="top"/>
    </xf>
    <xf numFmtId="0" fontId="55" fillId="0" borderId="22" xfId="8" applyFont="1" applyBorder="1" applyAlignment="1">
      <alignment vertical="top" wrapText="1"/>
    </xf>
    <xf numFmtId="0" fontId="55" fillId="0" borderId="22" xfId="8" applyFont="1" applyBorder="1" applyAlignment="1">
      <alignment vertical="top"/>
    </xf>
    <xf numFmtId="0" fontId="55" fillId="0" borderId="17" xfId="8" applyFont="1" applyBorder="1" applyAlignment="1">
      <alignment vertical="top" wrapText="1"/>
    </xf>
    <xf numFmtId="15" fontId="55" fillId="0" borderId="20" xfId="8" applyNumberFormat="1" applyFont="1" applyBorder="1" applyAlignment="1">
      <alignment vertical="top" wrapText="1"/>
    </xf>
    <xf numFmtId="0" fontId="7" fillId="11" borderId="0" xfId="15" applyFont="1" applyFill="1"/>
    <xf numFmtId="0" fontId="76" fillId="14" borderId="18" xfId="0" applyFont="1" applyFill="1" applyBorder="1" applyAlignment="1">
      <alignment horizontal="left" vertical="top" wrapText="1"/>
    </xf>
    <xf numFmtId="0" fontId="76" fillId="14" borderId="13" xfId="0" applyFont="1" applyFill="1" applyBorder="1" applyAlignment="1">
      <alignment vertical="top" wrapText="1"/>
    </xf>
    <xf numFmtId="0" fontId="82" fillId="0" borderId="0" xfId="0" applyFont="1" applyAlignment="1">
      <alignment horizontal="left" vertical="top" wrapText="1"/>
    </xf>
    <xf numFmtId="0" fontId="2" fillId="0" borderId="12" xfId="15" applyFont="1" applyBorder="1" applyAlignment="1">
      <alignment vertical="top" wrapText="1"/>
    </xf>
    <xf numFmtId="0" fontId="55" fillId="11" borderId="12" xfId="0" applyFont="1" applyFill="1" applyBorder="1" applyAlignment="1">
      <alignment horizontal="left" vertical="top" wrapText="1"/>
    </xf>
    <xf numFmtId="164" fontId="55" fillId="0" borderId="12" xfId="0" applyNumberFormat="1" applyFont="1" applyBorder="1" applyAlignment="1">
      <alignment vertical="top" wrapText="1"/>
    </xf>
    <xf numFmtId="0" fontId="30" fillId="0" borderId="12" xfId="0" applyFont="1" applyBorder="1" applyAlignment="1">
      <alignment vertical="top" wrapText="1"/>
    </xf>
    <xf numFmtId="164" fontId="55" fillId="11" borderId="12" xfId="0" applyNumberFormat="1" applyFont="1" applyFill="1" applyBorder="1" applyAlignment="1">
      <alignment vertical="top" wrapText="1"/>
    </xf>
    <xf numFmtId="0" fontId="102" fillId="0" borderId="12" xfId="0" applyFont="1" applyBorder="1" applyAlignment="1">
      <alignment vertical="top" wrapText="1"/>
    </xf>
    <xf numFmtId="0" fontId="55" fillId="11" borderId="14" xfId="0" applyFont="1" applyFill="1" applyBorder="1" applyAlignment="1">
      <alignment vertical="top" wrapText="1"/>
    </xf>
    <xf numFmtId="0" fontId="55" fillId="16" borderId="12" xfId="0" applyFont="1" applyFill="1" applyBorder="1" applyAlignment="1">
      <alignment vertical="top" wrapText="1"/>
    </xf>
    <xf numFmtId="0" fontId="122" fillId="16" borderId="12" xfId="15" applyFont="1" applyFill="1" applyBorder="1" applyAlignment="1">
      <alignment vertical="top" wrapText="1"/>
    </xf>
    <xf numFmtId="0" fontId="55" fillId="16" borderId="12" xfId="0" applyFont="1" applyFill="1" applyBorder="1" applyAlignment="1">
      <alignment horizontal="left" vertical="top" wrapText="1"/>
    </xf>
    <xf numFmtId="0" fontId="102" fillId="16" borderId="12" xfId="15" applyFont="1" applyFill="1" applyBorder="1" applyAlignment="1">
      <alignment vertical="top" wrapText="1"/>
    </xf>
    <xf numFmtId="0" fontId="83" fillId="11" borderId="12" xfId="15" applyFont="1" applyFill="1" applyBorder="1" applyAlignment="1">
      <alignment vertical="top" wrapText="1"/>
    </xf>
    <xf numFmtId="0" fontId="83" fillId="16" borderId="12" xfId="15" applyFont="1" applyFill="1" applyBorder="1" applyAlignment="1">
      <alignment vertical="top" wrapText="1"/>
    </xf>
    <xf numFmtId="0" fontId="96" fillId="16" borderId="12" xfId="15" applyFont="1" applyFill="1" applyBorder="1" applyAlignment="1">
      <alignment horizontal="right" vertical="top"/>
    </xf>
    <xf numFmtId="0" fontId="109" fillId="16" borderId="12" xfId="15" applyFont="1" applyFill="1" applyBorder="1" applyAlignment="1">
      <alignment vertical="top" wrapText="1"/>
    </xf>
    <xf numFmtId="0" fontId="96" fillId="16" borderId="13" xfId="15" applyFont="1" applyFill="1" applyBorder="1" applyAlignment="1">
      <alignment vertical="top"/>
    </xf>
    <xf numFmtId="0" fontId="6" fillId="16" borderId="13" xfId="15" applyFont="1" applyFill="1" applyBorder="1" applyAlignment="1">
      <alignment vertical="top" wrapText="1"/>
    </xf>
    <xf numFmtId="0" fontId="96" fillId="16" borderId="12" xfId="15" applyFont="1" applyFill="1" applyBorder="1" applyAlignment="1">
      <alignment vertical="top" wrapText="1"/>
    </xf>
    <xf numFmtId="0" fontId="9" fillId="16" borderId="13" xfId="15" applyFont="1" applyFill="1" applyBorder="1" applyAlignment="1">
      <alignment vertical="top" wrapText="1"/>
    </xf>
    <xf numFmtId="0" fontId="35" fillId="11" borderId="12" xfId="0" applyFont="1" applyFill="1" applyBorder="1" applyAlignment="1">
      <alignment vertical="top" wrapText="1"/>
    </xf>
    <xf numFmtId="0" fontId="35" fillId="16" borderId="12" xfId="0" applyFont="1" applyFill="1" applyBorder="1" applyAlignment="1">
      <alignment vertical="top" wrapText="1"/>
    </xf>
    <xf numFmtId="0" fontId="44" fillId="16" borderId="12" xfId="0" applyFont="1" applyFill="1" applyBorder="1" applyAlignment="1">
      <alignment vertical="top" wrapText="1"/>
    </xf>
    <xf numFmtId="0" fontId="55" fillId="11" borderId="3" xfId="0" applyFont="1" applyFill="1" applyBorder="1" applyAlignment="1">
      <alignment vertical="top" wrapText="1"/>
    </xf>
    <xf numFmtId="0" fontId="75" fillId="11" borderId="3" xfId="0" applyFont="1" applyFill="1" applyBorder="1" applyAlignment="1">
      <alignment vertical="top" wrapText="1"/>
    </xf>
    <xf numFmtId="0" fontId="117" fillId="11" borderId="0" xfId="0" applyFont="1" applyFill="1" applyAlignment="1">
      <alignment vertical="top" wrapText="1"/>
    </xf>
    <xf numFmtId="0" fontId="56" fillId="0" borderId="12" xfId="17" applyFont="1" applyBorder="1"/>
    <xf numFmtId="15" fontId="56" fillId="0" borderId="12" xfId="17" applyNumberFormat="1" applyFont="1" applyBorder="1" applyAlignment="1">
      <alignment horizontal="left"/>
    </xf>
    <xf numFmtId="0" fontId="123" fillId="0" borderId="0" xfId="0" applyFont="1"/>
    <xf numFmtId="0" fontId="63" fillId="0" borderId="0" xfId="0" applyFont="1"/>
    <xf numFmtId="0" fontId="124" fillId="0" borderId="0" xfId="0" applyFont="1"/>
    <xf numFmtId="0" fontId="63" fillId="30" borderId="23" xfId="0" applyFont="1" applyFill="1" applyBorder="1"/>
    <xf numFmtId="0" fontId="63" fillId="30" borderId="13" xfId="0" applyFont="1" applyFill="1" applyBorder="1"/>
    <xf numFmtId="0" fontId="56" fillId="30" borderId="12" xfId="0" applyFont="1" applyFill="1" applyBorder="1"/>
    <xf numFmtId="0" fontId="63" fillId="9" borderId="12" xfId="0" applyFont="1" applyFill="1" applyBorder="1"/>
    <xf numFmtId="0" fontId="55" fillId="11" borderId="12" xfId="0" applyFont="1" applyFill="1" applyBorder="1"/>
    <xf numFmtId="0" fontId="55" fillId="9" borderId="12" xfId="0" applyFont="1" applyFill="1" applyBorder="1"/>
    <xf numFmtId="0" fontId="125" fillId="0" borderId="0" xfId="0" applyFont="1"/>
    <xf numFmtId="0" fontId="126" fillId="0" borderId="0" xfId="0" applyFont="1"/>
    <xf numFmtId="0" fontId="55" fillId="7" borderId="12" xfId="0" applyFont="1" applyFill="1" applyBorder="1"/>
    <xf numFmtId="0" fontId="55" fillId="0" borderId="0" xfId="0" applyFont="1" applyAlignment="1">
      <alignment horizontal="left" vertical="top"/>
    </xf>
    <xf numFmtId="0" fontId="63" fillId="0" borderId="0" xfId="0" applyFont="1" applyAlignment="1">
      <alignment horizontal="right"/>
    </xf>
    <xf numFmtId="0" fontId="75" fillId="0" borderId="12" xfId="0" applyFont="1" applyBorder="1"/>
    <xf numFmtId="0" fontId="127" fillId="0" borderId="0" xfId="0" applyFont="1" applyAlignment="1">
      <alignment horizontal="left"/>
    </xf>
    <xf numFmtId="0" fontId="55" fillId="0" borderId="0" xfId="0" applyFont="1" applyAlignment="1">
      <alignment horizontal="left"/>
    </xf>
    <xf numFmtId="0" fontId="127" fillId="0" borderId="0" xfId="0" applyFont="1"/>
    <xf numFmtId="0" fontId="59" fillId="0" borderId="12" xfId="0" applyFont="1" applyBorder="1"/>
    <xf numFmtId="0" fontId="70" fillId="0" borderId="0" xfId="0" applyFont="1"/>
    <xf numFmtId="0" fontId="56" fillId="7" borderId="12" xfId="0" applyFont="1" applyFill="1" applyBorder="1"/>
    <xf numFmtId="0" fontId="63" fillId="0" borderId="12" xfId="0" applyFont="1" applyBorder="1"/>
    <xf numFmtId="14" fontId="59" fillId="0" borderId="12" xfId="6" applyNumberFormat="1" applyFont="1" applyBorder="1" applyAlignment="1" applyProtection="1">
      <alignment horizontal="center" wrapText="1"/>
      <protection locked="0"/>
    </xf>
    <xf numFmtId="14" fontId="55" fillId="0" borderId="20" xfId="0" applyNumberFormat="1" applyFont="1" applyBorder="1" applyAlignment="1">
      <alignment vertical="top" wrapText="1"/>
    </xf>
    <xf numFmtId="0" fontId="55" fillId="0" borderId="3" xfId="8" applyFont="1" applyBorder="1" applyAlignment="1">
      <alignment vertical="top" wrapText="1"/>
    </xf>
    <xf numFmtId="14" fontId="55" fillId="0" borderId="20" xfId="8" applyNumberFormat="1" applyFont="1" applyBorder="1" applyAlignment="1">
      <alignment vertical="top" wrapText="1"/>
    </xf>
    <xf numFmtId="0" fontId="55" fillId="0" borderId="3" xfId="0" applyFont="1" applyBorder="1" applyAlignment="1">
      <alignment vertical="top"/>
    </xf>
    <xf numFmtId="0" fontId="56" fillId="0" borderId="0" xfId="0" applyFont="1" applyAlignment="1">
      <alignment horizontal="center" vertical="center"/>
    </xf>
    <xf numFmtId="0" fontId="55" fillId="0" borderId="0" xfId="0" applyFont="1" applyAlignment="1">
      <alignment horizontal="center" vertical="center"/>
    </xf>
    <xf numFmtId="0" fontId="93" fillId="0" borderId="0" xfId="0" applyFont="1" applyAlignment="1" applyProtection="1">
      <alignment horizontal="left" vertical="top" wrapText="1"/>
      <protection locked="0"/>
    </xf>
    <xf numFmtId="0" fontId="55" fillId="0" borderId="0" xfId="0" applyFont="1" applyAlignment="1">
      <alignment horizontal="center"/>
    </xf>
    <xf numFmtId="0" fontId="58" fillId="10" borderId="0" xfId="0" applyFont="1" applyFill="1" applyAlignment="1">
      <alignment wrapText="1"/>
    </xf>
    <xf numFmtId="0" fontId="55" fillId="10" borderId="0" xfId="0" applyFont="1" applyFill="1" applyAlignment="1">
      <alignment wrapText="1"/>
    </xf>
    <xf numFmtId="0" fontId="58" fillId="10" borderId="0" xfId="0" applyFont="1" applyFill="1" applyAlignment="1">
      <alignment vertical="top"/>
    </xf>
    <xf numFmtId="0" fontId="55" fillId="10" borderId="0" xfId="0" applyFont="1" applyFill="1" applyAlignment="1">
      <alignment vertical="top"/>
    </xf>
    <xf numFmtId="0" fontId="58" fillId="0" borderId="0" xfId="0" applyFont="1" applyAlignment="1">
      <alignment vertical="top"/>
    </xf>
    <xf numFmtId="0" fontId="55" fillId="0" borderId="0" xfId="0" applyFont="1" applyAlignment="1">
      <alignment vertical="top"/>
    </xf>
    <xf numFmtId="0" fontId="58" fillId="10" borderId="0" xfId="0" applyFont="1" applyFill="1" applyAlignment="1" applyProtection="1">
      <alignment vertical="top" wrapText="1"/>
      <protection locked="0"/>
    </xf>
    <xf numFmtId="0" fontId="0" fillId="10" borderId="0" xfId="0" applyFill="1" applyAlignment="1" applyProtection="1">
      <alignment vertical="top" wrapText="1"/>
      <protection locked="0"/>
    </xf>
    <xf numFmtId="0" fontId="55" fillId="0" borderId="0" xfId="0" applyFont="1" applyAlignment="1">
      <alignment horizontal="center" vertical="top"/>
    </xf>
    <xf numFmtId="0" fontId="55" fillId="0" borderId="0" xfId="0" applyFont="1"/>
    <xf numFmtId="0" fontId="66" fillId="0" borderId="0" xfId="0" applyFont="1" applyAlignment="1">
      <alignment horizontal="center" vertical="top"/>
    </xf>
    <xf numFmtId="0" fontId="56" fillId="0" borderId="0" xfId="0" applyFont="1" applyAlignment="1">
      <alignment horizontal="center" vertical="top"/>
    </xf>
    <xf numFmtId="0" fontId="55" fillId="0" borderId="35" xfId="0" applyFont="1" applyBorder="1" applyAlignment="1" applyProtection="1">
      <alignment horizontal="left" vertical="top"/>
      <protection locked="0"/>
    </xf>
    <xf numFmtId="0" fontId="55" fillId="0" borderId="36" xfId="0" applyFont="1" applyBorder="1" applyAlignment="1" applyProtection="1">
      <alignment horizontal="left" vertical="top"/>
      <protection locked="0"/>
    </xf>
    <xf numFmtId="0" fontId="55" fillId="0" borderId="37" xfId="0" applyFont="1" applyBorder="1" applyAlignment="1" applyProtection="1">
      <alignment horizontal="left" vertical="top"/>
      <protection locked="0"/>
    </xf>
    <xf numFmtId="0" fontId="55" fillId="0" borderId="35" xfId="0" applyFont="1" applyBorder="1" applyAlignment="1" applyProtection="1">
      <alignment horizontal="left" vertical="top" wrapText="1"/>
      <protection locked="0"/>
    </xf>
    <xf numFmtId="0" fontId="55" fillId="0" borderId="37" xfId="0" applyFont="1" applyBorder="1" applyAlignment="1" applyProtection="1">
      <alignment horizontal="left" vertical="top" wrapText="1"/>
      <protection locked="0"/>
    </xf>
    <xf numFmtId="0" fontId="59" fillId="14" borderId="23" xfId="0" applyFont="1" applyFill="1" applyBorder="1" applyAlignment="1" applyProtection="1">
      <alignment vertical="top" wrapText="1"/>
      <protection locked="0"/>
    </xf>
    <xf numFmtId="0" fontId="0" fillId="14" borderId="24" xfId="0" applyFill="1" applyBorder="1" applyAlignment="1" applyProtection="1">
      <alignment vertical="top" wrapText="1"/>
      <protection locked="0"/>
    </xf>
    <xf numFmtId="0" fontId="0" fillId="14" borderId="13" xfId="0" applyFill="1" applyBorder="1" applyAlignment="1" applyProtection="1">
      <alignment vertical="top" wrapText="1"/>
      <protection locked="0"/>
    </xf>
    <xf numFmtId="0" fontId="55" fillId="13" borderId="0" xfId="0" applyFont="1" applyFill="1" applyAlignment="1">
      <alignment horizontal="left" vertical="top" wrapText="1"/>
    </xf>
    <xf numFmtId="0" fontId="69" fillId="14" borderId="12" xfId="0" applyFont="1" applyFill="1" applyBorder="1" applyAlignment="1">
      <alignment horizontal="left" vertical="center" wrapText="1"/>
    </xf>
    <xf numFmtId="0" fontId="59" fillId="14" borderId="12" xfId="0" applyFont="1" applyFill="1" applyBorder="1" applyAlignment="1">
      <alignment vertical="top" wrapText="1"/>
    </xf>
    <xf numFmtId="0" fontId="0" fillId="14" borderId="12" xfId="0" applyFill="1" applyBorder="1" applyAlignment="1">
      <alignment vertical="top" wrapText="1"/>
    </xf>
    <xf numFmtId="164" fontId="59" fillId="14" borderId="23" xfId="0" applyNumberFormat="1" applyFont="1" applyFill="1" applyBorder="1" applyAlignment="1">
      <alignment vertical="top" wrapText="1"/>
    </xf>
    <xf numFmtId="164" fontId="59" fillId="14" borderId="24" xfId="0" applyNumberFormat="1" applyFont="1" applyFill="1" applyBorder="1" applyAlignment="1">
      <alignment vertical="top" wrapText="1"/>
    </xf>
    <xf numFmtId="164" fontId="59" fillId="14" borderId="13" xfId="0" applyNumberFormat="1" applyFont="1" applyFill="1" applyBorder="1" applyAlignment="1">
      <alignment vertical="top" wrapText="1"/>
    </xf>
    <xf numFmtId="0" fontId="94" fillId="0" borderId="24" xfId="0" applyFont="1" applyBorder="1" applyAlignment="1">
      <alignment horizontal="center" vertical="top" wrapText="1"/>
    </xf>
    <xf numFmtId="0" fontId="0" fillId="0" borderId="24" xfId="0" applyBorder="1" applyAlignment="1">
      <alignment horizontal="center" vertical="top" wrapText="1"/>
    </xf>
    <xf numFmtId="0" fontId="102" fillId="10" borderId="14" xfId="0" applyFont="1" applyFill="1" applyBorder="1"/>
    <xf numFmtId="0" fontId="102" fillId="10" borderId="1" xfId="0" applyFont="1" applyFill="1" applyBorder="1"/>
    <xf numFmtId="0" fontId="102" fillId="10" borderId="15" xfId="0" applyFont="1" applyFill="1" applyBorder="1"/>
    <xf numFmtId="0" fontId="102" fillId="10" borderId="12" xfId="0" applyFont="1" applyFill="1" applyBorder="1" applyAlignment="1">
      <alignment horizontal="center"/>
    </xf>
    <xf numFmtId="0" fontId="101" fillId="13" borderId="0" xfId="0" applyFont="1" applyFill="1"/>
    <xf numFmtId="0" fontId="0" fillId="0" borderId="0" xfId="0"/>
    <xf numFmtId="0" fontId="55" fillId="0" borderId="0" xfId="0" applyFont="1" applyAlignment="1">
      <alignment horizontal="center" wrapText="1"/>
    </xf>
    <xf numFmtId="0" fontId="59" fillId="15" borderId="16" xfId="9" applyFont="1" applyFill="1" applyBorder="1" applyAlignment="1">
      <alignment horizontal="left" vertical="top"/>
    </xf>
    <xf numFmtId="0" fontId="59" fillId="15" borderId="18" xfId="9" applyFont="1" applyFill="1" applyBorder="1" applyAlignment="1">
      <alignment horizontal="left" vertical="top"/>
    </xf>
    <xf numFmtId="0" fontId="59" fillId="15" borderId="19" xfId="9" applyFont="1" applyFill="1" applyBorder="1" applyAlignment="1">
      <alignment horizontal="left" vertical="top"/>
    </xf>
    <xf numFmtId="0" fontId="95" fillId="15" borderId="21" xfId="0" applyFont="1" applyFill="1" applyBorder="1" applyAlignment="1">
      <alignment horizontal="center" vertical="top" wrapText="1"/>
    </xf>
    <xf numFmtId="0" fontId="55" fillId="15" borderId="21" xfId="0" applyFont="1" applyFill="1" applyBorder="1" applyAlignment="1">
      <alignment horizontal="center" vertical="top" wrapText="1"/>
    </xf>
    <xf numFmtId="0" fontId="18" fillId="0" borderId="0" xfId="12" applyFont="1" applyAlignment="1">
      <alignment horizontal="center" vertical="center" wrapText="1"/>
    </xf>
    <xf numFmtId="0" fontId="18" fillId="0" borderId="23" xfId="12" applyFont="1" applyBorder="1" applyAlignment="1">
      <alignment horizontal="center" wrapText="1"/>
    </xf>
    <xf numFmtId="0" fontId="19" fillId="0" borderId="13" xfId="13" applyBorder="1" applyAlignment="1">
      <alignment horizontal="center" wrapText="1"/>
    </xf>
    <xf numFmtId="0" fontId="55" fillId="0" borderId="18" xfId="0" applyFont="1" applyBorder="1" applyAlignment="1">
      <alignment vertical="top" wrapText="1"/>
    </xf>
    <xf numFmtId="0" fontId="55" fillId="0" borderId="18" xfId="0" applyFont="1" applyBorder="1" applyAlignment="1">
      <alignment vertical="top"/>
    </xf>
    <xf numFmtId="0" fontId="66" fillId="0" borderId="0" xfId="0" applyFont="1" applyAlignment="1">
      <alignment horizontal="center" vertical="top" wrapText="1"/>
    </xf>
    <xf numFmtId="0" fontId="55" fillId="0" borderId="18" xfId="8" applyFont="1" applyBorder="1" applyAlignment="1">
      <alignment horizontal="left" vertical="top"/>
    </xf>
    <xf numFmtId="0" fontId="55" fillId="0" borderId="0" xfId="8" applyFont="1" applyAlignment="1">
      <alignment horizontal="left" vertical="top"/>
    </xf>
    <xf numFmtId="0" fontId="66" fillId="0" borderId="0" xfId="8" applyFont="1" applyAlignment="1">
      <alignment horizontal="center" vertical="top"/>
    </xf>
    <xf numFmtId="0" fontId="55" fillId="0" borderId="19" xfId="8" applyFont="1" applyBorder="1" applyAlignment="1">
      <alignment horizontal="left" vertical="top"/>
    </xf>
    <xf numFmtId="0" fontId="55" fillId="0" borderId="21" xfId="8" applyFont="1" applyBorder="1" applyAlignment="1">
      <alignment horizontal="left" vertical="top"/>
    </xf>
    <xf numFmtId="0" fontId="66" fillId="0" borderId="0" xfId="8" applyFont="1" applyAlignment="1">
      <alignment horizontal="center" vertical="top" wrapText="1"/>
    </xf>
    <xf numFmtId="0" fontId="54" fillId="0" borderId="24" xfId="8" applyFont="1" applyBorder="1" applyAlignment="1" applyProtection="1">
      <alignment horizontal="center" vertical="center" wrapText="1"/>
      <protection locked="0"/>
    </xf>
    <xf numFmtId="0" fontId="56" fillId="0" borderId="0" xfId="32" applyFont="1" applyAlignment="1">
      <alignment horizontal="left" vertical="top" wrapText="1"/>
    </xf>
    <xf numFmtId="0" fontId="59" fillId="0" borderId="0" xfId="8" applyFont="1" applyAlignment="1">
      <alignment horizontal="left" vertical="top"/>
    </xf>
    <xf numFmtId="0" fontId="55" fillId="0" borderId="0" xfId="8" applyFont="1" applyAlignment="1">
      <alignment horizontal="left" vertical="top" wrapText="1"/>
    </xf>
    <xf numFmtId="0" fontId="55" fillId="0" borderId="3" xfId="8" applyFont="1" applyBorder="1" applyAlignment="1">
      <alignment horizontal="left" vertical="top" wrapText="1"/>
    </xf>
    <xf numFmtId="0" fontId="29" fillId="4" borderId="28" xfId="0" applyFont="1" applyFill="1" applyBorder="1" applyAlignment="1">
      <alignment vertical="top" wrapText="1"/>
    </xf>
    <xf numFmtId="0" fontId="29" fillId="4" borderId="5" xfId="0" applyFont="1" applyFill="1" applyBorder="1" applyAlignment="1">
      <alignment vertical="top" wrapText="1"/>
    </xf>
    <xf numFmtId="49" fontId="23" fillId="3" borderId="29" xfId="0" applyNumberFormat="1" applyFont="1" applyFill="1" applyBorder="1" applyAlignment="1">
      <alignment wrapText="1"/>
    </xf>
    <xf numFmtId="49" fontId="23" fillId="3" borderId="2" xfId="0" applyNumberFormat="1" applyFont="1" applyFill="1" applyBorder="1" applyAlignment="1">
      <alignment wrapText="1"/>
    </xf>
    <xf numFmtId="0" fontId="23" fillId="3" borderId="0" xfId="0" applyFont="1" applyFill="1" applyAlignment="1">
      <alignment horizontal="left" vertical="top" wrapText="1"/>
    </xf>
    <xf numFmtId="0" fontId="23" fillId="3" borderId="4" xfId="0" applyFont="1" applyFill="1" applyBorder="1" applyAlignment="1">
      <alignment horizontal="left" vertical="top" wrapText="1"/>
    </xf>
    <xf numFmtId="0" fontId="26" fillId="4" borderId="28" xfId="0" applyFont="1" applyFill="1" applyBorder="1" applyAlignment="1">
      <alignment vertical="top" wrapText="1"/>
    </xf>
    <xf numFmtId="0" fontId="26" fillId="4" borderId="30" xfId="0" applyFont="1" applyFill="1" applyBorder="1" applyAlignment="1">
      <alignment vertical="top" wrapText="1"/>
    </xf>
    <xf numFmtId="0" fontId="26" fillId="4" borderId="31" xfId="0" applyFont="1" applyFill="1" applyBorder="1" applyAlignment="1">
      <alignment vertical="top" wrapText="1"/>
    </xf>
    <xf numFmtId="0" fontId="28" fillId="0" borderId="25" xfId="0" applyFont="1" applyBorder="1" applyAlignment="1">
      <alignment horizontal="center" vertical="top" wrapText="1"/>
    </xf>
    <xf numFmtId="0" fontId="28" fillId="0" borderId="27" xfId="0" applyFont="1" applyBorder="1" applyAlignment="1">
      <alignment horizontal="center" vertical="top" wrapText="1"/>
    </xf>
    <xf numFmtId="0" fontId="28" fillId="0" borderId="26" xfId="0" applyFont="1" applyBorder="1" applyAlignment="1">
      <alignment horizontal="center" vertical="top" wrapText="1"/>
    </xf>
    <xf numFmtId="0" fontId="28" fillId="0" borderId="32" xfId="0" applyFont="1" applyBorder="1" applyAlignment="1">
      <alignment horizontal="center" vertical="top" wrapText="1"/>
    </xf>
    <xf numFmtId="0" fontId="28" fillId="0" borderId="0" xfId="0" applyFont="1" applyAlignment="1">
      <alignment horizontal="center" vertical="top" wrapText="1"/>
    </xf>
    <xf numFmtId="0" fontId="27" fillId="0" borderId="25" xfId="0" applyFont="1" applyBorder="1" applyAlignment="1">
      <alignment horizontal="left" vertical="top" wrapText="1"/>
    </xf>
    <xf numFmtId="0" fontId="27" fillId="0" borderId="27" xfId="0" applyFont="1" applyBorder="1" applyAlignment="1">
      <alignment horizontal="left" vertical="top" wrapText="1"/>
    </xf>
    <xf numFmtId="0" fontId="27" fillId="0" borderId="26" xfId="0" applyFont="1" applyBorder="1" applyAlignment="1">
      <alignment horizontal="left" vertical="top" wrapText="1"/>
    </xf>
    <xf numFmtId="14" fontId="56" fillId="0" borderId="21" xfId="8" applyNumberFormat="1" applyFont="1" applyBorder="1" applyAlignment="1">
      <alignment vertical="top"/>
    </xf>
  </cellXfs>
  <cellStyles count="51">
    <cellStyle name="Comma" xfId="10" builtinId="3"/>
    <cellStyle name="Comma 2" xfId="37" xr:uid="{F2EEF0EC-6253-4C14-AED8-CD749E6B3A65}"/>
    <cellStyle name="Hyperlink" xfId="11" builtinId="8"/>
    <cellStyle name="Hyperlink 2" xfId="16" xr:uid="{40FEEBF0-9A3B-4798-96EB-EF737F44BED2}"/>
    <cellStyle name="Hyperlink 2 2" xfId="42" xr:uid="{7C0F5F98-12B9-4C80-B3F3-76B78CD57950}"/>
    <cellStyle name="Normal" xfId="0" builtinId="0"/>
    <cellStyle name="Normal 2" xfId="1" xr:uid="{00000000-0005-0000-0000-000001000000}"/>
    <cellStyle name="Normal 2 2" xfId="2" xr:uid="{00000000-0005-0000-0000-000002000000}"/>
    <cellStyle name="Normal 2 2 2" xfId="22" xr:uid="{ADCF39CB-3009-4E9B-98C7-F9E81903BFD3}"/>
    <cellStyle name="Normal 2 2 2 2" xfId="34" xr:uid="{9D077DC5-5872-4CAB-8CDF-569ABD1F2002}"/>
    <cellStyle name="Normal 2 2 2 2 2" xfId="49" xr:uid="{D530B427-7C09-4D33-845D-81EDB475D0F2}"/>
    <cellStyle name="Normal 2 2 2 3" xfId="43" xr:uid="{513C1768-0C35-4F5C-AA31-729B1575502D}"/>
    <cellStyle name="Normal 2 2 3" xfId="23" xr:uid="{157969FD-FCC9-4112-BB52-495CF3A4B14D}"/>
    <cellStyle name="Normal 2 2 3 2" xfId="35" xr:uid="{A9E1E2A9-0C9E-47F4-98A4-5AB8ED7106A9}"/>
    <cellStyle name="Normal 2 2 3 3" xfId="50" xr:uid="{56487091-9837-4B10-931E-1D0DA2D6B220}"/>
    <cellStyle name="Normal 2 2 4" xfId="21" xr:uid="{0DDC32D5-C7F2-462C-944C-35F510C47CC1}"/>
    <cellStyle name="Normal 2 2 4 2" xfId="48" xr:uid="{80EECEBB-575D-4147-BFE2-9EEB642C0500}"/>
    <cellStyle name="Normal 2 2 5" xfId="25" xr:uid="{41BBC7F0-1D74-4794-AD6F-32F059F70A29}"/>
    <cellStyle name="Normal 2 2 6" xfId="29" xr:uid="{0A98C4EB-457E-4CAF-AC2E-FB9B13C62102}"/>
    <cellStyle name="Normal 2 2 7" xfId="38" xr:uid="{FFD2ACA8-6EF3-4021-B188-90D695EFB8FF}"/>
    <cellStyle name="Normal 2 3" xfId="20" xr:uid="{22264DBA-28A3-415C-8456-B0624F806CDC}"/>
    <cellStyle name="Normal 2 3 2" xfId="47" xr:uid="{01779F48-5E78-4120-A17B-C32E67E74DFD}"/>
    <cellStyle name="Normal 3" xfId="15" xr:uid="{B62E598D-7523-479B-811F-B78A8BCD7B26}"/>
    <cellStyle name="Normal 3 2" xfId="17" xr:uid="{83AD10E9-BBF2-4686-8137-66467D7CB8AE}"/>
    <cellStyle name="Normal 3 3" xfId="28" xr:uid="{8814EEB0-CD04-4C9D-8629-3C1F5D03AC48}"/>
    <cellStyle name="Normal 3 4" xfId="33" xr:uid="{D989BE37-EBC0-4D8B-8575-BC465EDBDB81}"/>
    <cellStyle name="Normal 3 5" xfId="41" xr:uid="{41E9F9BA-E1DD-49D2-A2AD-FBD492419179}"/>
    <cellStyle name="Normal 4" xfId="24" xr:uid="{6742F7F9-2720-42E9-A95D-D69278CE6D62}"/>
    <cellStyle name="Normal 5" xfId="3" xr:uid="{00000000-0005-0000-0000-000003000000}"/>
    <cellStyle name="Normal 5 2" xfId="4" xr:uid="{00000000-0005-0000-0000-000004000000}"/>
    <cellStyle name="Normal 5 2 2" xfId="27" xr:uid="{D5E4616D-E0BD-428D-AAEF-BE2A9BF7CC9E}"/>
    <cellStyle name="Normal 5 2 2 2" xfId="45" xr:uid="{D341CFA0-0B61-4603-A31C-D3BC73D88AB3}"/>
    <cellStyle name="Normal 5 2 3" xfId="31" xr:uid="{04EAB2B5-ADEB-4788-9B47-EC2D6B61374A}"/>
    <cellStyle name="Normal 5 2 4" xfId="40" xr:uid="{A937D4BD-F38C-477D-BC88-AD474A53AD92}"/>
    <cellStyle name="Normal 5 3" xfId="18" xr:uid="{B4F4FFE4-E70B-4AED-B1DC-1E3B3344C465}"/>
    <cellStyle name="Normal 5 3 2" xfId="44" xr:uid="{04E877D9-9D88-4649-B65F-940980500AB4}"/>
    <cellStyle name="Normal 5 4" xfId="26" xr:uid="{D5CA2306-BD9B-4D9A-A4D1-BC0A99D0088A}"/>
    <cellStyle name="Normal 5 4 2" xfId="46" xr:uid="{51EEE6AF-D3BC-4C30-9700-42D6F57A2DD6}"/>
    <cellStyle name="Normal 5 5" xfId="30" xr:uid="{9D0977B7-49A6-4E27-ADEB-141E47ED3A72}"/>
    <cellStyle name="Normal 5 6" xfId="39" xr:uid="{843EB4D5-7B7A-4ED3-8CD0-D016F631565D}"/>
    <cellStyle name="Normal 6" xfId="36" xr:uid="{7EA87060-B0A7-4F33-AA4C-1A66A33EE231}"/>
    <cellStyle name="Normal_2011 RA Coilte SHC Summary v10 - no names" xfId="5" xr:uid="{00000000-0005-0000-0000-000005000000}"/>
    <cellStyle name="Normal_A Register FEB 11" xfId="13" xr:uid="{9FD7B8A7-9A98-472F-AA02-B05F355FE836}"/>
    <cellStyle name="Normal_RT-COC-001-13 Report spreadsheet" xfId="6" xr:uid="{00000000-0005-0000-0000-000006000000}"/>
    <cellStyle name="Normal_RT-COC-001-18 Report spreadsheet" xfId="7" xr:uid="{00000000-0005-0000-0000-000007000000}"/>
    <cellStyle name="Normal_RT-COC-001-18 Report spreadsheet 2" xfId="32" xr:uid="{689C5F94-4672-483D-94A1-8D58A10423C9}"/>
    <cellStyle name="Normal_RT-FM-001-03 Forest cert report template" xfId="8" xr:uid="{00000000-0005-0000-0000-000008000000}"/>
    <cellStyle name="Normal_RT-FM-001-15 FM Report Template Changes in Orange" xfId="12" xr:uid="{CDED69C7-FABC-4A18-90AB-79F4AFE4E6D7}"/>
    <cellStyle name="Normal_Sheet1" xfId="14" xr:uid="{374A3E79-E00C-40D4-9877-D9FDCB477F83}"/>
    <cellStyle name="Normal_T&amp;M RA report 2005 draft 2" xfId="9" xr:uid="{00000000-0005-0000-0000-000009000000}"/>
    <cellStyle name="Normal_T&amp;M RA report 2005 draft 2 2" xfId="19" xr:uid="{EBBFB520-C404-4466-A8F8-8DD99394A46D}"/>
  </cellStyles>
  <dxfs count="20">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238125</xdr:rowOff>
    </xdr:from>
    <xdr:to>
      <xdr:col>0</xdr:col>
      <xdr:colOff>400050</xdr:colOff>
      <xdr:row>0</xdr:row>
      <xdr:rowOff>1838325</xdr:rowOff>
    </xdr:to>
    <xdr:pic>
      <xdr:nvPicPr>
        <xdr:cNvPr id="8752" name="Picture 1">
          <a:extLst>
            <a:ext uri="{FF2B5EF4-FFF2-40B4-BE49-F238E27FC236}">
              <a16:creationId xmlns:a16="http://schemas.microsoft.com/office/drawing/2014/main" id="{505FC859-CB3D-E39D-3F23-D73967E23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533400</xdr:rowOff>
    </xdr:from>
    <xdr:to>
      <xdr:col>2</xdr:col>
      <xdr:colOff>478367</xdr:colOff>
      <xdr:row>0</xdr:row>
      <xdr:rowOff>1695450</xdr:rowOff>
    </xdr:to>
    <xdr:pic>
      <xdr:nvPicPr>
        <xdr:cNvPr id="8753" name="Picture 2">
          <a:extLst>
            <a:ext uri="{FF2B5EF4-FFF2-40B4-BE49-F238E27FC236}">
              <a16:creationId xmlns:a16="http://schemas.microsoft.com/office/drawing/2014/main" id="{B0F330EC-15B6-9095-C187-976AD20A2E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533400"/>
          <a:ext cx="18002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428625</xdr:colOff>
      <xdr:row>0</xdr:row>
      <xdr:rowOff>285750</xdr:rowOff>
    </xdr:from>
    <xdr:to>
      <xdr:col>5</xdr:col>
      <xdr:colOff>762001</xdr:colOff>
      <xdr:row>0</xdr:row>
      <xdr:rowOff>1854200</xdr:rowOff>
    </xdr:to>
    <xdr:pic>
      <xdr:nvPicPr>
        <xdr:cNvPr id="8754" name="Picture 2">
          <a:extLst>
            <a:ext uri="{FF2B5EF4-FFF2-40B4-BE49-F238E27FC236}">
              <a16:creationId xmlns:a16="http://schemas.microsoft.com/office/drawing/2014/main" id="{3B3C0411-C675-F0B6-F17F-53CD3610CD0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76800" y="285750"/>
          <a:ext cx="131445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523875</xdr:rowOff>
    </xdr:from>
    <xdr:to>
      <xdr:col>0</xdr:col>
      <xdr:colOff>2133600</xdr:colOff>
      <xdr:row>0</xdr:row>
      <xdr:rowOff>1530350</xdr:rowOff>
    </xdr:to>
    <xdr:pic>
      <xdr:nvPicPr>
        <xdr:cNvPr id="21766" name="Picture 4">
          <a:extLst>
            <a:ext uri="{FF2B5EF4-FFF2-40B4-BE49-F238E27FC236}">
              <a16:creationId xmlns:a16="http://schemas.microsoft.com/office/drawing/2014/main" id="{40E5B9B1-F397-6257-6332-B1B709E48F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523875"/>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209550</xdr:colOff>
      <xdr:row>0</xdr:row>
      <xdr:rowOff>180975</xdr:rowOff>
    </xdr:from>
    <xdr:to>
      <xdr:col>3</xdr:col>
      <xdr:colOff>1285875</xdr:colOff>
      <xdr:row>0</xdr:row>
      <xdr:rowOff>1571625</xdr:rowOff>
    </xdr:to>
    <xdr:pic>
      <xdr:nvPicPr>
        <xdr:cNvPr id="31090" name="Picture 3">
          <a:extLst>
            <a:ext uri="{FF2B5EF4-FFF2-40B4-BE49-F238E27FC236}">
              <a16:creationId xmlns:a16="http://schemas.microsoft.com/office/drawing/2014/main" id="{A1B2EE00-B91E-A85A-16C6-9477B506A4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80975"/>
          <a:ext cx="10763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1</xdr:col>
      <xdr:colOff>0</xdr:colOff>
      <xdr:row>0</xdr:row>
      <xdr:rowOff>1371600</xdr:rowOff>
    </xdr:to>
    <xdr:pic>
      <xdr:nvPicPr>
        <xdr:cNvPr id="31091" name="Picture 4">
          <a:extLst>
            <a:ext uri="{FF2B5EF4-FFF2-40B4-BE49-F238E27FC236}">
              <a16:creationId xmlns:a16="http://schemas.microsoft.com/office/drawing/2014/main" id="{6ABDD100-ECD4-6C54-54EE-D85A5225C64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639957"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hyperlink" Target="mailto:borrerayfarm@gmail.com" TargetMode="External"/><Relationship Id="rId2" Type="http://schemas.openxmlformats.org/officeDocument/2006/relationships/hyperlink" Target="mailto:mgfarming@nanomail.co.za" TargetMode="External"/><Relationship Id="rId1" Type="http://schemas.openxmlformats.org/officeDocument/2006/relationships/hyperlink" Target="mailto:sobengweptyltd@gmail.com" TargetMode="External"/><Relationship Id="rId6" Type="http://schemas.openxmlformats.org/officeDocument/2006/relationships/printerSettings" Target="../printerSettings/printerSettings13.bin"/><Relationship Id="rId5" Type="http://schemas.openxmlformats.org/officeDocument/2006/relationships/hyperlink" Target="mailto:blmsweli@gmail.com" TargetMode="External"/><Relationship Id="rId4" Type="http://schemas.openxmlformats.org/officeDocument/2006/relationships/hyperlink" Target="mailto:Gordon.McKenzie@chep.com" TargetMode="Externa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rudy.Sebelebele@sappi.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view="pageBreakPreview" zoomScaleNormal="75" zoomScaleSheetLayoutView="100" workbookViewId="0">
      <selection activeCell="D8" sqref="D8:E8"/>
    </sheetView>
  </sheetViews>
  <sheetFormatPr defaultColWidth="9" defaultRowHeight="12.5"/>
  <cols>
    <col min="1" max="1" width="6" style="36" customWidth="1"/>
    <col min="2" max="2" width="16.1796875" style="36" customWidth="1"/>
    <col min="3" max="3" width="19.26953125" style="36" customWidth="1"/>
    <col min="4" max="4" width="29" style="36" customWidth="1"/>
    <col min="5" max="5" width="14.7265625" style="36" customWidth="1"/>
    <col min="6" max="6" width="16.26953125" style="36" customWidth="1"/>
    <col min="7" max="7" width="15.453125" style="36" customWidth="1"/>
    <col min="8" max="16384" width="9" style="36"/>
  </cols>
  <sheetData>
    <row r="1" spans="1:8" ht="163.5" customHeight="1">
      <c r="A1" s="610"/>
      <c r="B1" s="611"/>
      <c r="C1" s="611"/>
      <c r="D1" s="34" t="s">
        <v>0</v>
      </c>
      <c r="E1" s="613"/>
      <c r="F1" s="613"/>
      <c r="G1" s="35"/>
    </row>
    <row r="2" spans="1:8">
      <c r="H2" s="37"/>
    </row>
    <row r="3" spans="1:8" ht="39.75" customHeight="1">
      <c r="A3" s="614" t="s">
        <v>1</v>
      </c>
      <c r="B3" s="615"/>
      <c r="C3" s="615"/>
      <c r="D3" s="368" t="s">
        <v>715</v>
      </c>
      <c r="E3" s="369"/>
      <c r="F3" s="369"/>
      <c r="H3" s="39"/>
    </row>
    <row r="4" spans="1:8" ht="17.5">
      <c r="A4" s="40"/>
      <c r="B4" s="41"/>
      <c r="D4" s="38"/>
      <c r="H4" s="39"/>
    </row>
    <row r="5" spans="1:8" s="42" customFormat="1" ht="17.5">
      <c r="A5" s="616" t="s">
        <v>2</v>
      </c>
      <c r="B5" s="617"/>
      <c r="C5" s="617"/>
      <c r="D5" s="363" t="s">
        <v>716</v>
      </c>
      <c r="E5" s="364"/>
      <c r="F5" s="364"/>
      <c r="H5" s="43"/>
    </row>
    <row r="6" spans="1:8" s="42" customFormat="1" ht="17.5">
      <c r="A6" s="44" t="s">
        <v>3</v>
      </c>
      <c r="B6" s="45"/>
      <c r="D6" s="363" t="s">
        <v>717</v>
      </c>
      <c r="E6" s="364"/>
      <c r="F6" s="364"/>
      <c r="H6" s="43"/>
    </row>
    <row r="7" spans="1:8" s="42" customFormat="1" ht="109.5" customHeight="1">
      <c r="A7" s="618" t="s">
        <v>4</v>
      </c>
      <c r="B7" s="619"/>
      <c r="C7" s="619"/>
      <c r="D7" s="620" t="s">
        <v>718</v>
      </c>
      <c r="E7" s="621"/>
      <c r="F7" s="621"/>
      <c r="H7" s="43"/>
    </row>
    <row r="8" spans="1:8" s="42" customFormat="1" ht="37.5" customHeight="1">
      <c r="A8" s="44" t="s">
        <v>5</v>
      </c>
      <c r="D8" s="612" t="s">
        <v>1492</v>
      </c>
      <c r="E8" s="612"/>
      <c r="F8" s="364"/>
      <c r="H8" s="43"/>
    </row>
    <row r="9" spans="1:8" s="42" customFormat="1" ht="37.5" customHeight="1">
      <c r="A9" s="244" t="s">
        <v>6</v>
      </c>
      <c r="B9" s="213"/>
      <c r="C9" s="213"/>
      <c r="D9" s="365" t="s">
        <v>1493</v>
      </c>
      <c r="E9" s="366"/>
      <c r="F9" s="364"/>
      <c r="H9" s="43"/>
    </row>
    <row r="10" spans="1:8" s="42" customFormat="1" ht="17.5">
      <c r="A10" s="44" t="s">
        <v>7</v>
      </c>
      <c r="B10" s="45"/>
      <c r="D10" s="367">
        <v>45253</v>
      </c>
      <c r="E10" s="364"/>
      <c r="F10" s="364"/>
      <c r="H10" s="43"/>
    </row>
    <row r="11" spans="1:8" s="42" customFormat="1" ht="17.5">
      <c r="A11" s="618" t="s">
        <v>8</v>
      </c>
      <c r="B11" s="619"/>
      <c r="C11" s="619"/>
      <c r="D11" s="367">
        <v>47079</v>
      </c>
      <c r="E11" s="364"/>
      <c r="F11" s="364"/>
      <c r="H11" s="43"/>
    </row>
    <row r="12" spans="1:8" s="42" customFormat="1" ht="17.5">
      <c r="A12" s="44"/>
      <c r="B12" s="45"/>
    </row>
    <row r="13" spans="1:8" s="42" customFormat="1" ht="17.5">
      <c r="B13" s="45"/>
    </row>
    <row r="14" spans="1:8" s="42" customFormat="1" ht="28">
      <c r="A14" s="46"/>
      <c r="B14" s="47" t="s">
        <v>9</v>
      </c>
      <c r="C14" s="47" t="s">
        <v>10</v>
      </c>
      <c r="D14" s="47" t="s">
        <v>11</v>
      </c>
      <c r="E14" s="47" t="s">
        <v>12</v>
      </c>
      <c r="F14" s="48" t="s">
        <v>13</v>
      </c>
      <c r="G14" s="49"/>
    </row>
    <row r="15" spans="1:8" s="42" customFormat="1" ht="49.5" customHeight="1">
      <c r="A15" s="370" t="s">
        <v>14</v>
      </c>
      <c r="B15" s="360" t="s">
        <v>898</v>
      </c>
      <c r="C15" s="605">
        <v>45121</v>
      </c>
      <c r="D15" s="360" t="s">
        <v>899</v>
      </c>
      <c r="E15" s="360" t="s">
        <v>900</v>
      </c>
      <c r="F15" s="361" t="s">
        <v>901</v>
      </c>
      <c r="G15" s="49"/>
    </row>
    <row r="16" spans="1:8" s="42" customFormat="1" ht="45" customHeight="1">
      <c r="A16" s="371" t="s">
        <v>15</v>
      </c>
      <c r="B16" s="488" t="s">
        <v>1203</v>
      </c>
      <c r="C16" s="488">
        <v>45253</v>
      </c>
      <c r="D16" s="361" t="s">
        <v>899</v>
      </c>
      <c r="E16" s="360" t="s">
        <v>900</v>
      </c>
      <c r="F16" s="361" t="s">
        <v>901</v>
      </c>
      <c r="G16" s="50"/>
    </row>
    <row r="17" spans="1:7" s="42" customFormat="1" ht="14">
      <c r="A17" s="371" t="s">
        <v>16</v>
      </c>
      <c r="B17" s="362"/>
      <c r="C17" s="362"/>
      <c r="D17" s="362"/>
      <c r="E17" s="362"/>
      <c r="F17" s="362"/>
      <c r="G17" s="50"/>
    </row>
    <row r="18" spans="1:7" s="42" customFormat="1" ht="14">
      <c r="A18" s="371" t="s">
        <v>17</v>
      </c>
      <c r="B18" s="362"/>
      <c r="C18" s="362"/>
      <c r="D18" s="362"/>
      <c r="E18" s="362"/>
      <c r="F18" s="362"/>
      <c r="G18" s="50"/>
    </row>
    <row r="19" spans="1:7" s="42" customFormat="1" ht="14">
      <c r="A19" s="371" t="s">
        <v>18</v>
      </c>
      <c r="B19" s="362"/>
      <c r="C19" s="362"/>
      <c r="D19" s="362"/>
      <c r="E19" s="362"/>
      <c r="F19" s="362"/>
      <c r="G19" s="50"/>
    </row>
    <row r="20" spans="1:7" s="42" customFormat="1" ht="14">
      <c r="A20" s="371" t="s">
        <v>19</v>
      </c>
      <c r="B20" s="362"/>
      <c r="C20" s="362"/>
      <c r="D20" s="362"/>
      <c r="E20" s="362"/>
      <c r="F20" s="362"/>
      <c r="G20" s="50"/>
    </row>
    <row r="21" spans="1:7" s="42" customFormat="1" ht="17.5">
      <c r="B21" s="45"/>
    </row>
    <row r="22" spans="1:7" s="42" customFormat="1" ht="18" customHeight="1">
      <c r="A22" s="625" t="s">
        <v>20</v>
      </c>
      <c r="B22" s="625"/>
      <c r="C22" s="625"/>
      <c r="D22" s="625"/>
      <c r="E22" s="625"/>
      <c r="F22" s="625"/>
    </row>
    <row r="23" spans="1:7" ht="14">
      <c r="A23" s="622" t="s">
        <v>21</v>
      </c>
      <c r="B23" s="623"/>
      <c r="C23" s="623"/>
      <c r="D23" s="623"/>
      <c r="E23" s="623"/>
      <c r="F23" s="623"/>
      <c r="G23" s="35"/>
    </row>
    <row r="24" spans="1:7" ht="14">
      <c r="A24" s="51"/>
      <c r="B24" s="51"/>
    </row>
    <row r="25" spans="1:7" ht="14">
      <c r="A25" s="622" t="s">
        <v>22</v>
      </c>
      <c r="B25" s="623"/>
      <c r="C25" s="623"/>
      <c r="D25" s="623"/>
      <c r="E25" s="623"/>
      <c r="F25" s="623"/>
      <c r="G25" s="35"/>
    </row>
    <row r="26" spans="1:7" ht="14">
      <c r="A26" s="622" t="s">
        <v>23</v>
      </c>
      <c r="B26" s="623"/>
      <c r="C26" s="623"/>
      <c r="D26" s="623"/>
      <c r="E26" s="623"/>
      <c r="F26" s="623"/>
      <c r="G26" s="35"/>
    </row>
    <row r="27" spans="1:7" ht="14">
      <c r="A27" s="622" t="s">
        <v>24</v>
      </c>
      <c r="B27" s="623"/>
      <c r="C27" s="623"/>
      <c r="D27" s="623"/>
      <c r="E27" s="623"/>
      <c r="F27" s="623"/>
      <c r="G27" s="35"/>
    </row>
    <row r="28" spans="1:7" ht="14">
      <c r="A28" s="52"/>
      <c r="B28" s="52"/>
    </row>
    <row r="29" spans="1:7" ht="14">
      <c r="A29" s="624" t="s">
        <v>25</v>
      </c>
      <c r="B29" s="623"/>
      <c r="C29" s="623"/>
      <c r="D29" s="623"/>
      <c r="E29" s="623"/>
      <c r="F29" s="623"/>
      <c r="G29" s="35"/>
    </row>
    <row r="30" spans="1:7" ht="14">
      <c r="A30" s="624" t="s">
        <v>26</v>
      </c>
      <c r="B30" s="623"/>
      <c r="C30" s="623"/>
      <c r="D30" s="623"/>
      <c r="E30" s="623"/>
      <c r="F30" s="623"/>
      <c r="G30" s="35"/>
    </row>
    <row r="31" spans="1:7" ht="13.5" customHeight="1"/>
    <row r="32" spans="1:7">
      <c r="A32" s="36" t="s">
        <v>27</v>
      </c>
    </row>
  </sheetData>
  <sheetProtection password="CD46" sheet="1" objects="1" scenarios="1" formatCells="0" formatColumns="0" formatRows="0" insertColumns="0" insertRows="0" insertHyperlinks="0" deleteColumns="0" deleteRows="0" selectLockedCells="1"/>
  <mergeCells count="15">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16" type="noConversion"/>
  <pageMargins left="0.75" right="0.75" top="1" bottom="1" header="0.5" footer="0.5"/>
  <pageSetup paperSize="9" scale="88"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18"/>
  <sheetViews>
    <sheetView topLeftCell="A492" workbookViewId="0">
      <selection activeCell="B492" sqref="B492"/>
    </sheetView>
  </sheetViews>
  <sheetFormatPr defaultColWidth="9.26953125" defaultRowHeight="14.5"/>
  <cols>
    <col min="1" max="1" width="9.26953125" style="456"/>
    <col min="2" max="2" width="72.54296875" style="454" customWidth="1"/>
    <col min="3" max="3" width="9.26953125" style="456"/>
    <col min="4" max="4" width="16.26953125" style="454" customWidth="1"/>
    <col min="5" max="6" width="8.7265625" style="447" customWidth="1"/>
    <col min="7" max="16384" width="9.26953125" style="454"/>
  </cols>
  <sheetData>
    <row r="1" spans="1:4" s="443" customFormat="1" ht="15.5">
      <c r="A1" s="440" t="s">
        <v>902</v>
      </c>
      <c r="B1" s="441"/>
      <c r="C1" s="498"/>
      <c r="D1" s="442"/>
    </row>
    <row r="2" spans="1:4" s="447" customFormat="1">
      <c r="A2" s="444"/>
      <c r="B2" s="445"/>
      <c r="C2" s="499"/>
      <c r="D2" s="446"/>
    </row>
    <row r="3" spans="1:4" s="447" customFormat="1">
      <c r="A3" s="448"/>
      <c r="B3" s="449" t="s">
        <v>903</v>
      </c>
      <c r="C3" s="500"/>
      <c r="D3" s="446"/>
    </row>
    <row r="4" spans="1:4" s="447" customFormat="1">
      <c r="A4" s="448"/>
      <c r="B4" s="451" t="s">
        <v>904</v>
      </c>
      <c r="C4" s="500"/>
      <c r="D4" s="446"/>
    </row>
    <row r="5" spans="1:4" s="447" customFormat="1">
      <c r="A5" s="448"/>
      <c r="B5" s="449" t="s">
        <v>426</v>
      </c>
      <c r="C5" s="500"/>
      <c r="D5" s="446"/>
    </row>
    <row r="6" spans="1:4" s="447" customFormat="1">
      <c r="A6" s="448"/>
      <c r="B6" s="451" t="s">
        <v>717</v>
      </c>
      <c r="C6" s="500"/>
      <c r="D6" s="446"/>
    </row>
    <row r="7" spans="1:4" s="447" customFormat="1">
      <c r="A7" s="448"/>
      <c r="B7" s="449" t="s">
        <v>905</v>
      </c>
      <c r="C7" s="500"/>
      <c r="D7" s="446"/>
    </row>
    <row r="8" spans="1:4" s="447" customFormat="1">
      <c r="A8" s="448"/>
      <c r="B8" s="452" t="s">
        <v>906</v>
      </c>
      <c r="C8" s="500"/>
      <c r="D8" s="446"/>
    </row>
    <row r="9" spans="1:4" s="447" customFormat="1">
      <c r="A9" s="453"/>
      <c r="B9" s="454"/>
      <c r="C9" s="456"/>
      <c r="D9" s="454"/>
    </row>
    <row r="10" spans="1:4" s="447" customFormat="1">
      <c r="A10" s="453"/>
      <c r="B10" s="455" t="s">
        <v>907</v>
      </c>
      <c r="C10" s="456"/>
      <c r="D10" s="454"/>
    </row>
    <row r="12" spans="1:4" s="447" customFormat="1" ht="26.5">
      <c r="A12" s="457" t="s">
        <v>427</v>
      </c>
      <c r="B12" s="458" t="s">
        <v>908</v>
      </c>
      <c r="C12" s="458" t="s">
        <v>449</v>
      </c>
      <c r="D12" s="458" t="s">
        <v>909</v>
      </c>
    </row>
    <row r="13" spans="1:4" s="447" customFormat="1" ht="37.5">
      <c r="A13" s="459" t="s">
        <v>910</v>
      </c>
      <c r="B13" s="460" t="s">
        <v>428</v>
      </c>
      <c r="C13" s="460"/>
      <c r="D13" s="461"/>
    </row>
    <row r="14" spans="1:4" s="447" customFormat="1">
      <c r="A14" s="462" t="s">
        <v>15</v>
      </c>
      <c r="B14" s="451" t="s">
        <v>429</v>
      </c>
      <c r="C14" s="501" t="s">
        <v>430</v>
      </c>
      <c r="D14" s="451"/>
    </row>
    <row r="15" spans="1:4" s="447" customFormat="1">
      <c r="A15" s="462" t="s">
        <v>16</v>
      </c>
      <c r="B15" s="451"/>
      <c r="C15" s="501"/>
      <c r="D15" s="451"/>
    </row>
    <row r="16" spans="1:4" s="447" customFormat="1">
      <c r="A16" s="462" t="s">
        <v>17</v>
      </c>
      <c r="B16" s="451"/>
      <c r="C16" s="501"/>
      <c r="D16" s="451"/>
    </row>
    <row r="17" spans="1:4" s="447" customFormat="1">
      <c r="A17" s="462" t="s">
        <v>18</v>
      </c>
      <c r="B17" s="451"/>
      <c r="C17" s="501"/>
      <c r="D17" s="451"/>
    </row>
    <row r="18" spans="1:4" s="447" customFormat="1">
      <c r="A18" s="462" t="s">
        <v>19</v>
      </c>
      <c r="B18" s="451"/>
      <c r="C18" s="501"/>
      <c r="D18" s="451"/>
    </row>
    <row r="19" spans="1:4" s="447" customFormat="1" ht="37.5">
      <c r="A19" s="459" t="s">
        <v>910</v>
      </c>
      <c r="B19" s="460" t="s">
        <v>431</v>
      </c>
      <c r="C19" s="460"/>
      <c r="D19" s="461"/>
    </row>
    <row r="20" spans="1:4" s="447" customFormat="1">
      <c r="A20" s="462" t="s">
        <v>15</v>
      </c>
      <c r="B20" s="451" t="s">
        <v>429</v>
      </c>
      <c r="C20" s="501" t="s">
        <v>430</v>
      </c>
      <c r="D20" s="451"/>
    </row>
    <row r="21" spans="1:4" s="447" customFormat="1">
      <c r="A21" s="462" t="s">
        <v>16</v>
      </c>
      <c r="B21" s="451"/>
      <c r="C21" s="501"/>
      <c r="D21" s="451"/>
    </row>
    <row r="22" spans="1:4" s="447" customFormat="1">
      <c r="A22" s="462" t="s">
        <v>17</v>
      </c>
      <c r="B22" s="451"/>
      <c r="C22" s="501"/>
      <c r="D22" s="451"/>
    </row>
    <row r="23" spans="1:4" s="447" customFormat="1">
      <c r="A23" s="462" t="s">
        <v>18</v>
      </c>
      <c r="B23" s="451"/>
      <c r="C23" s="501"/>
      <c r="D23" s="451"/>
    </row>
    <row r="24" spans="1:4" s="447" customFormat="1">
      <c r="A24" s="462" t="s">
        <v>19</v>
      </c>
      <c r="B24" s="451"/>
      <c r="C24" s="501"/>
      <c r="D24" s="451"/>
    </row>
    <row r="25" spans="1:4" s="447" customFormat="1" ht="42">
      <c r="A25" s="459" t="s">
        <v>432</v>
      </c>
      <c r="B25" s="463" t="s">
        <v>433</v>
      </c>
      <c r="C25" s="460"/>
      <c r="D25" s="461"/>
    </row>
    <row r="26" spans="1:4" s="447" customFormat="1">
      <c r="A26" s="462" t="s">
        <v>15</v>
      </c>
      <c r="B26" s="451" t="s">
        <v>429</v>
      </c>
      <c r="C26" s="501" t="s">
        <v>430</v>
      </c>
      <c r="D26" s="451"/>
    </row>
    <row r="27" spans="1:4" s="447" customFormat="1">
      <c r="A27" s="462" t="s">
        <v>16</v>
      </c>
      <c r="B27" s="451"/>
      <c r="C27" s="501"/>
      <c r="D27" s="451"/>
    </row>
    <row r="28" spans="1:4" s="447" customFormat="1">
      <c r="A28" s="462" t="s">
        <v>17</v>
      </c>
      <c r="B28" s="451"/>
      <c r="C28" s="501"/>
      <c r="D28" s="451"/>
    </row>
    <row r="29" spans="1:4" s="447" customFormat="1">
      <c r="A29" s="462" t="s">
        <v>18</v>
      </c>
      <c r="B29" s="451"/>
      <c r="C29" s="501"/>
      <c r="D29" s="451"/>
    </row>
    <row r="30" spans="1:4" s="447" customFormat="1">
      <c r="A30" s="462" t="s">
        <v>19</v>
      </c>
      <c r="B30" s="451"/>
      <c r="C30" s="501"/>
      <c r="D30" s="451"/>
    </row>
    <row r="31" spans="1:4" s="447" customFormat="1">
      <c r="A31" s="464"/>
      <c r="B31" s="450"/>
      <c r="C31" s="500"/>
      <c r="D31" s="450"/>
    </row>
    <row r="34" spans="1:6" s="456" customFormat="1" ht="29">
      <c r="A34" s="465" t="s">
        <v>878</v>
      </c>
      <c r="B34" s="466" t="s">
        <v>911</v>
      </c>
      <c r="C34" s="465" t="s">
        <v>449</v>
      </c>
      <c r="D34" s="465" t="s">
        <v>909</v>
      </c>
      <c r="E34" s="467"/>
      <c r="F34" s="467"/>
    </row>
    <row r="35" spans="1:6" s="456" customFormat="1">
      <c r="A35" s="465" t="s">
        <v>912</v>
      </c>
      <c r="B35" s="466" t="s">
        <v>913</v>
      </c>
      <c r="C35" s="465"/>
      <c r="D35" s="465"/>
      <c r="E35" s="467"/>
      <c r="F35" s="467"/>
    </row>
    <row r="36" spans="1:6" s="456" customFormat="1" ht="246.5">
      <c r="A36" s="465" t="s">
        <v>34</v>
      </c>
      <c r="B36" s="466" t="s">
        <v>914</v>
      </c>
      <c r="C36" s="468"/>
      <c r="D36" s="468"/>
      <c r="E36" s="467"/>
      <c r="F36" s="467"/>
    </row>
    <row r="37" spans="1:6" s="456" customFormat="1" ht="273" customHeight="1">
      <c r="A37" s="465"/>
      <c r="B37" s="466" t="s">
        <v>915</v>
      </c>
      <c r="C37" s="468"/>
      <c r="D37" s="468"/>
      <c r="E37" s="467"/>
      <c r="F37" s="467"/>
    </row>
    <row r="38" spans="1:6" ht="29">
      <c r="A38" s="469" t="s">
        <v>14</v>
      </c>
      <c r="B38" s="470" t="s">
        <v>916</v>
      </c>
      <c r="C38" s="502" t="s">
        <v>917</v>
      </c>
      <c r="D38" s="471"/>
    </row>
    <row r="39" spans="1:6" ht="29">
      <c r="A39" s="469" t="s">
        <v>15</v>
      </c>
      <c r="B39" s="470" t="s">
        <v>1227</v>
      </c>
      <c r="C39" s="502" t="s">
        <v>917</v>
      </c>
      <c r="D39" s="471"/>
    </row>
    <row r="40" spans="1:6">
      <c r="A40" s="469" t="s">
        <v>16</v>
      </c>
      <c r="B40" s="472"/>
      <c r="C40" s="502"/>
      <c r="D40" s="471"/>
    </row>
    <row r="41" spans="1:6">
      <c r="A41" s="469" t="s">
        <v>17</v>
      </c>
      <c r="B41" s="473"/>
      <c r="C41" s="502"/>
      <c r="D41" s="471"/>
    </row>
    <row r="42" spans="1:6">
      <c r="A42" s="469" t="s">
        <v>18</v>
      </c>
      <c r="B42" s="473"/>
      <c r="C42" s="502"/>
      <c r="D42" s="471"/>
    </row>
    <row r="43" spans="1:6">
      <c r="A43" s="469" t="s">
        <v>19</v>
      </c>
      <c r="B43" s="473"/>
      <c r="C43" s="502"/>
      <c r="D43" s="471"/>
    </row>
    <row r="44" spans="1:6" ht="101.5">
      <c r="A44" s="465" t="s">
        <v>38</v>
      </c>
      <c r="B44" s="466" t="s">
        <v>918</v>
      </c>
      <c r="C44" s="468"/>
      <c r="D44" s="474"/>
    </row>
    <row r="45" spans="1:6" ht="29">
      <c r="A45" s="469" t="s">
        <v>14</v>
      </c>
      <c r="B45" s="470" t="s">
        <v>919</v>
      </c>
      <c r="C45" s="502" t="s">
        <v>917</v>
      </c>
      <c r="D45" s="471"/>
    </row>
    <row r="46" spans="1:6" ht="43.5">
      <c r="A46" s="469" t="s">
        <v>15</v>
      </c>
      <c r="B46" s="470" t="s">
        <v>1228</v>
      </c>
      <c r="C46" s="502" t="s">
        <v>917</v>
      </c>
      <c r="D46" s="471"/>
    </row>
    <row r="47" spans="1:6">
      <c r="A47" s="469" t="s">
        <v>16</v>
      </c>
      <c r="B47" s="472"/>
      <c r="C47" s="502"/>
      <c r="D47" s="471"/>
    </row>
    <row r="48" spans="1:6">
      <c r="A48" s="469" t="s">
        <v>17</v>
      </c>
      <c r="B48" s="473"/>
      <c r="C48" s="502"/>
      <c r="D48" s="471"/>
    </row>
    <row r="49" spans="1:4">
      <c r="A49" s="469" t="s">
        <v>18</v>
      </c>
      <c r="B49" s="473"/>
      <c r="C49" s="502"/>
      <c r="D49" s="471"/>
    </row>
    <row r="50" spans="1:4">
      <c r="A50" s="469" t="s">
        <v>19</v>
      </c>
      <c r="B50" s="473"/>
      <c r="C50" s="502"/>
      <c r="D50" s="471"/>
    </row>
    <row r="51" spans="1:4" s="447" customFormat="1">
      <c r="A51" s="465" t="s">
        <v>47</v>
      </c>
      <c r="B51" s="466">
        <f>+B55</f>
        <v>0</v>
      </c>
      <c r="C51" s="468"/>
      <c r="D51" s="474"/>
    </row>
    <row r="52" spans="1:4" s="447" customFormat="1" ht="145">
      <c r="A52" s="465"/>
      <c r="B52" s="466" t="s">
        <v>920</v>
      </c>
      <c r="C52" s="468"/>
      <c r="D52" s="474"/>
    </row>
    <row r="53" spans="1:4" s="447" customFormat="1" ht="29">
      <c r="A53" s="469" t="s">
        <v>14</v>
      </c>
      <c r="B53" s="470" t="s">
        <v>921</v>
      </c>
      <c r="C53" s="502" t="s">
        <v>917</v>
      </c>
      <c r="D53" s="471"/>
    </row>
    <row r="54" spans="1:4" s="447" customFormat="1" ht="29">
      <c r="A54" s="469" t="s">
        <v>15</v>
      </c>
      <c r="B54" s="470" t="s">
        <v>1229</v>
      </c>
      <c r="C54" s="502" t="s">
        <v>917</v>
      </c>
      <c r="D54" s="471"/>
    </row>
    <row r="55" spans="1:4" s="447" customFormat="1">
      <c r="A55" s="469" t="s">
        <v>16</v>
      </c>
      <c r="B55" s="472"/>
      <c r="C55" s="502"/>
      <c r="D55" s="471"/>
    </row>
    <row r="56" spans="1:4" s="447" customFormat="1">
      <c r="A56" s="469" t="s">
        <v>17</v>
      </c>
      <c r="B56" s="473"/>
      <c r="C56" s="502"/>
      <c r="D56" s="471"/>
    </row>
    <row r="57" spans="1:4" s="447" customFormat="1">
      <c r="A57" s="469" t="s">
        <v>18</v>
      </c>
      <c r="B57" s="473"/>
      <c r="C57" s="502"/>
      <c r="D57" s="471"/>
    </row>
    <row r="58" spans="1:4" s="447" customFormat="1">
      <c r="A58" s="469" t="s">
        <v>19</v>
      </c>
      <c r="B58" s="473"/>
      <c r="C58" s="502"/>
      <c r="D58" s="471"/>
    </row>
    <row r="59" spans="1:4" s="447" customFormat="1" ht="232">
      <c r="A59" s="465" t="s">
        <v>51</v>
      </c>
      <c r="B59" s="466" t="s">
        <v>922</v>
      </c>
      <c r="C59" s="468"/>
      <c r="D59" s="474"/>
    </row>
    <row r="60" spans="1:4" s="447" customFormat="1" ht="72.5">
      <c r="A60" s="469" t="s">
        <v>14</v>
      </c>
      <c r="B60" s="470" t="s">
        <v>923</v>
      </c>
      <c r="C60" s="502" t="s">
        <v>917</v>
      </c>
      <c r="D60" s="471"/>
    </row>
    <row r="61" spans="1:4" s="447" customFormat="1" ht="87">
      <c r="A61" s="469" t="s">
        <v>15</v>
      </c>
      <c r="B61" s="470" t="s">
        <v>1230</v>
      </c>
      <c r="C61" s="502" t="s">
        <v>917</v>
      </c>
      <c r="D61" s="471"/>
    </row>
    <row r="62" spans="1:4" s="447" customFormat="1">
      <c r="A62" s="469" t="s">
        <v>16</v>
      </c>
      <c r="B62" s="472"/>
      <c r="C62" s="502"/>
      <c r="D62" s="471"/>
    </row>
    <row r="63" spans="1:4" s="447" customFormat="1">
      <c r="A63" s="469" t="s">
        <v>17</v>
      </c>
      <c r="B63" s="496"/>
      <c r="C63" s="502"/>
      <c r="D63" s="471"/>
    </row>
    <row r="64" spans="1:4" s="447" customFormat="1">
      <c r="A64" s="469" t="s">
        <v>18</v>
      </c>
      <c r="B64" s="473"/>
      <c r="C64" s="502"/>
      <c r="D64" s="471"/>
    </row>
    <row r="65" spans="1:4" s="447" customFormat="1">
      <c r="A65" s="469" t="s">
        <v>19</v>
      </c>
      <c r="B65" s="473"/>
      <c r="C65" s="502"/>
      <c r="D65" s="471"/>
    </row>
    <row r="66" spans="1:4" s="447" customFormat="1">
      <c r="A66" s="465" t="s">
        <v>924</v>
      </c>
      <c r="B66" s="466" t="s">
        <v>925</v>
      </c>
      <c r="C66" s="468"/>
      <c r="D66" s="474"/>
    </row>
    <row r="67" spans="1:4" s="447" customFormat="1" ht="261">
      <c r="A67" s="465" t="s">
        <v>55</v>
      </c>
      <c r="B67" s="466" t="s">
        <v>926</v>
      </c>
      <c r="C67" s="468"/>
      <c r="D67" s="474"/>
    </row>
    <row r="68" spans="1:4" s="447" customFormat="1" ht="174">
      <c r="A68" s="465"/>
      <c r="B68" s="466" t="s">
        <v>927</v>
      </c>
      <c r="C68" s="468"/>
      <c r="D68" s="474"/>
    </row>
    <row r="69" spans="1:4" s="447" customFormat="1" ht="43.5">
      <c r="A69" s="469" t="s">
        <v>14</v>
      </c>
      <c r="B69" s="475" t="s">
        <v>1202</v>
      </c>
      <c r="C69" s="502" t="s">
        <v>917</v>
      </c>
      <c r="D69" s="471"/>
    </row>
    <row r="70" spans="1:4" s="447" customFormat="1" ht="43.5">
      <c r="A70" s="469" t="s">
        <v>15</v>
      </c>
      <c r="B70" s="496" t="s">
        <v>1231</v>
      </c>
      <c r="C70" s="502" t="s">
        <v>917</v>
      </c>
      <c r="D70" s="471"/>
    </row>
    <row r="71" spans="1:4" s="447" customFormat="1">
      <c r="A71" s="469" t="s">
        <v>16</v>
      </c>
      <c r="B71" s="472"/>
      <c r="C71" s="502"/>
      <c r="D71" s="471"/>
    </row>
    <row r="72" spans="1:4" s="447" customFormat="1">
      <c r="A72" s="469" t="s">
        <v>17</v>
      </c>
      <c r="B72" s="473"/>
      <c r="C72" s="502"/>
      <c r="D72" s="471"/>
    </row>
    <row r="73" spans="1:4" s="447" customFormat="1">
      <c r="A73" s="469" t="s">
        <v>18</v>
      </c>
      <c r="B73" s="473"/>
      <c r="C73" s="502"/>
      <c r="D73" s="471"/>
    </row>
    <row r="74" spans="1:4" s="447" customFormat="1">
      <c r="A74" s="469" t="s">
        <v>19</v>
      </c>
      <c r="B74" s="473"/>
      <c r="C74" s="502"/>
      <c r="D74" s="471"/>
    </row>
    <row r="75" spans="1:4" s="447" customFormat="1" ht="145">
      <c r="A75" s="465" t="s">
        <v>57</v>
      </c>
      <c r="B75" s="466" t="s">
        <v>928</v>
      </c>
      <c r="C75" s="468"/>
      <c r="D75" s="474"/>
    </row>
    <row r="76" spans="1:4" s="447" customFormat="1">
      <c r="A76" s="469" t="s">
        <v>14</v>
      </c>
      <c r="B76" s="470" t="s">
        <v>929</v>
      </c>
      <c r="C76" s="502" t="s">
        <v>917</v>
      </c>
      <c r="D76" s="471"/>
    </row>
    <row r="77" spans="1:4" s="447" customFormat="1">
      <c r="A77" s="469" t="s">
        <v>15</v>
      </c>
      <c r="B77" s="470" t="s">
        <v>929</v>
      </c>
      <c r="C77" s="502" t="s">
        <v>917</v>
      </c>
      <c r="D77" s="471"/>
    </row>
    <row r="78" spans="1:4" s="447" customFormat="1">
      <c r="A78" s="469" t="s">
        <v>16</v>
      </c>
      <c r="B78" s="472"/>
      <c r="C78" s="502"/>
      <c r="D78" s="471"/>
    </row>
    <row r="79" spans="1:4" s="447" customFormat="1">
      <c r="A79" s="469" t="s">
        <v>17</v>
      </c>
      <c r="B79" s="473"/>
      <c r="C79" s="502"/>
      <c r="D79" s="471"/>
    </row>
    <row r="80" spans="1:4" s="447" customFormat="1">
      <c r="A80" s="469" t="s">
        <v>18</v>
      </c>
      <c r="B80" s="473"/>
      <c r="C80" s="502"/>
      <c r="D80" s="471"/>
    </row>
    <row r="81" spans="1:6" s="447" customFormat="1">
      <c r="A81" s="469" t="s">
        <v>19</v>
      </c>
      <c r="B81" s="473"/>
      <c r="C81" s="502"/>
      <c r="D81" s="471"/>
    </row>
    <row r="82" spans="1:6" s="447" customFormat="1" ht="130.5">
      <c r="A82" s="465" t="s">
        <v>59</v>
      </c>
      <c r="B82" s="466" t="s">
        <v>930</v>
      </c>
      <c r="C82" s="468"/>
      <c r="D82" s="474"/>
    </row>
    <row r="83" spans="1:6" s="447" customFormat="1" ht="29">
      <c r="A83" s="569" t="s">
        <v>14</v>
      </c>
      <c r="B83" s="573" t="s">
        <v>931</v>
      </c>
      <c r="C83" s="571" t="s">
        <v>932</v>
      </c>
      <c r="D83" s="574" t="s">
        <v>933</v>
      </c>
    </row>
    <row r="84" spans="1:6" s="447" customFormat="1" ht="43.5">
      <c r="A84" s="504" t="s">
        <v>15</v>
      </c>
      <c r="B84" s="508" t="s">
        <v>1232</v>
      </c>
      <c r="C84" s="505" t="s">
        <v>917</v>
      </c>
      <c r="D84" s="506"/>
      <c r="E84" s="507"/>
      <c r="F84" s="507"/>
    </row>
    <row r="85" spans="1:6" s="447" customFormat="1">
      <c r="A85" s="469" t="s">
        <v>16</v>
      </c>
      <c r="B85" s="472"/>
      <c r="C85" s="502"/>
      <c r="D85" s="471"/>
    </row>
    <row r="86" spans="1:6" s="447" customFormat="1">
      <c r="A86" s="469" t="s">
        <v>17</v>
      </c>
      <c r="B86" s="473"/>
      <c r="C86" s="502"/>
      <c r="D86" s="471"/>
    </row>
    <row r="87" spans="1:6" s="447" customFormat="1">
      <c r="A87" s="469" t="s">
        <v>18</v>
      </c>
      <c r="B87" s="473"/>
      <c r="C87" s="502"/>
      <c r="D87" s="471"/>
    </row>
    <row r="88" spans="1:6" s="447" customFormat="1">
      <c r="A88" s="469" t="s">
        <v>19</v>
      </c>
      <c r="B88" s="473"/>
      <c r="C88" s="502"/>
      <c r="D88" s="471"/>
    </row>
    <row r="89" spans="1:6" s="447" customFormat="1" ht="145">
      <c r="A89" s="465" t="s">
        <v>61</v>
      </c>
      <c r="B89" s="466" t="s">
        <v>934</v>
      </c>
      <c r="C89" s="468"/>
      <c r="D89" s="474"/>
    </row>
    <row r="90" spans="1:6" s="447" customFormat="1" ht="58">
      <c r="A90" s="469" t="s">
        <v>14</v>
      </c>
      <c r="B90" s="479" t="s">
        <v>935</v>
      </c>
      <c r="C90" s="502" t="s">
        <v>917</v>
      </c>
      <c r="D90" s="471"/>
    </row>
    <row r="91" spans="1:6" s="447" customFormat="1" ht="58">
      <c r="A91" s="469" t="s">
        <v>15</v>
      </c>
      <c r="B91" s="479" t="s">
        <v>935</v>
      </c>
      <c r="C91" s="502" t="s">
        <v>917</v>
      </c>
      <c r="D91" s="471"/>
    </row>
    <row r="92" spans="1:6" s="447" customFormat="1">
      <c r="A92" s="469" t="s">
        <v>16</v>
      </c>
      <c r="B92" s="472"/>
      <c r="C92" s="502"/>
      <c r="D92" s="471"/>
    </row>
    <row r="93" spans="1:6" s="447" customFormat="1">
      <c r="A93" s="469" t="s">
        <v>17</v>
      </c>
      <c r="B93" s="473"/>
      <c r="C93" s="502"/>
      <c r="D93" s="471"/>
    </row>
    <row r="94" spans="1:6" s="447" customFormat="1">
      <c r="A94" s="469" t="s">
        <v>18</v>
      </c>
      <c r="B94" s="473"/>
      <c r="C94" s="502"/>
      <c r="D94" s="471"/>
    </row>
    <row r="95" spans="1:6" s="447" customFormat="1">
      <c r="A95" s="469" t="s">
        <v>19</v>
      </c>
      <c r="B95" s="473"/>
      <c r="C95" s="502"/>
      <c r="D95" s="471"/>
    </row>
    <row r="96" spans="1:6" s="447" customFormat="1">
      <c r="A96" s="465" t="s">
        <v>936</v>
      </c>
      <c r="B96" s="466" t="s">
        <v>937</v>
      </c>
      <c r="C96" s="468"/>
      <c r="D96" s="474"/>
    </row>
    <row r="97" spans="1:4" s="447" customFormat="1" ht="58">
      <c r="A97" s="465" t="s">
        <v>88</v>
      </c>
      <c r="B97" s="466" t="s">
        <v>938</v>
      </c>
      <c r="C97" s="468"/>
      <c r="D97" s="474"/>
    </row>
    <row r="98" spans="1:4" s="447" customFormat="1" ht="58">
      <c r="A98" s="469" t="s">
        <v>14</v>
      </c>
      <c r="B98" s="470" t="s">
        <v>939</v>
      </c>
      <c r="C98" s="502" t="s">
        <v>917</v>
      </c>
      <c r="D98" s="471"/>
    </row>
    <row r="99" spans="1:4" s="447" customFormat="1" ht="58">
      <c r="A99" s="469" t="s">
        <v>15</v>
      </c>
      <c r="B99" s="470" t="s">
        <v>1233</v>
      </c>
      <c r="C99" s="502" t="s">
        <v>917</v>
      </c>
      <c r="D99" s="471"/>
    </row>
    <row r="100" spans="1:4" s="447" customFormat="1">
      <c r="A100" s="469" t="s">
        <v>16</v>
      </c>
      <c r="B100" s="472"/>
      <c r="C100" s="502"/>
      <c r="D100" s="471"/>
    </row>
    <row r="101" spans="1:4" s="447" customFormat="1">
      <c r="A101" s="469" t="s">
        <v>17</v>
      </c>
      <c r="B101" s="473"/>
      <c r="C101" s="502"/>
      <c r="D101" s="471"/>
    </row>
    <row r="102" spans="1:4" s="447" customFormat="1">
      <c r="A102" s="469" t="s">
        <v>18</v>
      </c>
      <c r="B102" s="473"/>
      <c r="C102" s="502"/>
      <c r="D102" s="471"/>
    </row>
    <row r="103" spans="1:4" s="447" customFormat="1">
      <c r="A103" s="469" t="s">
        <v>19</v>
      </c>
      <c r="B103" s="473"/>
      <c r="C103" s="502"/>
      <c r="D103" s="471"/>
    </row>
    <row r="104" spans="1:4" s="447" customFormat="1" ht="188.5">
      <c r="A104" s="465" t="s">
        <v>940</v>
      </c>
      <c r="B104" s="466" t="s">
        <v>941</v>
      </c>
      <c r="C104" s="468"/>
      <c r="D104" s="474"/>
    </row>
    <row r="105" spans="1:4" s="447" customFormat="1" ht="58">
      <c r="A105" s="469" t="s">
        <v>14</v>
      </c>
      <c r="B105" s="479" t="s">
        <v>942</v>
      </c>
      <c r="C105" s="502" t="s">
        <v>917</v>
      </c>
      <c r="D105" s="471"/>
    </row>
    <row r="106" spans="1:4" s="447" customFormat="1" ht="58">
      <c r="A106" s="469" t="s">
        <v>15</v>
      </c>
      <c r="B106" s="479" t="s">
        <v>1234</v>
      </c>
      <c r="C106" s="502" t="s">
        <v>917</v>
      </c>
      <c r="D106" s="471"/>
    </row>
    <row r="107" spans="1:4" s="447" customFormat="1">
      <c r="A107" s="469" t="s">
        <v>16</v>
      </c>
      <c r="B107" s="472"/>
      <c r="C107" s="502"/>
      <c r="D107" s="471"/>
    </row>
    <row r="108" spans="1:4" s="447" customFormat="1">
      <c r="A108" s="469" t="s">
        <v>17</v>
      </c>
      <c r="B108" s="473"/>
      <c r="C108" s="502"/>
      <c r="D108" s="471"/>
    </row>
    <row r="109" spans="1:4" s="447" customFormat="1">
      <c r="A109" s="469" t="s">
        <v>18</v>
      </c>
      <c r="B109" s="473"/>
      <c r="C109" s="502"/>
      <c r="D109" s="471"/>
    </row>
    <row r="110" spans="1:4" s="447" customFormat="1">
      <c r="A110" s="469" t="s">
        <v>19</v>
      </c>
      <c r="B110" s="473"/>
      <c r="C110" s="502"/>
      <c r="D110" s="471"/>
    </row>
    <row r="111" spans="1:4" s="447" customFormat="1" ht="29">
      <c r="A111" s="465" t="s">
        <v>881</v>
      </c>
      <c r="B111" s="466" t="s">
        <v>882</v>
      </c>
      <c r="C111" s="468"/>
      <c r="D111" s="474"/>
    </row>
    <row r="112" spans="1:4" s="447" customFormat="1">
      <c r="A112" s="465">
        <v>2.1</v>
      </c>
      <c r="B112" s="466" t="s">
        <v>943</v>
      </c>
      <c r="C112" s="468"/>
      <c r="D112" s="474"/>
    </row>
    <row r="113" spans="1:4" s="447" customFormat="1" ht="159.5">
      <c r="A113" s="465" t="s">
        <v>944</v>
      </c>
      <c r="B113" s="466" t="s">
        <v>945</v>
      </c>
      <c r="C113" s="468"/>
      <c r="D113" s="474"/>
    </row>
    <row r="114" spans="1:4" s="447" customFormat="1" ht="87">
      <c r="A114" s="469" t="s">
        <v>14</v>
      </c>
      <c r="B114" s="470" t="s">
        <v>946</v>
      </c>
      <c r="C114" s="502" t="s">
        <v>917</v>
      </c>
      <c r="D114" s="471"/>
    </row>
    <row r="115" spans="1:4" s="447" customFormat="1" ht="101.5">
      <c r="A115" s="469" t="s">
        <v>15</v>
      </c>
      <c r="B115" s="470" t="s">
        <v>1235</v>
      </c>
      <c r="C115" s="502" t="s">
        <v>917</v>
      </c>
      <c r="D115" s="471"/>
    </row>
    <row r="116" spans="1:4" s="447" customFormat="1">
      <c r="A116" s="469" t="s">
        <v>16</v>
      </c>
      <c r="B116" s="472"/>
      <c r="C116" s="502"/>
      <c r="D116" s="471"/>
    </row>
    <row r="117" spans="1:4" s="447" customFormat="1">
      <c r="A117" s="469" t="s">
        <v>17</v>
      </c>
      <c r="B117" s="473"/>
      <c r="C117" s="502"/>
      <c r="D117" s="471"/>
    </row>
    <row r="118" spans="1:4" s="447" customFormat="1">
      <c r="A118" s="469" t="s">
        <v>18</v>
      </c>
      <c r="B118" s="473"/>
      <c r="C118" s="502"/>
      <c r="D118" s="471"/>
    </row>
    <row r="119" spans="1:4" s="447" customFormat="1">
      <c r="A119" s="469" t="s">
        <v>19</v>
      </c>
      <c r="B119" s="473"/>
      <c r="C119" s="502"/>
      <c r="D119" s="471"/>
    </row>
    <row r="120" spans="1:4" s="447" customFormat="1" ht="336.75" customHeight="1">
      <c r="A120" s="465" t="s">
        <v>947</v>
      </c>
      <c r="B120" s="466" t="s">
        <v>948</v>
      </c>
      <c r="C120" s="468"/>
      <c r="D120" s="474"/>
    </row>
    <row r="121" spans="1:4" s="447" customFormat="1" ht="72.5">
      <c r="A121" s="469" t="s">
        <v>14</v>
      </c>
      <c r="B121" s="479" t="s">
        <v>949</v>
      </c>
      <c r="C121" s="502" t="s">
        <v>917</v>
      </c>
      <c r="D121" s="471"/>
    </row>
    <row r="122" spans="1:4" s="447" customFormat="1" ht="72.5">
      <c r="A122" s="469" t="s">
        <v>15</v>
      </c>
      <c r="B122" s="479" t="s">
        <v>949</v>
      </c>
      <c r="C122" s="502" t="s">
        <v>917</v>
      </c>
      <c r="D122" s="471"/>
    </row>
    <row r="123" spans="1:4" s="447" customFormat="1">
      <c r="A123" s="469" t="s">
        <v>16</v>
      </c>
      <c r="B123" s="472"/>
      <c r="C123" s="502"/>
      <c r="D123" s="471"/>
    </row>
    <row r="124" spans="1:4" s="447" customFormat="1">
      <c r="A124" s="469" t="s">
        <v>17</v>
      </c>
      <c r="B124" s="473"/>
      <c r="C124" s="502"/>
      <c r="D124" s="471"/>
    </row>
    <row r="125" spans="1:4" s="447" customFormat="1">
      <c r="A125" s="469" t="s">
        <v>18</v>
      </c>
      <c r="B125" s="473"/>
      <c r="C125" s="502"/>
      <c r="D125" s="471"/>
    </row>
    <row r="126" spans="1:4" s="447" customFormat="1">
      <c r="A126" s="469" t="s">
        <v>19</v>
      </c>
      <c r="B126" s="473"/>
      <c r="C126" s="502"/>
      <c r="D126" s="471"/>
    </row>
    <row r="127" spans="1:4" s="447" customFormat="1" ht="29">
      <c r="A127" s="465">
        <v>2.2000000000000002</v>
      </c>
      <c r="B127" s="466" t="s">
        <v>950</v>
      </c>
      <c r="C127" s="468"/>
      <c r="D127" s="474"/>
    </row>
    <row r="128" spans="1:4" s="447" customFormat="1" ht="290">
      <c r="A128" s="465" t="s">
        <v>951</v>
      </c>
      <c r="B128" s="466" t="s">
        <v>952</v>
      </c>
      <c r="C128" s="468"/>
      <c r="D128" s="474"/>
    </row>
    <row r="129" spans="1:4" s="447" customFormat="1" ht="101.5">
      <c r="A129" s="469" t="s">
        <v>14</v>
      </c>
      <c r="B129" s="479" t="s">
        <v>953</v>
      </c>
      <c r="C129" s="502" t="s">
        <v>917</v>
      </c>
      <c r="D129" s="471"/>
    </row>
    <row r="130" spans="1:4" s="447" customFormat="1" ht="101.5">
      <c r="A130" s="469" t="s">
        <v>15</v>
      </c>
      <c r="B130" s="479" t="s">
        <v>1236</v>
      </c>
      <c r="C130" s="502" t="s">
        <v>917</v>
      </c>
      <c r="D130" s="471"/>
    </row>
    <row r="131" spans="1:4" s="447" customFormat="1">
      <c r="A131" s="469" t="s">
        <v>16</v>
      </c>
      <c r="B131" s="472"/>
      <c r="C131" s="502"/>
      <c r="D131" s="471"/>
    </row>
    <row r="132" spans="1:4" s="447" customFormat="1">
      <c r="A132" s="469" t="s">
        <v>17</v>
      </c>
      <c r="B132" s="473"/>
      <c r="C132" s="502"/>
      <c r="D132" s="471"/>
    </row>
    <row r="133" spans="1:4" s="447" customFormat="1">
      <c r="A133" s="469" t="s">
        <v>18</v>
      </c>
      <c r="B133" s="473"/>
      <c r="C133" s="502"/>
      <c r="D133" s="471"/>
    </row>
    <row r="134" spans="1:4" s="447" customFormat="1">
      <c r="A134" s="469" t="s">
        <v>19</v>
      </c>
      <c r="B134" s="473"/>
      <c r="C134" s="502"/>
      <c r="D134" s="471"/>
    </row>
    <row r="135" spans="1:4" s="447" customFormat="1" ht="232">
      <c r="A135" s="465" t="s">
        <v>954</v>
      </c>
      <c r="B135" s="466" t="s">
        <v>955</v>
      </c>
      <c r="C135" s="468"/>
      <c r="D135" s="474"/>
    </row>
    <row r="136" spans="1:4" s="447" customFormat="1" ht="29">
      <c r="A136" s="504" t="s">
        <v>14</v>
      </c>
      <c r="B136" s="575" t="s">
        <v>956</v>
      </c>
      <c r="C136" s="505" t="s">
        <v>932</v>
      </c>
      <c r="D136" s="506" t="s">
        <v>957</v>
      </c>
    </row>
    <row r="137" spans="1:4" s="507" customFormat="1" ht="87">
      <c r="A137" s="504" t="s">
        <v>15</v>
      </c>
      <c r="B137" s="508" t="s">
        <v>1237</v>
      </c>
      <c r="C137" s="505" t="s">
        <v>917</v>
      </c>
      <c r="D137" s="506"/>
    </row>
    <row r="138" spans="1:4" s="447" customFormat="1">
      <c r="A138" s="469" t="s">
        <v>16</v>
      </c>
      <c r="B138" s="496"/>
      <c r="C138" s="502"/>
      <c r="D138" s="471"/>
    </row>
    <row r="139" spans="1:4" s="447" customFormat="1">
      <c r="A139" s="469" t="s">
        <v>17</v>
      </c>
      <c r="B139" s="473"/>
      <c r="C139" s="502"/>
      <c r="D139" s="471"/>
    </row>
    <row r="140" spans="1:4" s="447" customFormat="1">
      <c r="A140" s="469" t="s">
        <v>18</v>
      </c>
      <c r="B140" s="473"/>
      <c r="C140" s="502"/>
      <c r="D140" s="471"/>
    </row>
    <row r="141" spans="1:4" s="447" customFormat="1">
      <c r="A141" s="469" t="s">
        <v>19</v>
      </c>
      <c r="B141" s="473"/>
      <c r="C141" s="502"/>
      <c r="D141" s="471"/>
    </row>
    <row r="142" spans="1:4" s="447" customFormat="1" ht="261">
      <c r="A142" s="465" t="s">
        <v>958</v>
      </c>
      <c r="B142" s="466" t="s">
        <v>959</v>
      </c>
      <c r="C142" s="468"/>
      <c r="D142" s="474"/>
    </row>
    <row r="143" spans="1:4" s="447" customFormat="1" ht="72.5">
      <c r="A143" s="469" t="s">
        <v>14</v>
      </c>
      <c r="B143" s="479" t="s">
        <v>960</v>
      </c>
      <c r="C143" s="502" t="s">
        <v>917</v>
      </c>
      <c r="D143" s="471"/>
    </row>
    <row r="144" spans="1:4" s="447" customFormat="1" ht="72.5">
      <c r="A144" s="469" t="s">
        <v>15</v>
      </c>
      <c r="B144" s="479" t="s">
        <v>960</v>
      </c>
      <c r="C144" s="502" t="s">
        <v>917</v>
      </c>
      <c r="D144" s="471"/>
    </row>
    <row r="145" spans="1:4" s="447" customFormat="1">
      <c r="A145" s="469" t="s">
        <v>16</v>
      </c>
      <c r="B145" s="472"/>
      <c r="C145" s="502"/>
      <c r="D145" s="471"/>
    </row>
    <row r="146" spans="1:4" s="447" customFormat="1">
      <c r="A146" s="469" t="s">
        <v>17</v>
      </c>
      <c r="B146" s="496"/>
      <c r="C146" s="502"/>
      <c r="D146" s="471"/>
    </row>
    <row r="147" spans="1:4" s="447" customFormat="1">
      <c r="A147" s="469" t="s">
        <v>18</v>
      </c>
      <c r="B147" s="473"/>
      <c r="C147" s="502"/>
      <c r="D147" s="471"/>
    </row>
    <row r="148" spans="1:4" s="447" customFormat="1">
      <c r="A148" s="469" t="s">
        <v>19</v>
      </c>
      <c r="B148" s="473"/>
      <c r="C148" s="502"/>
      <c r="D148" s="471"/>
    </row>
    <row r="149" spans="1:4" s="447" customFormat="1" ht="232">
      <c r="A149" s="465" t="s">
        <v>961</v>
      </c>
      <c r="B149" s="466" t="s">
        <v>962</v>
      </c>
      <c r="C149" s="468"/>
      <c r="D149" s="474"/>
    </row>
    <row r="150" spans="1:4" s="447" customFormat="1" ht="116">
      <c r="A150" s="469" t="s">
        <v>14</v>
      </c>
      <c r="B150" s="479" t="s">
        <v>1238</v>
      </c>
      <c r="C150" s="502" t="s">
        <v>917</v>
      </c>
      <c r="D150" s="471"/>
    </row>
    <row r="151" spans="1:4" s="447" customFormat="1" ht="130.5">
      <c r="A151" s="469" t="s">
        <v>15</v>
      </c>
      <c r="B151" s="479" t="s">
        <v>1239</v>
      </c>
      <c r="C151" s="502" t="s">
        <v>917</v>
      </c>
      <c r="D151" s="471"/>
    </row>
    <row r="152" spans="1:4" s="447" customFormat="1">
      <c r="A152" s="469" t="s">
        <v>16</v>
      </c>
      <c r="B152" s="472"/>
      <c r="C152" s="502"/>
      <c r="D152" s="471"/>
    </row>
    <row r="153" spans="1:4" s="447" customFormat="1">
      <c r="A153" s="469" t="s">
        <v>17</v>
      </c>
      <c r="B153" s="473"/>
      <c r="C153" s="502"/>
      <c r="D153" s="471"/>
    </row>
    <row r="154" spans="1:4" s="447" customFormat="1">
      <c r="A154" s="469" t="s">
        <v>18</v>
      </c>
      <c r="B154" s="473"/>
      <c r="C154" s="502"/>
      <c r="D154" s="471"/>
    </row>
    <row r="155" spans="1:4" s="447" customFormat="1">
      <c r="A155" s="469" t="s">
        <v>19</v>
      </c>
      <c r="B155" s="473"/>
      <c r="C155" s="502"/>
      <c r="D155" s="471"/>
    </row>
    <row r="156" spans="1:4" s="447" customFormat="1" ht="29">
      <c r="A156" s="465">
        <v>2.2999999999999998</v>
      </c>
      <c r="B156" s="466" t="s">
        <v>963</v>
      </c>
      <c r="C156" s="468"/>
      <c r="D156" s="474"/>
    </row>
    <row r="157" spans="1:4" s="447" customFormat="1" ht="87">
      <c r="A157" s="480" t="s">
        <v>964</v>
      </c>
      <c r="B157" s="481" t="s">
        <v>965</v>
      </c>
      <c r="C157" s="468"/>
      <c r="D157" s="474"/>
    </row>
    <row r="158" spans="1:4" s="447" customFormat="1" ht="174">
      <c r="A158" s="465" t="s">
        <v>966</v>
      </c>
      <c r="B158" s="466" t="s">
        <v>967</v>
      </c>
      <c r="C158" s="468"/>
      <c r="D158" s="474"/>
    </row>
    <row r="159" spans="1:4" s="447" customFormat="1" ht="87">
      <c r="A159" s="469" t="s">
        <v>14</v>
      </c>
      <c r="B159" s="479" t="s">
        <v>968</v>
      </c>
      <c r="C159" s="502" t="s">
        <v>917</v>
      </c>
      <c r="D159" s="471"/>
    </row>
    <row r="160" spans="1:4" s="447" customFormat="1" ht="116">
      <c r="A160" s="469" t="s">
        <v>15</v>
      </c>
      <c r="B160" s="479" t="s">
        <v>1240</v>
      </c>
      <c r="C160" s="502" t="s">
        <v>917</v>
      </c>
      <c r="D160" s="471"/>
    </row>
    <row r="161" spans="1:4" s="447" customFormat="1">
      <c r="A161" s="469" t="s">
        <v>16</v>
      </c>
      <c r="B161" s="472"/>
      <c r="C161" s="502"/>
      <c r="D161" s="471"/>
    </row>
    <row r="162" spans="1:4" s="447" customFormat="1">
      <c r="A162" s="469" t="s">
        <v>17</v>
      </c>
      <c r="B162" s="473"/>
      <c r="C162" s="502"/>
      <c r="D162" s="471"/>
    </row>
    <row r="163" spans="1:4" s="447" customFormat="1">
      <c r="A163" s="469" t="s">
        <v>18</v>
      </c>
      <c r="B163" s="473"/>
      <c r="C163" s="502"/>
      <c r="D163" s="471"/>
    </row>
    <row r="164" spans="1:4" s="447" customFormat="1">
      <c r="A164" s="469" t="s">
        <v>19</v>
      </c>
      <c r="B164" s="473"/>
      <c r="C164" s="502"/>
      <c r="D164" s="471"/>
    </row>
    <row r="165" spans="1:4" s="447" customFormat="1" ht="275.5">
      <c r="A165" s="465" t="s">
        <v>969</v>
      </c>
      <c r="B165" s="466" t="s">
        <v>970</v>
      </c>
      <c r="C165" s="468"/>
      <c r="D165" s="474"/>
    </row>
    <row r="166" spans="1:4" s="447" customFormat="1" ht="87">
      <c r="A166" s="469" t="s">
        <v>14</v>
      </c>
      <c r="B166" s="479" t="s">
        <v>968</v>
      </c>
      <c r="C166" s="502" t="s">
        <v>917</v>
      </c>
      <c r="D166" s="471"/>
    </row>
    <row r="167" spans="1:4" s="447" customFormat="1" ht="116">
      <c r="A167" s="469" t="s">
        <v>15</v>
      </c>
      <c r="B167" s="479" t="s">
        <v>1241</v>
      </c>
      <c r="C167" s="502" t="s">
        <v>917</v>
      </c>
      <c r="D167" s="471"/>
    </row>
    <row r="168" spans="1:4" s="447" customFormat="1">
      <c r="A168" s="469" t="s">
        <v>16</v>
      </c>
      <c r="B168" s="472"/>
      <c r="C168" s="502"/>
      <c r="D168" s="471"/>
    </row>
    <row r="169" spans="1:4" s="447" customFormat="1">
      <c r="A169" s="469" t="s">
        <v>17</v>
      </c>
      <c r="B169" s="473"/>
      <c r="C169" s="502"/>
      <c r="D169" s="471"/>
    </row>
    <row r="170" spans="1:4" s="447" customFormat="1">
      <c r="A170" s="469" t="s">
        <v>18</v>
      </c>
      <c r="B170" s="473"/>
      <c r="C170" s="502"/>
      <c r="D170" s="471"/>
    </row>
    <row r="171" spans="1:4" s="447" customFormat="1">
      <c r="A171" s="469" t="s">
        <v>19</v>
      </c>
      <c r="B171" s="473"/>
      <c r="C171" s="502"/>
      <c r="D171" s="471"/>
    </row>
    <row r="172" spans="1:4" s="447" customFormat="1" ht="188.5">
      <c r="A172" s="465" t="s">
        <v>971</v>
      </c>
      <c r="B172" s="466" t="s">
        <v>972</v>
      </c>
      <c r="C172" s="468"/>
      <c r="D172" s="474"/>
    </row>
    <row r="173" spans="1:4" s="447" customFormat="1" ht="87">
      <c r="A173" s="469" t="s">
        <v>14</v>
      </c>
      <c r="B173" s="479" t="s">
        <v>968</v>
      </c>
      <c r="C173" s="502" t="s">
        <v>917</v>
      </c>
      <c r="D173" s="471"/>
    </row>
    <row r="174" spans="1:4" s="447" customFormat="1" ht="130.5">
      <c r="A174" s="469" t="s">
        <v>15</v>
      </c>
      <c r="B174" s="479" t="s">
        <v>1242</v>
      </c>
      <c r="C174" s="502" t="s">
        <v>917</v>
      </c>
      <c r="D174" s="471"/>
    </row>
    <row r="175" spans="1:4" s="447" customFormat="1">
      <c r="A175" s="469" t="s">
        <v>16</v>
      </c>
      <c r="B175" s="472"/>
      <c r="C175" s="502"/>
      <c r="D175" s="471"/>
    </row>
    <row r="176" spans="1:4" s="447" customFormat="1">
      <c r="A176" s="469" t="s">
        <v>17</v>
      </c>
      <c r="B176" s="473"/>
      <c r="C176" s="502"/>
      <c r="D176" s="471"/>
    </row>
    <row r="177" spans="1:4" s="447" customFormat="1">
      <c r="A177" s="469" t="s">
        <v>18</v>
      </c>
      <c r="B177" s="473"/>
      <c r="C177" s="502"/>
      <c r="D177" s="471"/>
    </row>
    <row r="178" spans="1:4" s="447" customFormat="1">
      <c r="A178" s="469" t="s">
        <v>19</v>
      </c>
      <c r="B178" s="473"/>
      <c r="C178" s="502"/>
      <c r="D178" s="471"/>
    </row>
    <row r="179" spans="1:4" s="447" customFormat="1" ht="216.75" customHeight="1">
      <c r="A179" s="465" t="s">
        <v>973</v>
      </c>
      <c r="B179" s="466" t="s">
        <v>974</v>
      </c>
      <c r="C179" s="468"/>
      <c r="D179" s="474"/>
    </row>
    <row r="180" spans="1:4" s="447" customFormat="1" ht="87">
      <c r="A180" s="469" t="s">
        <v>14</v>
      </c>
      <c r="B180" s="479" t="s">
        <v>968</v>
      </c>
      <c r="C180" s="502" t="s">
        <v>917</v>
      </c>
      <c r="D180" s="471"/>
    </row>
    <row r="181" spans="1:4" s="447" customFormat="1" ht="130.5">
      <c r="A181" s="469" t="s">
        <v>15</v>
      </c>
      <c r="B181" s="479" t="s">
        <v>1242</v>
      </c>
      <c r="C181" s="502" t="s">
        <v>917</v>
      </c>
      <c r="D181" s="471"/>
    </row>
    <row r="182" spans="1:4" s="447" customFormat="1">
      <c r="A182" s="469" t="s">
        <v>16</v>
      </c>
      <c r="B182" s="472"/>
      <c r="C182" s="502"/>
      <c r="D182" s="471"/>
    </row>
    <row r="183" spans="1:4" s="447" customFormat="1">
      <c r="A183" s="469" t="s">
        <v>17</v>
      </c>
      <c r="B183" s="473"/>
      <c r="C183" s="502"/>
      <c r="D183" s="471"/>
    </row>
    <row r="184" spans="1:4" s="447" customFormat="1">
      <c r="A184" s="469" t="s">
        <v>18</v>
      </c>
      <c r="B184" s="473"/>
      <c r="C184" s="502"/>
      <c r="D184" s="471"/>
    </row>
    <row r="185" spans="1:4" s="447" customFormat="1">
      <c r="A185" s="469" t="s">
        <v>19</v>
      </c>
      <c r="B185" s="473"/>
      <c r="C185" s="502"/>
      <c r="D185" s="471"/>
    </row>
    <row r="186" spans="1:4" s="447" customFormat="1" ht="29">
      <c r="A186" s="465">
        <v>2.4</v>
      </c>
      <c r="B186" s="466" t="s">
        <v>975</v>
      </c>
      <c r="C186" s="468"/>
      <c r="D186" s="474"/>
    </row>
    <row r="187" spans="1:4" s="447" customFormat="1" ht="159.5">
      <c r="A187" s="465" t="s">
        <v>976</v>
      </c>
      <c r="B187" s="466" t="s">
        <v>977</v>
      </c>
      <c r="C187" s="468"/>
      <c r="D187" s="474"/>
    </row>
    <row r="188" spans="1:4" s="447" customFormat="1" ht="87">
      <c r="A188" s="469" t="s">
        <v>14</v>
      </c>
      <c r="B188" s="479" t="s">
        <v>978</v>
      </c>
      <c r="C188" s="482" t="s">
        <v>917</v>
      </c>
      <c r="D188" s="471"/>
    </row>
    <row r="189" spans="1:4" s="447" customFormat="1" ht="159.5">
      <c r="A189" s="469" t="s">
        <v>15</v>
      </c>
      <c r="B189" s="479" t="s">
        <v>1243</v>
      </c>
      <c r="C189" s="482" t="s">
        <v>917</v>
      </c>
      <c r="D189" s="471"/>
    </row>
    <row r="190" spans="1:4" s="447" customFormat="1">
      <c r="A190" s="469" t="s">
        <v>16</v>
      </c>
      <c r="B190" s="472"/>
      <c r="C190" s="502"/>
      <c r="D190" s="471"/>
    </row>
    <row r="191" spans="1:4" s="447" customFormat="1">
      <c r="A191" s="469" t="s">
        <v>17</v>
      </c>
      <c r="B191" s="496"/>
      <c r="C191" s="502"/>
      <c r="D191" s="471"/>
    </row>
    <row r="192" spans="1:4" s="447" customFormat="1">
      <c r="A192" s="469" t="s">
        <v>18</v>
      </c>
      <c r="B192" s="473"/>
      <c r="C192" s="502"/>
      <c r="D192" s="471"/>
    </row>
    <row r="193" spans="1:4" s="447" customFormat="1">
      <c r="A193" s="469" t="s">
        <v>19</v>
      </c>
      <c r="B193" s="473"/>
      <c r="C193" s="502"/>
      <c r="D193" s="471"/>
    </row>
    <row r="194" spans="1:4" s="447" customFormat="1">
      <c r="A194" s="465" t="s">
        <v>884</v>
      </c>
      <c r="B194" s="466" t="s">
        <v>885</v>
      </c>
      <c r="C194" s="468"/>
      <c r="D194" s="474"/>
    </row>
    <row r="195" spans="1:4" s="447" customFormat="1" ht="217.5">
      <c r="A195" s="465"/>
      <c r="B195" s="466" t="s">
        <v>979</v>
      </c>
      <c r="C195" s="468"/>
      <c r="D195" s="474"/>
    </row>
    <row r="196" spans="1:4" s="447" customFormat="1">
      <c r="A196" s="465">
        <v>3.1</v>
      </c>
      <c r="B196" s="466" t="s">
        <v>980</v>
      </c>
      <c r="C196" s="468"/>
      <c r="D196" s="474"/>
    </row>
    <row r="197" spans="1:4" s="447" customFormat="1" ht="319">
      <c r="A197" s="465" t="s">
        <v>981</v>
      </c>
      <c r="B197" s="466" t="s">
        <v>982</v>
      </c>
      <c r="C197" s="468"/>
      <c r="D197" s="474"/>
    </row>
    <row r="198" spans="1:4" s="447" customFormat="1" ht="43.5">
      <c r="A198" s="469" t="s">
        <v>14</v>
      </c>
      <c r="B198" s="483" t="s">
        <v>1245</v>
      </c>
      <c r="C198" s="502" t="s">
        <v>917</v>
      </c>
      <c r="D198" s="471"/>
    </row>
    <row r="199" spans="1:4" s="447" customFormat="1" ht="43.5">
      <c r="A199" s="469" t="s">
        <v>15</v>
      </c>
      <c r="B199" s="483" t="s">
        <v>1244</v>
      </c>
      <c r="C199" s="502" t="s">
        <v>917</v>
      </c>
      <c r="D199" s="471"/>
    </row>
    <row r="200" spans="1:4" s="447" customFormat="1">
      <c r="A200" s="469" t="s">
        <v>16</v>
      </c>
      <c r="B200" s="483"/>
      <c r="C200" s="502"/>
      <c r="D200" s="471"/>
    </row>
    <row r="201" spans="1:4" s="447" customFormat="1">
      <c r="A201" s="469" t="s">
        <v>17</v>
      </c>
      <c r="B201" s="497"/>
      <c r="C201" s="505" t="s">
        <v>269</v>
      </c>
      <c r="D201" s="471"/>
    </row>
    <row r="202" spans="1:4" s="447" customFormat="1">
      <c r="A202" s="469" t="s">
        <v>18</v>
      </c>
      <c r="B202" s="473"/>
      <c r="C202" s="502"/>
      <c r="D202" s="471"/>
    </row>
    <row r="203" spans="1:4" s="447" customFormat="1">
      <c r="A203" s="469" t="s">
        <v>19</v>
      </c>
      <c r="B203" s="473"/>
      <c r="C203" s="502"/>
      <c r="D203" s="471"/>
    </row>
    <row r="204" spans="1:4" s="447" customFormat="1" ht="290">
      <c r="A204" s="465" t="s">
        <v>983</v>
      </c>
      <c r="B204" s="466" t="s">
        <v>984</v>
      </c>
      <c r="C204" s="468"/>
      <c r="D204" s="474"/>
    </row>
    <row r="205" spans="1:4" s="447" customFormat="1" ht="43.5">
      <c r="A205" s="469" t="s">
        <v>14</v>
      </c>
      <c r="B205" s="479" t="s">
        <v>985</v>
      </c>
      <c r="C205" s="502" t="s">
        <v>917</v>
      </c>
      <c r="D205" s="471"/>
    </row>
    <row r="206" spans="1:4" s="447" customFormat="1" ht="58">
      <c r="A206" s="469" t="s">
        <v>15</v>
      </c>
      <c r="B206" s="479" t="s">
        <v>1246</v>
      </c>
      <c r="C206" s="502" t="s">
        <v>917</v>
      </c>
      <c r="D206" s="471"/>
    </row>
    <row r="207" spans="1:4" s="447" customFormat="1">
      <c r="A207" s="469" t="s">
        <v>16</v>
      </c>
      <c r="B207" s="472"/>
      <c r="C207" s="502"/>
      <c r="D207" s="471"/>
    </row>
    <row r="208" spans="1:4" s="447" customFormat="1">
      <c r="A208" s="469" t="s">
        <v>17</v>
      </c>
      <c r="B208" s="473"/>
      <c r="C208" s="502"/>
      <c r="D208" s="471"/>
    </row>
    <row r="209" spans="1:4" s="447" customFormat="1">
      <c r="A209" s="469" t="s">
        <v>18</v>
      </c>
      <c r="B209" s="473"/>
      <c r="C209" s="502"/>
      <c r="D209" s="471"/>
    </row>
    <row r="210" spans="1:4" s="447" customFormat="1">
      <c r="A210" s="469" t="s">
        <v>19</v>
      </c>
      <c r="B210" s="473"/>
      <c r="C210" s="502"/>
      <c r="D210" s="471"/>
    </row>
    <row r="211" spans="1:4" s="447" customFormat="1" ht="130.5">
      <c r="A211" s="465" t="s">
        <v>986</v>
      </c>
      <c r="B211" s="466" t="s">
        <v>987</v>
      </c>
      <c r="C211" s="468"/>
      <c r="D211" s="474"/>
    </row>
    <row r="212" spans="1:4" s="447" customFormat="1" ht="72.5">
      <c r="A212" s="469" t="s">
        <v>14</v>
      </c>
      <c r="B212" s="479" t="s">
        <v>988</v>
      </c>
      <c r="C212" s="502" t="s">
        <v>917</v>
      </c>
      <c r="D212" s="471"/>
    </row>
    <row r="213" spans="1:4" s="447" customFormat="1" ht="87">
      <c r="A213" s="469" t="s">
        <v>15</v>
      </c>
      <c r="B213" s="479" t="s">
        <v>1247</v>
      </c>
      <c r="C213" s="502" t="s">
        <v>917</v>
      </c>
      <c r="D213" s="471"/>
    </row>
    <row r="214" spans="1:4" s="447" customFormat="1">
      <c r="A214" s="469" t="s">
        <v>16</v>
      </c>
      <c r="B214" s="472"/>
      <c r="C214" s="502"/>
      <c r="D214" s="471"/>
    </row>
    <row r="215" spans="1:4" s="447" customFormat="1">
      <c r="A215" s="469" t="s">
        <v>17</v>
      </c>
      <c r="B215" s="473"/>
      <c r="C215" s="502"/>
      <c r="D215" s="471"/>
    </row>
    <row r="216" spans="1:4" s="447" customFormat="1">
      <c r="A216" s="469" t="s">
        <v>18</v>
      </c>
      <c r="B216" s="473"/>
      <c r="C216" s="502"/>
      <c r="D216" s="471"/>
    </row>
    <row r="217" spans="1:4" s="447" customFormat="1">
      <c r="A217" s="469" t="s">
        <v>19</v>
      </c>
      <c r="B217" s="473"/>
      <c r="C217" s="502"/>
      <c r="D217" s="471"/>
    </row>
    <row r="218" spans="1:4" s="447" customFormat="1" ht="58">
      <c r="A218" s="465" t="s">
        <v>989</v>
      </c>
      <c r="B218" s="466" t="s">
        <v>990</v>
      </c>
      <c r="C218" s="468"/>
      <c r="D218" s="474"/>
    </row>
    <row r="219" spans="1:4" s="447" customFormat="1" ht="116">
      <c r="A219" s="476" t="s">
        <v>14</v>
      </c>
      <c r="B219" s="477" t="s">
        <v>991</v>
      </c>
      <c r="C219" s="503" t="s">
        <v>932</v>
      </c>
      <c r="D219" s="478" t="s">
        <v>992</v>
      </c>
    </row>
    <row r="220" spans="1:4" s="507" customFormat="1" ht="73.150000000000006" customHeight="1">
      <c r="A220" s="504" t="s">
        <v>15</v>
      </c>
      <c r="B220" s="509" t="s">
        <v>1248</v>
      </c>
      <c r="C220" s="505" t="s">
        <v>917</v>
      </c>
      <c r="D220" s="506"/>
    </row>
    <row r="221" spans="1:4" s="447" customFormat="1">
      <c r="A221" s="469" t="s">
        <v>16</v>
      </c>
      <c r="B221" s="472"/>
      <c r="C221" s="502"/>
      <c r="D221" s="471"/>
    </row>
    <row r="222" spans="1:4" s="447" customFormat="1">
      <c r="A222" s="469" t="s">
        <v>17</v>
      </c>
      <c r="B222" s="492"/>
      <c r="C222" s="502"/>
      <c r="D222" s="471"/>
    </row>
    <row r="223" spans="1:4" s="447" customFormat="1">
      <c r="A223" s="469" t="s">
        <v>18</v>
      </c>
      <c r="B223" s="473"/>
      <c r="C223" s="502"/>
      <c r="D223" s="471"/>
    </row>
    <row r="224" spans="1:4" s="447" customFormat="1">
      <c r="A224" s="469" t="s">
        <v>19</v>
      </c>
      <c r="B224" s="473"/>
      <c r="C224" s="502"/>
      <c r="D224" s="471"/>
    </row>
    <row r="225" spans="1:5" s="447" customFormat="1" ht="116">
      <c r="A225" s="465" t="s">
        <v>993</v>
      </c>
      <c r="B225" s="466" t="s">
        <v>994</v>
      </c>
      <c r="C225" s="468"/>
      <c r="D225" s="474"/>
    </row>
    <row r="226" spans="1:5" s="507" customFormat="1">
      <c r="A226" s="510" t="s">
        <v>14</v>
      </c>
      <c r="B226" s="509" t="s">
        <v>1249</v>
      </c>
      <c r="C226" s="505"/>
      <c r="D226" s="511"/>
    </row>
    <row r="227" spans="1:5" s="447" customFormat="1" ht="87">
      <c r="A227" s="469" t="s">
        <v>15</v>
      </c>
      <c r="B227" s="508" t="s">
        <v>1237</v>
      </c>
      <c r="C227" s="502" t="s">
        <v>917</v>
      </c>
      <c r="D227" s="471"/>
    </row>
    <row r="228" spans="1:5" s="447" customFormat="1">
      <c r="A228" s="469" t="s">
        <v>16</v>
      </c>
      <c r="B228" s="472"/>
      <c r="C228" s="502"/>
      <c r="D228" s="471"/>
    </row>
    <row r="229" spans="1:5" s="447" customFormat="1">
      <c r="A229" s="469" t="s">
        <v>17</v>
      </c>
      <c r="B229" s="473"/>
      <c r="C229" s="502"/>
      <c r="D229" s="471"/>
    </row>
    <row r="230" spans="1:5" s="447" customFormat="1">
      <c r="A230" s="469" t="s">
        <v>18</v>
      </c>
      <c r="B230" s="473"/>
      <c r="C230" s="502"/>
      <c r="D230" s="471"/>
    </row>
    <row r="231" spans="1:5" s="447" customFormat="1">
      <c r="A231" s="469" t="s">
        <v>19</v>
      </c>
      <c r="B231" s="473"/>
      <c r="C231" s="502"/>
      <c r="D231" s="471"/>
    </row>
    <row r="232" spans="1:5" s="447" customFormat="1" ht="165" customHeight="1">
      <c r="A232" s="465" t="s">
        <v>995</v>
      </c>
      <c r="B232" s="466" t="s">
        <v>996</v>
      </c>
      <c r="C232" s="468"/>
      <c r="D232" s="474"/>
    </row>
    <row r="233" spans="1:5" s="447" customFormat="1" ht="29">
      <c r="A233" s="469" t="s">
        <v>14</v>
      </c>
      <c r="B233" s="470" t="s">
        <v>997</v>
      </c>
      <c r="C233" s="502" t="s">
        <v>917</v>
      </c>
      <c r="D233" s="471"/>
    </row>
    <row r="234" spans="1:5" s="447" customFormat="1" ht="29">
      <c r="A234" s="469" t="s">
        <v>15</v>
      </c>
      <c r="B234" s="470" t="s">
        <v>1250</v>
      </c>
      <c r="C234" s="502" t="s">
        <v>917</v>
      </c>
      <c r="D234" s="471"/>
    </row>
    <row r="235" spans="1:5" s="447" customFormat="1">
      <c r="A235" s="469" t="s">
        <v>16</v>
      </c>
      <c r="B235" s="472"/>
      <c r="C235" s="502"/>
      <c r="D235" s="471"/>
    </row>
    <row r="236" spans="1:5" s="447" customFormat="1">
      <c r="A236" s="469" t="s">
        <v>17</v>
      </c>
      <c r="B236" s="473"/>
      <c r="C236" s="502"/>
      <c r="D236" s="471"/>
    </row>
    <row r="237" spans="1:5" s="447" customFormat="1">
      <c r="A237" s="469" t="s">
        <v>18</v>
      </c>
      <c r="B237" s="473"/>
      <c r="C237" s="502"/>
      <c r="D237" s="471"/>
    </row>
    <row r="238" spans="1:5" s="447" customFormat="1">
      <c r="A238" s="469" t="s">
        <v>19</v>
      </c>
      <c r="B238" s="473"/>
      <c r="C238" s="502"/>
      <c r="D238" s="471"/>
    </row>
    <row r="239" spans="1:5" s="447" customFormat="1" ht="173.25" customHeight="1">
      <c r="A239" s="465" t="s">
        <v>998</v>
      </c>
      <c r="B239" s="466" t="s">
        <v>999</v>
      </c>
      <c r="C239" s="468"/>
      <c r="D239" s="474"/>
    </row>
    <row r="240" spans="1:5" s="447" customFormat="1" ht="87">
      <c r="A240" s="476" t="s">
        <v>14</v>
      </c>
      <c r="B240" s="477" t="s">
        <v>1000</v>
      </c>
      <c r="C240" s="503" t="s">
        <v>932</v>
      </c>
      <c r="D240" s="478" t="s">
        <v>1001</v>
      </c>
      <c r="E240" s="493"/>
    </row>
    <row r="241" spans="1:5" s="507" customFormat="1" ht="101.5">
      <c r="A241" s="504" t="s">
        <v>15</v>
      </c>
      <c r="B241" s="509" t="s">
        <v>1399</v>
      </c>
      <c r="C241" s="505" t="s">
        <v>917</v>
      </c>
      <c r="D241" s="506"/>
      <c r="E241" s="552"/>
    </row>
    <row r="242" spans="1:5" s="447" customFormat="1">
      <c r="A242" s="469" t="s">
        <v>16</v>
      </c>
      <c r="B242" s="472"/>
      <c r="C242" s="502"/>
      <c r="D242" s="471"/>
    </row>
    <row r="243" spans="1:5" s="447" customFormat="1">
      <c r="A243" s="469" t="s">
        <v>17</v>
      </c>
      <c r="B243" s="473"/>
      <c r="C243" s="502"/>
      <c r="D243" s="471"/>
    </row>
    <row r="244" spans="1:5" s="447" customFormat="1">
      <c r="A244" s="469" t="s">
        <v>18</v>
      </c>
      <c r="B244" s="473"/>
      <c r="C244" s="502"/>
      <c r="D244" s="471"/>
    </row>
    <row r="245" spans="1:5" s="447" customFormat="1">
      <c r="A245" s="469" t="s">
        <v>19</v>
      </c>
      <c r="B245" s="473"/>
      <c r="C245" s="502"/>
      <c r="D245" s="471"/>
    </row>
    <row r="246" spans="1:5" s="447" customFormat="1" ht="43.5">
      <c r="A246" s="465">
        <v>3.2</v>
      </c>
      <c r="B246" s="466" t="s">
        <v>1002</v>
      </c>
      <c r="C246" s="468"/>
      <c r="D246" s="474"/>
    </row>
    <row r="247" spans="1:5" s="447" customFormat="1" ht="58">
      <c r="A247" s="480" t="s">
        <v>964</v>
      </c>
      <c r="B247" s="481" t="s">
        <v>1003</v>
      </c>
      <c r="C247" s="468"/>
      <c r="D247" s="474"/>
    </row>
    <row r="248" spans="1:5" s="447" customFormat="1" ht="124.5" customHeight="1">
      <c r="A248" s="465" t="s">
        <v>289</v>
      </c>
      <c r="B248" s="466" t="s">
        <v>1004</v>
      </c>
      <c r="C248" s="468"/>
      <c r="D248" s="474"/>
    </row>
    <row r="249" spans="1:5" s="447" customFormat="1" ht="101.5">
      <c r="A249" s="469" t="s">
        <v>14</v>
      </c>
      <c r="B249" s="479" t="s">
        <v>1005</v>
      </c>
      <c r="C249" s="502" t="s">
        <v>917</v>
      </c>
      <c r="D249" s="471"/>
    </row>
    <row r="250" spans="1:5" s="447" customFormat="1" ht="87">
      <c r="A250" s="469" t="s">
        <v>15</v>
      </c>
      <c r="B250" s="479" t="s">
        <v>1251</v>
      </c>
      <c r="C250" s="502" t="s">
        <v>917</v>
      </c>
      <c r="D250" s="471"/>
    </row>
    <row r="251" spans="1:5" s="447" customFormat="1">
      <c r="A251" s="469" t="s">
        <v>16</v>
      </c>
      <c r="B251" s="472"/>
      <c r="C251" s="502"/>
      <c r="D251" s="471"/>
    </row>
    <row r="252" spans="1:5" s="447" customFormat="1">
      <c r="A252" s="469" t="s">
        <v>17</v>
      </c>
      <c r="B252" s="473"/>
      <c r="C252" s="502"/>
      <c r="D252" s="471"/>
    </row>
    <row r="253" spans="1:5" s="447" customFormat="1">
      <c r="A253" s="469" t="s">
        <v>18</v>
      </c>
      <c r="B253" s="473"/>
      <c r="C253" s="502"/>
      <c r="D253" s="471"/>
    </row>
    <row r="254" spans="1:5" s="447" customFormat="1">
      <c r="A254" s="469" t="s">
        <v>19</v>
      </c>
      <c r="B254" s="473"/>
      <c r="C254" s="502"/>
      <c r="D254" s="471"/>
    </row>
    <row r="255" spans="1:5" s="447" customFormat="1" ht="174">
      <c r="A255" s="465" t="s">
        <v>1006</v>
      </c>
      <c r="B255" s="466" t="s">
        <v>1007</v>
      </c>
      <c r="C255" s="468"/>
      <c r="D255" s="474"/>
    </row>
    <row r="256" spans="1:5" s="447" customFormat="1" ht="101.5">
      <c r="A256" s="476" t="s">
        <v>14</v>
      </c>
      <c r="B256" s="477" t="s">
        <v>1008</v>
      </c>
      <c r="C256" s="503" t="s">
        <v>932</v>
      </c>
      <c r="D256" s="478" t="s">
        <v>1009</v>
      </c>
      <c r="E256" s="509"/>
    </row>
    <row r="257" spans="1:4" s="507" customFormat="1" ht="130.5">
      <c r="A257" s="504" t="s">
        <v>15</v>
      </c>
      <c r="B257" s="509" t="s">
        <v>1252</v>
      </c>
      <c r="C257" s="505" t="s">
        <v>917</v>
      </c>
      <c r="D257" s="506"/>
    </row>
    <row r="258" spans="1:4" s="447" customFormat="1">
      <c r="A258" s="469" t="s">
        <v>16</v>
      </c>
      <c r="B258" s="472"/>
      <c r="C258" s="502"/>
      <c r="D258" s="471"/>
    </row>
    <row r="259" spans="1:4" s="447" customFormat="1">
      <c r="A259" s="469" t="s">
        <v>17</v>
      </c>
      <c r="B259" s="473"/>
      <c r="C259" s="502"/>
      <c r="D259" s="471"/>
    </row>
    <row r="260" spans="1:4" s="447" customFormat="1">
      <c r="A260" s="469" t="s">
        <v>18</v>
      </c>
      <c r="B260" s="473"/>
      <c r="C260" s="502"/>
      <c r="D260" s="471"/>
    </row>
    <row r="261" spans="1:4" s="447" customFormat="1">
      <c r="A261" s="469" t="s">
        <v>19</v>
      </c>
      <c r="B261" s="473"/>
      <c r="C261" s="502"/>
      <c r="D261" s="471"/>
    </row>
    <row r="262" spans="1:4" s="447" customFormat="1" ht="304.5" customHeight="1">
      <c r="A262" s="465" t="s">
        <v>1010</v>
      </c>
      <c r="B262" s="466" t="s">
        <v>1011</v>
      </c>
      <c r="C262" s="468"/>
      <c r="D262" s="474"/>
    </row>
    <row r="263" spans="1:4" s="447" customFormat="1" ht="116">
      <c r="A263" s="469" t="s">
        <v>14</v>
      </c>
      <c r="B263" s="477" t="s">
        <v>1012</v>
      </c>
      <c r="C263" s="503" t="s">
        <v>932</v>
      </c>
      <c r="D263" s="478" t="s">
        <v>1013</v>
      </c>
    </row>
    <row r="264" spans="1:4" s="447" customFormat="1" ht="101.5">
      <c r="A264" s="469" t="s">
        <v>15</v>
      </c>
      <c r="B264" s="509" t="s">
        <v>1253</v>
      </c>
      <c r="C264" s="505" t="s">
        <v>917</v>
      </c>
      <c r="D264" s="506"/>
    </row>
    <row r="265" spans="1:4" s="447" customFormat="1">
      <c r="A265" s="469" t="s">
        <v>16</v>
      </c>
      <c r="B265" s="472"/>
      <c r="C265" s="502"/>
      <c r="D265" s="471"/>
    </row>
    <row r="266" spans="1:4" s="447" customFormat="1">
      <c r="A266" s="469" t="s">
        <v>17</v>
      </c>
      <c r="B266" s="473"/>
      <c r="C266" s="502"/>
      <c r="D266" s="471"/>
    </row>
    <row r="267" spans="1:4" s="447" customFormat="1">
      <c r="A267" s="469" t="s">
        <v>18</v>
      </c>
      <c r="B267" s="473"/>
      <c r="C267" s="502"/>
      <c r="D267" s="471"/>
    </row>
    <row r="268" spans="1:4" s="447" customFormat="1">
      <c r="A268" s="469" t="s">
        <v>19</v>
      </c>
      <c r="B268" s="473"/>
      <c r="C268" s="502"/>
      <c r="D268" s="471"/>
    </row>
    <row r="269" spans="1:4" s="447" customFormat="1" ht="203">
      <c r="A269" s="465" t="s">
        <v>1014</v>
      </c>
      <c r="B269" s="466" t="s">
        <v>1015</v>
      </c>
      <c r="C269" s="468"/>
      <c r="D269" s="474"/>
    </row>
    <row r="270" spans="1:4" s="447" customFormat="1" ht="72.5">
      <c r="A270" s="469" t="s">
        <v>14</v>
      </c>
      <c r="B270" s="479" t="s">
        <v>1016</v>
      </c>
      <c r="C270" s="502" t="s">
        <v>917</v>
      </c>
      <c r="D270" s="471"/>
    </row>
    <row r="271" spans="1:4" s="447" customFormat="1" ht="72.5">
      <c r="A271" s="469" t="s">
        <v>15</v>
      </c>
      <c r="B271" s="479" t="s">
        <v>1016</v>
      </c>
      <c r="C271" s="502" t="s">
        <v>917</v>
      </c>
      <c r="D271" s="471"/>
    </row>
    <row r="272" spans="1:4" s="447" customFormat="1">
      <c r="A272" s="469" t="s">
        <v>16</v>
      </c>
      <c r="B272" s="472"/>
      <c r="C272" s="502"/>
      <c r="D272" s="471"/>
    </row>
    <row r="273" spans="1:4" s="447" customFormat="1">
      <c r="A273" s="469" t="s">
        <v>17</v>
      </c>
      <c r="B273" s="473"/>
      <c r="C273" s="502"/>
      <c r="D273" s="471"/>
    </row>
    <row r="274" spans="1:4" s="447" customFormat="1">
      <c r="A274" s="469" t="s">
        <v>18</v>
      </c>
      <c r="B274" s="473"/>
      <c r="C274" s="502"/>
      <c r="D274" s="471"/>
    </row>
    <row r="275" spans="1:4" s="447" customFormat="1">
      <c r="A275" s="469" t="s">
        <v>19</v>
      </c>
      <c r="B275" s="473"/>
      <c r="C275" s="502"/>
      <c r="D275" s="471"/>
    </row>
    <row r="276" spans="1:4" s="447" customFormat="1" ht="87">
      <c r="A276" s="465" t="s">
        <v>1017</v>
      </c>
      <c r="B276" s="466" t="s">
        <v>1018</v>
      </c>
      <c r="C276" s="468"/>
      <c r="D276" s="474"/>
    </row>
    <row r="277" spans="1:4" s="447" customFormat="1">
      <c r="A277" s="469" t="s">
        <v>14</v>
      </c>
      <c r="B277" s="470" t="s">
        <v>1019</v>
      </c>
      <c r="C277" s="502"/>
      <c r="D277" s="471"/>
    </row>
    <row r="278" spans="1:4" s="447" customFormat="1" ht="130.5">
      <c r="A278" s="469" t="s">
        <v>15</v>
      </c>
      <c r="B278" s="509" t="s">
        <v>1252</v>
      </c>
      <c r="C278" s="505" t="s">
        <v>917</v>
      </c>
      <c r="D278" s="471"/>
    </row>
    <row r="279" spans="1:4" s="447" customFormat="1">
      <c r="A279" s="469" t="s">
        <v>16</v>
      </c>
      <c r="B279" s="472"/>
      <c r="C279" s="502"/>
      <c r="D279" s="471"/>
    </row>
    <row r="280" spans="1:4" s="447" customFormat="1">
      <c r="A280" s="469" t="s">
        <v>17</v>
      </c>
      <c r="B280" s="473"/>
      <c r="C280" s="502"/>
      <c r="D280" s="471"/>
    </row>
    <row r="281" spans="1:4" s="447" customFormat="1">
      <c r="A281" s="469" t="s">
        <v>18</v>
      </c>
      <c r="B281" s="473"/>
      <c r="C281" s="502"/>
      <c r="D281" s="471"/>
    </row>
    <row r="282" spans="1:4" s="447" customFormat="1">
      <c r="A282" s="469" t="s">
        <v>19</v>
      </c>
      <c r="B282" s="473"/>
      <c r="C282" s="502"/>
      <c r="D282" s="471"/>
    </row>
    <row r="283" spans="1:4" s="447" customFormat="1" ht="217.5">
      <c r="A283" s="465" t="s">
        <v>1020</v>
      </c>
      <c r="B283" s="466" t="s">
        <v>1021</v>
      </c>
      <c r="C283" s="468"/>
      <c r="D283" s="474"/>
    </row>
    <row r="284" spans="1:4" s="447" customFormat="1">
      <c r="A284" s="469" t="s">
        <v>14</v>
      </c>
      <c r="B284" s="470" t="s">
        <v>1022</v>
      </c>
      <c r="C284" s="502"/>
      <c r="D284" s="471"/>
    </row>
    <row r="285" spans="1:4" s="447" customFormat="1" ht="70">
      <c r="A285" s="469" t="s">
        <v>15</v>
      </c>
      <c r="B285" s="512" t="s">
        <v>1254</v>
      </c>
      <c r="C285" s="502" t="s">
        <v>917</v>
      </c>
      <c r="D285" s="502" t="s">
        <v>1404</v>
      </c>
    </row>
    <row r="286" spans="1:4" s="447" customFormat="1">
      <c r="A286" s="469" t="s">
        <v>16</v>
      </c>
      <c r="B286" s="472"/>
      <c r="C286" s="502"/>
      <c r="D286" s="471"/>
    </row>
    <row r="287" spans="1:4" s="447" customFormat="1">
      <c r="A287" s="469" t="s">
        <v>17</v>
      </c>
      <c r="B287" s="473"/>
      <c r="C287" s="502"/>
      <c r="D287" s="471"/>
    </row>
    <row r="288" spans="1:4" s="447" customFormat="1">
      <c r="A288" s="469" t="s">
        <v>18</v>
      </c>
      <c r="B288" s="473"/>
      <c r="C288" s="502"/>
      <c r="D288" s="471"/>
    </row>
    <row r="289" spans="1:4" s="447" customFormat="1">
      <c r="A289" s="469" t="s">
        <v>19</v>
      </c>
      <c r="B289" s="473"/>
      <c r="C289" s="502"/>
      <c r="D289" s="471"/>
    </row>
    <row r="290" spans="1:4" s="447" customFormat="1" ht="87">
      <c r="A290" s="465" t="s">
        <v>1023</v>
      </c>
      <c r="B290" s="466" t="s">
        <v>1024</v>
      </c>
      <c r="C290" s="468"/>
      <c r="D290" s="474"/>
    </row>
    <row r="291" spans="1:4" s="447" customFormat="1">
      <c r="A291" s="469" t="s">
        <v>14</v>
      </c>
      <c r="B291" s="470" t="s">
        <v>1025</v>
      </c>
      <c r="C291" s="502" t="s">
        <v>454</v>
      </c>
      <c r="D291" s="471"/>
    </row>
    <row r="292" spans="1:4" s="447" customFormat="1" ht="72.5">
      <c r="A292" s="469" t="s">
        <v>15</v>
      </c>
      <c r="B292" s="470" t="s">
        <v>1255</v>
      </c>
      <c r="C292" s="502" t="s">
        <v>917</v>
      </c>
      <c r="D292" s="471"/>
    </row>
    <row r="293" spans="1:4" s="447" customFormat="1">
      <c r="A293" s="469" t="s">
        <v>16</v>
      </c>
      <c r="B293" s="472"/>
      <c r="C293" s="502"/>
      <c r="D293" s="471"/>
    </row>
    <row r="294" spans="1:4" s="447" customFormat="1">
      <c r="A294" s="469" t="s">
        <v>17</v>
      </c>
      <c r="B294" s="473"/>
      <c r="C294" s="502"/>
      <c r="D294" s="471"/>
    </row>
    <row r="295" spans="1:4" s="447" customFormat="1">
      <c r="A295" s="469" t="s">
        <v>18</v>
      </c>
      <c r="B295" s="473"/>
      <c r="C295" s="502"/>
      <c r="D295" s="471"/>
    </row>
    <row r="296" spans="1:4" s="447" customFormat="1">
      <c r="A296" s="469" t="s">
        <v>19</v>
      </c>
      <c r="B296" s="473"/>
      <c r="C296" s="502"/>
      <c r="D296" s="471"/>
    </row>
    <row r="297" spans="1:4" s="447" customFormat="1">
      <c r="A297" s="465">
        <v>3.3</v>
      </c>
      <c r="B297" s="466" t="s">
        <v>1026</v>
      </c>
      <c r="C297" s="468"/>
      <c r="D297" s="474"/>
    </row>
    <row r="298" spans="1:4" s="447" customFormat="1" ht="174">
      <c r="A298" s="465" t="s">
        <v>1027</v>
      </c>
      <c r="B298" s="466" t="s">
        <v>1028</v>
      </c>
      <c r="C298" s="468"/>
      <c r="D298" s="474"/>
    </row>
    <row r="299" spans="1:4" s="447" customFormat="1">
      <c r="A299" s="469" t="s">
        <v>14</v>
      </c>
      <c r="B299" s="470" t="s">
        <v>1029</v>
      </c>
      <c r="C299" s="502"/>
      <c r="D299" s="471"/>
    </row>
    <row r="300" spans="1:4" s="447" customFormat="1" ht="101.5">
      <c r="A300" s="469" t="s">
        <v>15</v>
      </c>
      <c r="B300" s="509" t="s">
        <v>1253</v>
      </c>
      <c r="C300" s="502" t="s">
        <v>917</v>
      </c>
      <c r="D300" s="471"/>
    </row>
    <row r="301" spans="1:4" s="447" customFormat="1">
      <c r="A301" s="469" t="s">
        <v>16</v>
      </c>
      <c r="B301" s="472"/>
      <c r="C301" s="502"/>
      <c r="D301" s="471"/>
    </row>
    <row r="302" spans="1:4" s="447" customFormat="1">
      <c r="A302" s="469" t="s">
        <v>17</v>
      </c>
      <c r="B302" s="473"/>
      <c r="C302" s="502"/>
      <c r="D302" s="471"/>
    </row>
    <row r="303" spans="1:4" s="447" customFormat="1">
      <c r="A303" s="469" t="s">
        <v>18</v>
      </c>
      <c r="B303" s="473"/>
      <c r="C303" s="502"/>
      <c r="D303" s="471"/>
    </row>
    <row r="304" spans="1:4" s="447" customFormat="1">
      <c r="A304" s="469" t="s">
        <v>19</v>
      </c>
      <c r="B304" s="473"/>
      <c r="C304" s="502"/>
      <c r="D304" s="471"/>
    </row>
    <row r="305" spans="1:4" s="447" customFormat="1" ht="58">
      <c r="A305" s="465" t="s">
        <v>1030</v>
      </c>
      <c r="B305" s="466" t="s">
        <v>1031</v>
      </c>
      <c r="C305" s="468"/>
      <c r="D305" s="474"/>
    </row>
    <row r="306" spans="1:4" s="447" customFormat="1">
      <c r="A306" s="469" t="s">
        <v>14</v>
      </c>
      <c r="B306" s="470" t="s">
        <v>1032</v>
      </c>
      <c r="C306" s="502"/>
      <c r="D306" s="471"/>
    </row>
    <row r="307" spans="1:4" s="447" customFormat="1" ht="116">
      <c r="A307" s="469" t="s">
        <v>15</v>
      </c>
      <c r="B307" s="509" t="s">
        <v>1256</v>
      </c>
      <c r="C307" s="502" t="s">
        <v>917</v>
      </c>
      <c r="D307" s="471"/>
    </row>
    <row r="308" spans="1:4" s="447" customFormat="1">
      <c r="A308" s="469" t="s">
        <v>16</v>
      </c>
      <c r="B308" s="509"/>
      <c r="C308" s="502"/>
      <c r="D308" s="471"/>
    </row>
    <row r="309" spans="1:4" s="447" customFormat="1">
      <c r="A309" s="469" t="s">
        <v>17</v>
      </c>
      <c r="B309" s="473"/>
      <c r="C309" s="502"/>
      <c r="D309" s="471"/>
    </row>
    <row r="310" spans="1:4" s="447" customFormat="1">
      <c r="A310" s="469" t="s">
        <v>18</v>
      </c>
      <c r="B310" s="473"/>
      <c r="C310" s="502"/>
      <c r="D310" s="471"/>
    </row>
    <row r="311" spans="1:4" s="447" customFormat="1">
      <c r="A311" s="469" t="s">
        <v>19</v>
      </c>
      <c r="B311" s="473"/>
      <c r="C311" s="502"/>
      <c r="D311" s="471"/>
    </row>
    <row r="312" spans="1:4" s="447" customFormat="1">
      <c r="A312" s="465">
        <v>4</v>
      </c>
      <c r="B312" s="466" t="s">
        <v>887</v>
      </c>
      <c r="C312" s="468"/>
      <c r="D312" s="474"/>
    </row>
    <row r="313" spans="1:4" s="447" customFormat="1" ht="29">
      <c r="A313" s="465">
        <v>4.0999999999999996</v>
      </c>
      <c r="B313" s="466" t="s">
        <v>1033</v>
      </c>
      <c r="C313" s="468"/>
      <c r="D313" s="474"/>
    </row>
    <row r="314" spans="1:4" s="447" customFormat="1" ht="200.25" customHeight="1">
      <c r="A314" s="465" t="s">
        <v>1034</v>
      </c>
      <c r="B314" s="466" t="s">
        <v>1035</v>
      </c>
      <c r="C314" s="468"/>
      <c r="D314" s="474"/>
    </row>
    <row r="315" spans="1:4" s="447" customFormat="1" ht="37.5">
      <c r="A315" s="569" t="s">
        <v>14</v>
      </c>
      <c r="B315" s="576" t="s">
        <v>1036</v>
      </c>
      <c r="C315" s="571" t="s">
        <v>932</v>
      </c>
      <c r="D315" s="574" t="s">
        <v>1037</v>
      </c>
    </row>
    <row r="316" spans="1:4" s="447" customFormat="1" ht="43.5">
      <c r="A316" s="469" t="s">
        <v>15</v>
      </c>
      <c r="B316" s="496" t="s">
        <v>1257</v>
      </c>
      <c r="C316" s="502" t="s">
        <v>917</v>
      </c>
      <c r="D316" s="471"/>
    </row>
    <row r="317" spans="1:4" s="447" customFormat="1">
      <c r="A317" s="469" t="s">
        <v>16</v>
      </c>
      <c r="B317" s="496"/>
      <c r="C317" s="502"/>
      <c r="D317" s="471"/>
    </row>
    <row r="318" spans="1:4" s="447" customFormat="1">
      <c r="A318" s="469" t="s">
        <v>17</v>
      </c>
      <c r="B318" s="473"/>
      <c r="C318" s="502"/>
      <c r="D318" s="471"/>
    </row>
    <row r="319" spans="1:4" s="447" customFormat="1">
      <c r="A319" s="469" t="s">
        <v>18</v>
      </c>
      <c r="B319" s="473"/>
      <c r="C319" s="502"/>
      <c r="D319" s="471"/>
    </row>
    <row r="320" spans="1:4" s="447" customFormat="1">
      <c r="A320" s="469" t="s">
        <v>19</v>
      </c>
      <c r="B320" s="473"/>
      <c r="C320" s="502"/>
      <c r="D320" s="471"/>
    </row>
    <row r="321" spans="1:4" s="447" customFormat="1" ht="174">
      <c r="A321" s="465" t="s">
        <v>1038</v>
      </c>
      <c r="B321" s="466" t="s">
        <v>1039</v>
      </c>
      <c r="C321" s="468"/>
      <c r="D321" s="474"/>
    </row>
    <row r="322" spans="1:4" s="447" customFormat="1" ht="58">
      <c r="A322" s="469" t="s">
        <v>14</v>
      </c>
      <c r="B322" s="479" t="s">
        <v>1040</v>
      </c>
      <c r="C322" s="502" t="s">
        <v>917</v>
      </c>
      <c r="D322" s="471"/>
    </row>
    <row r="323" spans="1:4" s="447" customFormat="1" ht="58">
      <c r="A323" s="469" t="s">
        <v>15</v>
      </c>
      <c r="B323" s="479" t="s">
        <v>1040</v>
      </c>
      <c r="C323" s="502" t="s">
        <v>917</v>
      </c>
      <c r="D323" s="471"/>
    </row>
    <row r="324" spans="1:4" s="447" customFormat="1">
      <c r="A324" s="469" t="s">
        <v>16</v>
      </c>
      <c r="B324" s="472"/>
      <c r="C324" s="502"/>
      <c r="D324" s="471"/>
    </row>
    <row r="325" spans="1:4" s="447" customFormat="1">
      <c r="A325" s="469" t="s">
        <v>17</v>
      </c>
      <c r="B325" s="473"/>
      <c r="C325" s="502"/>
      <c r="D325" s="471"/>
    </row>
    <row r="326" spans="1:4" s="447" customFormat="1">
      <c r="A326" s="469" t="s">
        <v>18</v>
      </c>
      <c r="B326" s="473"/>
      <c r="C326" s="502"/>
      <c r="D326" s="471"/>
    </row>
    <row r="327" spans="1:4" s="447" customFormat="1">
      <c r="A327" s="469" t="s">
        <v>19</v>
      </c>
      <c r="B327" s="473"/>
      <c r="C327" s="502"/>
      <c r="D327" s="471"/>
    </row>
    <row r="328" spans="1:4" s="447" customFormat="1" ht="290">
      <c r="A328" s="465" t="s">
        <v>1041</v>
      </c>
      <c r="B328" s="466" t="s">
        <v>1042</v>
      </c>
      <c r="C328" s="468"/>
      <c r="D328" s="474"/>
    </row>
    <row r="329" spans="1:4" s="447" customFormat="1" ht="72.5">
      <c r="A329" s="469" t="s">
        <v>14</v>
      </c>
      <c r="B329" s="479" t="s">
        <v>1043</v>
      </c>
      <c r="C329" s="502" t="s">
        <v>917</v>
      </c>
      <c r="D329" s="471"/>
    </row>
    <row r="330" spans="1:4" s="447" customFormat="1" ht="72.5">
      <c r="A330" s="469" t="s">
        <v>15</v>
      </c>
      <c r="B330" s="479" t="s">
        <v>1043</v>
      </c>
      <c r="C330" s="502" t="s">
        <v>917</v>
      </c>
      <c r="D330" s="471"/>
    </row>
    <row r="331" spans="1:4" s="447" customFormat="1">
      <c r="A331" s="469" t="s">
        <v>16</v>
      </c>
      <c r="B331" s="472"/>
      <c r="C331" s="502"/>
      <c r="D331" s="471"/>
    </row>
    <row r="332" spans="1:4" s="447" customFormat="1">
      <c r="A332" s="469" t="s">
        <v>17</v>
      </c>
      <c r="B332" s="473"/>
      <c r="C332" s="502"/>
      <c r="D332" s="471"/>
    </row>
    <row r="333" spans="1:4" s="447" customFormat="1">
      <c r="A333" s="469" t="s">
        <v>18</v>
      </c>
      <c r="B333" s="473"/>
      <c r="C333" s="502"/>
      <c r="D333" s="471"/>
    </row>
    <row r="334" spans="1:4" s="447" customFormat="1">
      <c r="A334" s="469" t="s">
        <v>19</v>
      </c>
      <c r="B334" s="473"/>
      <c r="C334" s="502"/>
      <c r="D334" s="471"/>
    </row>
    <row r="335" spans="1:4" s="447" customFormat="1" ht="101.5">
      <c r="A335" s="465" t="s">
        <v>1044</v>
      </c>
      <c r="B335" s="466" t="s">
        <v>1045</v>
      </c>
      <c r="C335" s="468"/>
      <c r="D335" s="474"/>
    </row>
    <row r="336" spans="1:4" s="447" customFormat="1">
      <c r="A336" s="469" t="s">
        <v>14</v>
      </c>
      <c r="B336" s="470" t="s">
        <v>1046</v>
      </c>
      <c r="C336" s="502"/>
      <c r="D336" s="471"/>
    </row>
    <row r="337" spans="1:4" s="447" customFormat="1" ht="43.5">
      <c r="A337" s="469" t="s">
        <v>15</v>
      </c>
      <c r="B337" s="496" t="s">
        <v>1257</v>
      </c>
      <c r="C337" s="502" t="s">
        <v>917</v>
      </c>
      <c r="D337" s="471"/>
    </row>
    <row r="338" spans="1:4" s="447" customFormat="1">
      <c r="A338" s="469" t="s">
        <v>16</v>
      </c>
      <c r="B338" s="496"/>
      <c r="C338" s="502"/>
      <c r="D338" s="471"/>
    </row>
    <row r="339" spans="1:4" s="447" customFormat="1">
      <c r="A339" s="469" t="s">
        <v>17</v>
      </c>
      <c r="B339" s="473"/>
      <c r="C339" s="502"/>
      <c r="D339" s="471"/>
    </row>
    <row r="340" spans="1:4" s="447" customFormat="1">
      <c r="A340" s="469" t="s">
        <v>18</v>
      </c>
      <c r="B340" s="473"/>
      <c r="C340" s="502"/>
      <c r="D340" s="471"/>
    </row>
    <row r="341" spans="1:4" s="447" customFormat="1">
      <c r="A341" s="469" t="s">
        <v>19</v>
      </c>
      <c r="B341" s="473"/>
      <c r="C341" s="502"/>
      <c r="D341" s="471"/>
    </row>
    <row r="342" spans="1:4" s="447" customFormat="1">
      <c r="A342" s="465">
        <v>4.2</v>
      </c>
      <c r="B342" s="466" t="s">
        <v>1047</v>
      </c>
      <c r="C342" s="468"/>
      <c r="D342" s="474"/>
    </row>
    <row r="343" spans="1:4" s="447" customFormat="1" ht="289.5" customHeight="1">
      <c r="A343" s="465" t="s">
        <v>1048</v>
      </c>
      <c r="B343" s="466" t="s">
        <v>1049</v>
      </c>
      <c r="C343" s="468"/>
      <c r="D343" s="474"/>
    </row>
    <row r="344" spans="1:4" s="447" customFormat="1" ht="188.5">
      <c r="A344" s="465"/>
      <c r="B344" s="466" t="s">
        <v>1050</v>
      </c>
      <c r="C344" s="468"/>
      <c r="D344" s="474"/>
    </row>
    <row r="345" spans="1:4" s="447" customFormat="1" ht="58">
      <c r="A345" s="469" t="s">
        <v>14</v>
      </c>
      <c r="B345" s="479" t="s">
        <v>1051</v>
      </c>
      <c r="C345" s="502" t="s">
        <v>917</v>
      </c>
      <c r="D345" s="471"/>
    </row>
    <row r="346" spans="1:4" s="447" customFormat="1" ht="72.5">
      <c r="A346" s="469" t="s">
        <v>15</v>
      </c>
      <c r="B346" s="479" t="s">
        <v>1258</v>
      </c>
      <c r="C346" s="502" t="s">
        <v>917</v>
      </c>
      <c r="D346" s="502" t="s">
        <v>1405</v>
      </c>
    </row>
    <row r="347" spans="1:4" s="447" customFormat="1">
      <c r="A347" s="469" t="s">
        <v>16</v>
      </c>
      <c r="B347" s="472"/>
      <c r="C347" s="502"/>
      <c r="D347" s="471"/>
    </row>
    <row r="348" spans="1:4" s="447" customFormat="1">
      <c r="A348" s="469" t="s">
        <v>17</v>
      </c>
      <c r="B348" s="473"/>
      <c r="C348" s="502"/>
      <c r="D348" s="471"/>
    </row>
    <row r="349" spans="1:4" s="447" customFormat="1">
      <c r="A349" s="469" t="s">
        <v>18</v>
      </c>
      <c r="B349" s="473"/>
      <c r="C349" s="502"/>
      <c r="D349" s="471"/>
    </row>
    <row r="350" spans="1:4" s="447" customFormat="1">
      <c r="A350" s="469" t="s">
        <v>19</v>
      </c>
      <c r="B350" s="473"/>
      <c r="C350" s="502"/>
      <c r="D350" s="471"/>
    </row>
    <row r="351" spans="1:4" s="447" customFormat="1" ht="217.5">
      <c r="A351" s="465" t="s">
        <v>1052</v>
      </c>
      <c r="B351" s="466" t="s">
        <v>1053</v>
      </c>
      <c r="C351" s="468"/>
      <c r="D351" s="474"/>
    </row>
    <row r="352" spans="1:4" s="447" customFormat="1" ht="58">
      <c r="A352" s="469" t="s">
        <v>14</v>
      </c>
      <c r="B352" s="479" t="s">
        <v>1051</v>
      </c>
      <c r="C352" s="502" t="s">
        <v>917</v>
      </c>
      <c r="D352" s="471"/>
    </row>
    <row r="353" spans="1:4" s="447" customFormat="1" ht="87">
      <c r="A353" s="469" t="s">
        <v>15</v>
      </c>
      <c r="B353" s="479" t="s">
        <v>1259</v>
      </c>
      <c r="C353" s="502" t="s">
        <v>917</v>
      </c>
      <c r="D353" s="471"/>
    </row>
    <row r="354" spans="1:4" s="447" customFormat="1">
      <c r="A354" s="469" t="s">
        <v>16</v>
      </c>
      <c r="B354" s="479"/>
      <c r="C354" s="502"/>
      <c r="D354" s="471"/>
    </row>
    <row r="355" spans="1:4" s="447" customFormat="1">
      <c r="A355" s="469" t="s">
        <v>17</v>
      </c>
      <c r="B355" s="473"/>
      <c r="C355" s="502"/>
      <c r="D355" s="471"/>
    </row>
    <row r="356" spans="1:4" s="447" customFormat="1">
      <c r="A356" s="469" t="s">
        <v>18</v>
      </c>
      <c r="B356" s="473"/>
      <c r="C356" s="502"/>
      <c r="D356" s="471"/>
    </row>
    <row r="357" spans="1:4" s="447" customFormat="1">
      <c r="A357" s="469" t="s">
        <v>19</v>
      </c>
      <c r="B357" s="473"/>
      <c r="C357" s="502"/>
      <c r="D357" s="471"/>
    </row>
    <row r="358" spans="1:4" s="447" customFormat="1" ht="290.25" customHeight="1">
      <c r="A358" s="465" t="s">
        <v>1054</v>
      </c>
      <c r="B358" s="466" t="s">
        <v>1055</v>
      </c>
      <c r="C358" s="468"/>
      <c r="D358" s="474"/>
    </row>
    <row r="359" spans="1:4" s="447" customFormat="1" ht="58">
      <c r="A359" s="469" t="s">
        <v>14</v>
      </c>
      <c r="B359" s="479" t="s">
        <v>1051</v>
      </c>
      <c r="C359" s="502" t="s">
        <v>917</v>
      </c>
      <c r="D359" s="471"/>
    </row>
    <row r="360" spans="1:4" s="447" customFormat="1" ht="87">
      <c r="A360" s="469" t="s">
        <v>15</v>
      </c>
      <c r="B360" s="479" t="s">
        <v>1259</v>
      </c>
      <c r="C360" s="502" t="s">
        <v>917</v>
      </c>
      <c r="D360" s="471"/>
    </row>
    <row r="361" spans="1:4" s="447" customFormat="1">
      <c r="A361" s="469" t="s">
        <v>16</v>
      </c>
      <c r="B361" s="479"/>
      <c r="C361" s="502"/>
      <c r="D361" s="471"/>
    </row>
    <row r="362" spans="1:4" s="447" customFormat="1">
      <c r="A362" s="469" t="s">
        <v>17</v>
      </c>
      <c r="B362" s="473"/>
      <c r="C362" s="502"/>
      <c r="D362" s="471"/>
    </row>
    <row r="363" spans="1:4" s="447" customFormat="1">
      <c r="A363" s="469" t="s">
        <v>18</v>
      </c>
      <c r="B363" s="473"/>
      <c r="C363" s="502"/>
      <c r="D363" s="471"/>
    </row>
    <row r="364" spans="1:4" s="447" customFormat="1">
      <c r="A364" s="469" t="s">
        <v>19</v>
      </c>
      <c r="B364" s="473"/>
      <c r="C364" s="502"/>
      <c r="D364" s="471"/>
    </row>
    <row r="365" spans="1:4" s="447" customFormat="1">
      <c r="A365" s="465">
        <v>4.3</v>
      </c>
      <c r="B365" s="466" t="s">
        <v>1056</v>
      </c>
      <c r="C365" s="468"/>
      <c r="D365" s="474"/>
    </row>
    <row r="366" spans="1:4" s="447" customFormat="1" ht="130.5">
      <c r="A366" s="465" t="s">
        <v>1057</v>
      </c>
      <c r="B366" s="466" t="s">
        <v>1058</v>
      </c>
      <c r="C366" s="468"/>
      <c r="D366" s="474"/>
    </row>
    <row r="367" spans="1:4" s="447" customFormat="1" ht="29">
      <c r="A367" s="469" t="s">
        <v>14</v>
      </c>
      <c r="B367" s="470" t="s">
        <v>1059</v>
      </c>
      <c r="C367" s="502" t="s">
        <v>917</v>
      </c>
      <c r="D367" s="471"/>
    </row>
    <row r="368" spans="1:4" s="447" customFormat="1" ht="87">
      <c r="A368" s="469" t="s">
        <v>15</v>
      </c>
      <c r="B368" s="470" t="s">
        <v>1260</v>
      </c>
      <c r="C368" s="502" t="s">
        <v>917</v>
      </c>
      <c r="D368" s="471"/>
    </row>
    <row r="369" spans="1:4" s="447" customFormat="1">
      <c r="A369" s="469" t="s">
        <v>16</v>
      </c>
      <c r="B369" s="472"/>
      <c r="C369" s="502"/>
      <c r="D369" s="471"/>
    </row>
    <row r="370" spans="1:4" s="447" customFormat="1">
      <c r="A370" s="469" t="s">
        <v>17</v>
      </c>
      <c r="B370" s="492"/>
      <c r="C370" s="502"/>
      <c r="D370" s="471"/>
    </row>
    <row r="371" spans="1:4" s="447" customFormat="1">
      <c r="A371" s="469" t="s">
        <v>18</v>
      </c>
      <c r="B371" s="496"/>
      <c r="C371" s="502"/>
      <c r="D371" s="471"/>
    </row>
    <row r="372" spans="1:4" s="447" customFormat="1">
      <c r="A372" s="469" t="s">
        <v>19</v>
      </c>
      <c r="B372" s="473"/>
      <c r="C372" s="502"/>
      <c r="D372" s="471"/>
    </row>
    <row r="373" spans="1:4" s="447" customFormat="1" ht="145">
      <c r="A373" s="465" t="s">
        <v>1060</v>
      </c>
      <c r="B373" s="466" t="s">
        <v>1061</v>
      </c>
      <c r="C373" s="468"/>
      <c r="D373" s="474"/>
    </row>
    <row r="374" spans="1:4" s="447" customFormat="1" ht="43.5">
      <c r="A374" s="469" t="s">
        <v>14</v>
      </c>
      <c r="B374" s="479" t="s">
        <v>1062</v>
      </c>
      <c r="C374" s="502" t="s">
        <v>917</v>
      </c>
      <c r="D374" s="471"/>
    </row>
    <row r="375" spans="1:4" s="447" customFormat="1" ht="43.5">
      <c r="A375" s="469" t="s">
        <v>15</v>
      </c>
      <c r="B375" s="479" t="s">
        <v>1062</v>
      </c>
      <c r="C375" s="502" t="s">
        <v>917</v>
      </c>
      <c r="D375" s="471"/>
    </row>
    <row r="376" spans="1:4" s="447" customFormat="1">
      <c r="A376" s="469" t="s">
        <v>16</v>
      </c>
      <c r="B376" s="472"/>
      <c r="C376" s="502"/>
      <c r="D376" s="471"/>
    </row>
    <row r="377" spans="1:4" s="447" customFormat="1">
      <c r="A377" s="469" t="s">
        <v>17</v>
      </c>
      <c r="B377" s="473"/>
      <c r="C377" s="502"/>
      <c r="D377" s="471"/>
    </row>
    <row r="378" spans="1:4" s="447" customFormat="1">
      <c r="A378" s="469" t="s">
        <v>18</v>
      </c>
      <c r="B378" s="473"/>
      <c r="C378" s="502"/>
      <c r="D378" s="471"/>
    </row>
    <row r="379" spans="1:4" s="447" customFormat="1">
      <c r="A379" s="469" t="s">
        <v>19</v>
      </c>
      <c r="B379" s="473"/>
      <c r="C379" s="502"/>
      <c r="D379" s="471"/>
    </row>
    <row r="380" spans="1:4" s="447" customFormat="1" ht="72.5">
      <c r="A380" s="465" t="s">
        <v>1063</v>
      </c>
      <c r="B380" s="466" t="s">
        <v>1064</v>
      </c>
      <c r="C380" s="468"/>
      <c r="D380" s="474"/>
    </row>
    <row r="381" spans="1:4" s="447" customFormat="1" ht="43.5">
      <c r="A381" s="469" t="s">
        <v>14</v>
      </c>
      <c r="B381" s="479" t="s">
        <v>1065</v>
      </c>
      <c r="C381" s="502" t="s">
        <v>917</v>
      </c>
      <c r="D381" s="471"/>
    </row>
    <row r="382" spans="1:4" s="447" customFormat="1" ht="43.5">
      <c r="A382" s="469" t="s">
        <v>15</v>
      </c>
      <c r="B382" s="479" t="s">
        <v>1065</v>
      </c>
      <c r="C382" s="502" t="s">
        <v>917</v>
      </c>
      <c r="D382" s="471"/>
    </row>
    <row r="383" spans="1:4" s="447" customFormat="1">
      <c r="A383" s="469" t="s">
        <v>16</v>
      </c>
      <c r="B383" s="472"/>
      <c r="C383" s="502"/>
      <c r="D383" s="471"/>
    </row>
    <row r="384" spans="1:4" s="447" customFormat="1">
      <c r="A384" s="469" t="s">
        <v>17</v>
      </c>
      <c r="B384" s="473"/>
      <c r="C384" s="502"/>
      <c r="D384" s="471"/>
    </row>
    <row r="385" spans="1:4" s="447" customFormat="1">
      <c r="A385" s="469" t="s">
        <v>18</v>
      </c>
      <c r="B385" s="473"/>
      <c r="C385" s="502"/>
      <c r="D385" s="471"/>
    </row>
    <row r="386" spans="1:4" s="447" customFormat="1">
      <c r="A386" s="469" t="s">
        <v>19</v>
      </c>
      <c r="B386" s="473"/>
      <c r="C386" s="502"/>
      <c r="D386" s="471"/>
    </row>
    <row r="387" spans="1:4" s="447" customFormat="1" ht="101.5">
      <c r="A387" s="465" t="s">
        <v>1066</v>
      </c>
      <c r="B387" s="466" t="s">
        <v>1067</v>
      </c>
      <c r="C387" s="468"/>
      <c r="D387" s="474"/>
    </row>
    <row r="388" spans="1:4" s="447" customFormat="1" ht="72.5">
      <c r="A388" s="469" t="s">
        <v>14</v>
      </c>
      <c r="B388" s="479" t="s">
        <v>1068</v>
      </c>
      <c r="C388" s="502" t="s">
        <v>917</v>
      </c>
      <c r="D388" s="471"/>
    </row>
    <row r="389" spans="1:4" s="447" customFormat="1" ht="62.5" customHeight="1">
      <c r="A389" s="469" t="s">
        <v>15</v>
      </c>
      <c r="B389" s="479" t="s">
        <v>1261</v>
      </c>
      <c r="C389" s="502" t="s">
        <v>917</v>
      </c>
      <c r="D389" s="471"/>
    </row>
    <row r="390" spans="1:4" s="447" customFormat="1">
      <c r="A390" s="469" t="s">
        <v>16</v>
      </c>
      <c r="B390" s="472"/>
      <c r="C390" s="502"/>
      <c r="D390" s="471"/>
    </row>
    <row r="391" spans="1:4" s="447" customFormat="1">
      <c r="A391" s="469" t="s">
        <v>17</v>
      </c>
      <c r="B391" s="473"/>
      <c r="C391" s="502"/>
      <c r="D391" s="471"/>
    </row>
    <row r="392" spans="1:4" s="447" customFormat="1">
      <c r="A392" s="469" t="s">
        <v>18</v>
      </c>
      <c r="B392" s="473"/>
      <c r="C392" s="502"/>
      <c r="D392" s="471"/>
    </row>
    <row r="393" spans="1:4" s="447" customFormat="1">
      <c r="A393" s="469" t="s">
        <v>19</v>
      </c>
      <c r="B393" s="473"/>
      <c r="C393" s="502"/>
      <c r="D393" s="471"/>
    </row>
    <row r="394" spans="1:4" s="447" customFormat="1">
      <c r="A394" s="465">
        <v>5</v>
      </c>
      <c r="B394" s="466" t="s">
        <v>889</v>
      </c>
      <c r="C394" s="468"/>
      <c r="D394" s="474"/>
    </row>
    <row r="395" spans="1:4" s="447" customFormat="1">
      <c r="A395" s="465">
        <v>5.0999999999999996</v>
      </c>
      <c r="B395" s="466" t="s">
        <v>1069</v>
      </c>
      <c r="C395" s="468"/>
      <c r="D395" s="474"/>
    </row>
    <row r="396" spans="1:4" s="447" customFormat="1" ht="216.75" customHeight="1">
      <c r="A396" s="465" t="s">
        <v>1070</v>
      </c>
      <c r="B396" s="466" t="s">
        <v>1071</v>
      </c>
      <c r="C396" s="468"/>
      <c r="D396" s="474"/>
    </row>
    <row r="397" spans="1:4" s="447" customFormat="1" ht="43.5">
      <c r="A397" s="469" t="s">
        <v>14</v>
      </c>
      <c r="B397" s="470" t="s">
        <v>1072</v>
      </c>
      <c r="C397" s="502" t="s">
        <v>917</v>
      </c>
      <c r="D397" s="471"/>
    </row>
    <row r="398" spans="1:4" s="447" customFormat="1" ht="43.5">
      <c r="A398" s="469" t="s">
        <v>15</v>
      </c>
      <c r="B398" s="470" t="s">
        <v>1072</v>
      </c>
      <c r="C398" s="502" t="s">
        <v>917</v>
      </c>
      <c r="D398" s="471"/>
    </row>
    <row r="399" spans="1:4" s="447" customFormat="1">
      <c r="A399" s="469" t="s">
        <v>16</v>
      </c>
      <c r="B399" s="472"/>
      <c r="C399" s="502"/>
      <c r="D399" s="471"/>
    </row>
    <row r="400" spans="1:4" s="447" customFormat="1">
      <c r="A400" s="469" t="s">
        <v>17</v>
      </c>
      <c r="B400" s="473"/>
      <c r="C400" s="502"/>
      <c r="D400" s="471"/>
    </row>
    <row r="401" spans="1:4" s="447" customFormat="1">
      <c r="A401" s="469" t="s">
        <v>18</v>
      </c>
      <c r="B401" s="473"/>
      <c r="C401" s="502"/>
      <c r="D401" s="471"/>
    </row>
    <row r="402" spans="1:4" s="447" customFormat="1">
      <c r="A402" s="469" t="s">
        <v>19</v>
      </c>
      <c r="B402" s="473"/>
      <c r="C402" s="502"/>
      <c r="D402" s="471"/>
    </row>
    <row r="403" spans="1:4" s="447" customFormat="1">
      <c r="A403" s="465">
        <v>5.2</v>
      </c>
      <c r="B403" s="466" t="s">
        <v>1073</v>
      </c>
      <c r="C403" s="468"/>
      <c r="D403" s="474"/>
    </row>
    <row r="404" spans="1:4" s="447" customFormat="1" ht="145">
      <c r="A404" s="465" t="s">
        <v>1074</v>
      </c>
      <c r="B404" s="466" t="s">
        <v>1075</v>
      </c>
      <c r="C404" s="468"/>
      <c r="D404" s="474"/>
    </row>
    <row r="405" spans="1:4" s="447" customFormat="1" ht="391.5">
      <c r="A405" s="465"/>
      <c r="B405" s="466" t="s">
        <v>1076</v>
      </c>
      <c r="C405" s="468"/>
      <c r="D405" s="474"/>
    </row>
    <row r="406" spans="1:4" s="447" customFormat="1" ht="43.5">
      <c r="A406" s="469" t="s">
        <v>14</v>
      </c>
      <c r="B406" s="479" t="s">
        <v>1077</v>
      </c>
      <c r="C406" s="502" t="s">
        <v>917</v>
      </c>
      <c r="D406" s="471"/>
    </row>
    <row r="407" spans="1:4" s="447" customFormat="1" ht="43.5">
      <c r="A407" s="469" t="s">
        <v>15</v>
      </c>
      <c r="B407" s="479" t="s">
        <v>1262</v>
      </c>
      <c r="C407" s="502" t="s">
        <v>917</v>
      </c>
      <c r="D407" s="471"/>
    </row>
    <row r="408" spans="1:4" s="447" customFormat="1">
      <c r="A408" s="469" t="s">
        <v>16</v>
      </c>
      <c r="B408" s="472"/>
      <c r="C408" s="502"/>
      <c r="D408" s="471"/>
    </row>
    <row r="409" spans="1:4" s="447" customFormat="1">
      <c r="A409" s="469" t="s">
        <v>17</v>
      </c>
      <c r="B409" s="473"/>
      <c r="C409" s="502"/>
      <c r="D409" s="471"/>
    </row>
    <row r="410" spans="1:4" s="447" customFormat="1">
      <c r="A410" s="469" t="s">
        <v>18</v>
      </c>
      <c r="B410" s="473"/>
      <c r="C410" s="502"/>
      <c r="D410" s="471"/>
    </row>
    <row r="411" spans="1:4" s="447" customFormat="1">
      <c r="A411" s="469" t="s">
        <v>19</v>
      </c>
      <c r="B411" s="473"/>
      <c r="C411" s="502"/>
      <c r="D411" s="471"/>
    </row>
    <row r="412" spans="1:4" s="447" customFormat="1" ht="364.5" customHeight="1">
      <c r="A412" s="465" t="s">
        <v>1078</v>
      </c>
      <c r="B412" s="466" t="s">
        <v>1079</v>
      </c>
      <c r="C412" s="468"/>
      <c r="D412" s="474"/>
    </row>
    <row r="413" spans="1:4" s="447" customFormat="1" ht="29">
      <c r="A413" s="469" t="s">
        <v>14</v>
      </c>
      <c r="B413" s="479" t="s">
        <v>1080</v>
      </c>
      <c r="C413" s="502" t="s">
        <v>917</v>
      </c>
      <c r="D413" s="471"/>
    </row>
    <row r="414" spans="1:4" s="447" customFormat="1" ht="29">
      <c r="A414" s="469" t="s">
        <v>15</v>
      </c>
      <c r="B414" s="479" t="s">
        <v>1080</v>
      </c>
      <c r="C414" s="502" t="s">
        <v>917</v>
      </c>
      <c r="D414" s="471"/>
    </row>
    <row r="415" spans="1:4" s="447" customFormat="1">
      <c r="A415" s="469" t="s">
        <v>16</v>
      </c>
      <c r="B415" s="472"/>
      <c r="C415" s="502"/>
      <c r="D415" s="471"/>
    </row>
    <row r="416" spans="1:4" s="447" customFormat="1">
      <c r="A416" s="469" t="s">
        <v>17</v>
      </c>
      <c r="B416" s="473"/>
      <c r="C416" s="502"/>
      <c r="D416" s="471"/>
    </row>
    <row r="417" spans="1:4" s="447" customFormat="1">
      <c r="A417" s="469" t="s">
        <v>18</v>
      </c>
      <c r="B417" s="473"/>
      <c r="C417" s="502"/>
      <c r="D417" s="471"/>
    </row>
    <row r="418" spans="1:4" s="447" customFormat="1">
      <c r="A418" s="469" t="s">
        <v>19</v>
      </c>
      <c r="B418" s="473"/>
      <c r="C418" s="502"/>
      <c r="D418" s="471"/>
    </row>
    <row r="419" spans="1:4" s="447" customFormat="1" ht="232">
      <c r="A419" s="465" t="s">
        <v>1081</v>
      </c>
      <c r="B419" s="466" t="s">
        <v>1082</v>
      </c>
      <c r="C419" s="468"/>
      <c r="D419" s="474"/>
    </row>
    <row r="420" spans="1:4" s="447" customFormat="1" ht="43.5">
      <c r="A420" s="469" t="s">
        <v>14</v>
      </c>
      <c r="B420" s="479" t="s">
        <v>1083</v>
      </c>
      <c r="C420" s="482" t="s">
        <v>917</v>
      </c>
      <c r="D420" s="471"/>
    </row>
    <row r="421" spans="1:4" s="447" customFormat="1" ht="58">
      <c r="A421" s="469" t="s">
        <v>15</v>
      </c>
      <c r="B421" s="479" t="s">
        <v>1263</v>
      </c>
      <c r="C421" s="482" t="s">
        <v>917</v>
      </c>
      <c r="D421" s="471"/>
    </row>
    <row r="422" spans="1:4" s="447" customFormat="1">
      <c r="A422" s="469" t="s">
        <v>16</v>
      </c>
      <c r="B422" s="472"/>
      <c r="C422" s="502"/>
      <c r="D422" s="471"/>
    </row>
    <row r="423" spans="1:4" s="447" customFormat="1">
      <c r="A423" s="469" t="s">
        <v>17</v>
      </c>
      <c r="B423" s="473"/>
      <c r="C423" s="502"/>
      <c r="D423" s="471"/>
    </row>
    <row r="424" spans="1:4" s="447" customFormat="1">
      <c r="A424" s="469" t="s">
        <v>18</v>
      </c>
      <c r="B424" s="473"/>
      <c r="C424" s="502"/>
      <c r="D424" s="471"/>
    </row>
    <row r="425" spans="1:4" s="447" customFormat="1">
      <c r="A425" s="469" t="s">
        <v>19</v>
      </c>
      <c r="B425" s="473"/>
      <c r="C425" s="502"/>
      <c r="D425" s="471"/>
    </row>
    <row r="426" spans="1:4" s="447" customFormat="1" ht="43.5">
      <c r="A426" s="465" t="s">
        <v>1084</v>
      </c>
      <c r="B426" s="466" t="s">
        <v>1085</v>
      </c>
      <c r="C426" s="468"/>
      <c r="D426" s="474"/>
    </row>
    <row r="427" spans="1:4" s="447" customFormat="1">
      <c r="A427" s="469" t="s">
        <v>14</v>
      </c>
      <c r="B427" s="556" t="s">
        <v>1086</v>
      </c>
      <c r="C427" s="502" t="s">
        <v>454</v>
      </c>
      <c r="D427" s="471"/>
    </row>
    <row r="428" spans="1:4" s="447" customFormat="1">
      <c r="A428" s="469" t="s">
        <v>15</v>
      </c>
      <c r="B428" s="556" t="s">
        <v>1086</v>
      </c>
      <c r="C428" s="502" t="s">
        <v>454</v>
      </c>
      <c r="D428" s="471"/>
    </row>
    <row r="429" spans="1:4" s="447" customFormat="1">
      <c r="A429" s="469" t="s">
        <v>16</v>
      </c>
      <c r="B429" s="472"/>
      <c r="C429" s="502"/>
      <c r="D429" s="471"/>
    </row>
    <row r="430" spans="1:4" s="447" customFormat="1">
      <c r="A430" s="469" t="s">
        <v>17</v>
      </c>
      <c r="B430" s="473"/>
      <c r="C430" s="502"/>
      <c r="D430" s="471"/>
    </row>
    <row r="431" spans="1:4" s="447" customFormat="1">
      <c r="A431" s="469" t="s">
        <v>18</v>
      </c>
      <c r="B431" s="473"/>
      <c r="C431" s="502"/>
      <c r="D431" s="471"/>
    </row>
    <row r="432" spans="1:4" s="447" customFormat="1">
      <c r="A432" s="469" t="s">
        <v>19</v>
      </c>
      <c r="B432" s="473"/>
      <c r="C432" s="502"/>
      <c r="D432" s="471"/>
    </row>
    <row r="433" spans="1:4" s="447" customFormat="1" ht="87">
      <c r="A433" s="465" t="s">
        <v>1087</v>
      </c>
      <c r="B433" s="466" t="s">
        <v>1088</v>
      </c>
      <c r="C433" s="468"/>
      <c r="D433" s="474"/>
    </row>
    <row r="434" spans="1:4" s="447" customFormat="1">
      <c r="A434" s="469" t="s">
        <v>14</v>
      </c>
      <c r="B434" s="470" t="s">
        <v>1089</v>
      </c>
      <c r="C434" s="502" t="s">
        <v>917</v>
      </c>
      <c r="D434" s="471"/>
    </row>
    <row r="435" spans="1:4" s="447" customFormat="1">
      <c r="A435" s="469" t="s">
        <v>15</v>
      </c>
      <c r="B435" s="470" t="s">
        <v>1089</v>
      </c>
      <c r="C435" s="502" t="s">
        <v>917</v>
      </c>
      <c r="D435" s="471"/>
    </row>
    <row r="436" spans="1:4" s="447" customFormat="1">
      <c r="A436" s="469" t="s">
        <v>16</v>
      </c>
      <c r="B436" s="470"/>
      <c r="C436" s="502"/>
      <c r="D436" s="471"/>
    </row>
    <row r="437" spans="1:4" s="447" customFormat="1">
      <c r="A437" s="469" t="s">
        <v>17</v>
      </c>
      <c r="B437" s="473"/>
      <c r="C437" s="502"/>
      <c r="D437" s="471"/>
    </row>
    <row r="438" spans="1:4" s="447" customFormat="1">
      <c r="A438" s="469" t="s">
        <v>18</v>
      </c>
      <c r="B438" s="473"/>
      <c r="C438" s="502"/>
      <c r="D438" s="471"/>
    </row>
    <row r="439" spans="1:4" s="447" customFormat="1">
      <c r="A439" s="469" t="s">
        <v>19</v>
      </c>
      <c r="B439" s="473"/>
      <c r="C439" s="502"/>
      <c r="D439" s="471"/>
    </row>
    <row r="440" spans="1:4" s="447" customFormat="1" ht="116">
      <c r="A440" s="465" t="s">
        <v>1090</v>
      </c>
      <c r="B440" s="466" t="s">
        <v>1091</v>
      </c>
      <c r="C440" s="468"/>
      <c r="D440" s="474"/>
    </row>
    <row r="441" spans="1:4" s="447" customFormat="1" ht="43.5">
      <c r="A441" s="469" t="s">
        <v>15</v>
      </c>
      <c r="B441" s="479" t="s">
        <v>1092</v>
      </c>
      <c r="C441" s="502" t="s">
        <v>917</v>
      </c>
      <c r="D441" s="471"/>
    </row>
    <row r="442" spans="1:4" s="447" customFormat="1" ht="43.5">
      <c r="A442" s="469" t="s">
        <v>14</v>
      </c>
      <c r="B442" s="479" t="s">
        <v>1092</v>
      </c>
      <c r="C442" s="502" t="s">
        <v>917</v>
      </c>
      <c r="D442" s="471"/>
    </row>
    <row r="443" spans="1:4" s="447" customFormat="1">
      <c r="A443" s="469" t="s">
        <v>16</v>
      </c>
      <c r="B443" s="472"/>
      <c r="C443" s="502"/>
      <c r="D443" s="471"/>
    </row>
    <row r="444" spans="1:4" s="447" customFormat="1">
      <c r="A444" s="469" t="s">
        <v>17</v>
      </c>
      <c r="B444" s="473"/>
      <c r="C444" s="502"/>
      <c r="D444" s="471"/>
    </row>
    <row r="445" spans="1:4" s="447" customFormat="1">
      <c r="A445" s="469" t="s">
        <v>18</v>
      </c>
      <c r="B445" s="473"/>
      <c r="C445" s="502"/>
      <c r="D445" s="471"/>
    </row>
    <row r="446" spans="1:4" s="447" customFormat="1">
      <c r="A446" s="469" t="s">
        <v>19</v>
      </c>
      <c r="B446" s="473"/>
      <c r="C446" s="502"/>
      <c r="D446" s="471"/>
    </row>
    <row r="447" spans="1:4" s="447" customFormat="1">
      <c r="A447" s="465">
        <v>5.3</v>
      </c>
      <c r="B447" s="466" t="s">
        <v>1093</v>
      </c>
      <c r="C447" s="468"/>
      <c r="D447" s="474"/>
    </row>
    <row r="448" spans="1:4" s="447" customFormat="1" ht="352.5" customHeight="1">
      <c r="A448" s="465" t="s">
        <v>337</v>
      </c>
      <c r="B448" s="466" t="s">
        <v>1094</v>
      </c>
      <c r="C448" s="468"/>
      <c r="D448" s="474"/>
    </row>
    <row r="449" spans="1:4" s="447" customFormat="1" ht="29">
      <c r="A449" s="469" t="s">
        <v>14</v>
      </c>
      <c r="B449" s="484" t="s">
        <v>1095</v>
      </c>
      <c r="C449" s="485" t="s">
        <v>917</v>
      </c>
      <c r="D449" s="471"/>
    </row>
    <row r="450" spans="1:4" s="447" customFormat="1" ht="43.5">
      <c r="A450" s="469" t="s">
        <v>15</v>
      </c>
      <c r="B450" s="484" t="s">
        <v>1264</v>
      </c>
      <c r="C450" s="485" t="s">
        <v>917</v>
      </c>
      <c r="D450" s="471"/>
    </row>
    <row r="451" spans="1:4" s="447" customFormat="1">
      <c r="A451" s="469" t="s">
        <v>16</v>
      </c>
      <c r="B451" s="472" t="s">
        <v>269</v>
      </c>
      <c r="C451" s="502"/>
      <c r="D451" s="471"/>
    </row>
    <row r="452" spans="1:4" s="447" customFormat="1">
      <c r="A452" s="469" t="s">
        <v>17</v>
      </c>
      <c r="B452" s="473"/>
      <c r="C452" s="502"/>
      <c r="D452" s="471"/>
    </row>
    <row r="453" spans="1:4" s="447" customFormat="1">
      <c r="A453" s="469" t="s">
        <v>18</v>
      </c>
      <c r="B453" s="473"/>
      <c r="C453" s="502"/>
      <c r="D453" s="471"/>
    </row>
    <row r="454" spans="1:4" s="447" customFormat="1">
      <c r="A454" s="469" t="s">
        <v>19</v>
      </c>
      <c r="B454" s="473"/>
      <c r="C454" s="502"/>
      <c r="D454" s="471"/>
    </row>
    <row r="455" spans="1:4" s="447" customFormat="1" ht="203">
      <c r="A455" s="465" t="s">
        <v>341</v>
      </c>
      <c r="B455" s="466" t="s">
        <v>1096</v>
      </c>
      <c r="C455" s="468"/>
      <c r="D455" s="474"/>
    </row>
    <row r="456" spans="1:4" s="447" customFormat="1" ht="58">
      <c r="A456" s="469" t="s">
        <v>14</v>
      </c>
      <c r="B456" s="470" t="s">
        <v>1097</v>
      </c>
      <c r="C456" s="502" t="s">
        <v>917</v>
      </c>
      <c r="D456" s="471"/>
    </row>
    <row r="457" spans="1:4" s="447" customFormat="1" ht="87">
      <c r="A457" s="469" t="s">
        <v>15</v>
      </c>
      <c r="B457" s="470" t="s">
        <v>1265</v>
      </c>
      <c r="C457" s="502" t="s">
        <v>917</v>
      </c>
      <c r="D457" s="471"/>
    </row>
    <row r="458" spans="1:4" s="447" customFormat="1">
      <c r="A458" s="469" t="s">
        <v>16</v>
      </c>
      <c r="B458" s="472"/>
      <c r="C458" s="502"/>
      <c r="D458" s="471"/>
    </row>
    <row r="459" spans="1:4" s="447" customFormat="1">
      <c r="A459" s="469" t="s">
        <v>17</v>
      </c>
      <c r="B459" s="473"/>
      <c r="C459" s="502"/>
      <c r="D459" s="471"/>
    </row>
    <row r="460" spans="1:4" s="447" customFormat="1">
      <c r="A460" s="469" t="s">
        <v>18</v>
      </c>
      <c r="B460" s="473"/>
      <c r="C460" s="502"/>
      <c r="D460" s="471"/>
    </row>
    <row r="461" spans="1:4" s="447" customFormat="1">
      <c r="A461" s="469" t="s">
        <v>19</v>
      </c>
      <c r="B461" s="473"/>
      <c r="C461" s="502"/>
      <c r="D461" s="471"/>
    </row>
    <row r="462" spans="1:4" s="447" customFormat="1" ht="43.5">
      <c r="A462" s="465" t="s">
        <v>1098</v>
      </c>
      <c r="B462" s="466" t="s">
        <v>1099</v>
      </c>
      <c r="C462" s="468"/>
      <c r="D462" s="474"/>
    </row>
    <row r="463" spans="1:4" s="447" customFormat="1" ht="362.5">
      <c r="A463" s="465"/>
      <c r="B463" s="466" t="s">
        <v>1100</v>
      </c>
      <c r="C463" s="468"/>
      <c r="D463" s="474"/>
    </row>
    <row r="464" spans="1:4" s="447" customFormat="1" ht="87">
      <c r="A464" s="469" t="s">
        <v>14</v>
      </c>
      <c r="B464" s="479" t="s">
        <v>1101</v>
      </c>
      <c r="C464" s="502" t="s">
        <v>917</v>
      </c>
      <c r="D464" s="471"/>
    </row>
    <row r="465" spans="1:6" s="447" customFormat="1" ht="101.5">
      <c r="A465" s="569" t="s">
        <v>15</v>
      </c>
      <c r="B465" s="570" t="s">
        <v>1266</v>
      </c>
      <c r="C465" s="571" t="s">
        <v>1267</v>
      </c>
      <c r="D465" s="572" t="s">
        <v>1268</v>
      </c>
    </row>
    <row r="466" spans="1:6" s="447" customFormat="1">
      <c r="A466" s="469" t="s">
        <v>16</v>
      </c>
      <c r="B466" s="472"/>
      <c r="C466" s="502"/>
      <c r="D466" s="471"/>
    </row>
    <row r="467" spans="1:6" s="447" customFormat="1">
      <c r="A467" s="469" t="s">
        <v>17</v>
      </c>
      <c r="B467" s="492"/>
      <c r="C467" s="502"/>
      <c r="D467" s="471"/>
    </row>
    <row r="468" spans="1:6" s="447" customFormat="1">
      <c r="A468" s="469" t="s">
        <v>18</v>
      </c>
      <c r="B468" s="473"/>
      <c r="C468" s="502"/>
      <c r="D468" s="471"/>
    </row>
    <row r="469" spans="1:6" s="447" customFormat="1">
      <c r="A469" s="469" t="s">
        <v>19</v>
      </c>
      <c r="B469" s="473"/>
      <c r="C469" s="502"/>
      <c r="D469" s="471"/>
    </row>
    <row r="470" spans="1:6" s="447" customFormat="1" ht="377">
      <c r="A470" s="465" t="s">
        <v>1102</v>
      </c>
      <c r="B470" s="466" t="s">
        <v>1103</v>
      </c>
      <c r="C470" s="468"/>
      <c r="D470" s="474"/>
    </row>
    <row r="471" spans="1:6" s="447" customFormat="1" ht="87">
      <c r="A471" s="469" t="s">
        <v>14</v>
      </c>
      <c r="B471" s="479" t="s">
        <v>1101</v>
      </c>
      <c r="C471" s="502" t="s">
        <v>917</v>
      </c>
      <c r="D471" s="471"/>
    </row>
    <row r="472" spans="1:6" s="447" customFormat="1">
      <c r="A472" s="469" t="s">
        <v>15</v>
      </c>
      <c r="B472" s="479" t="s">
        <v>1269</v>
      </c>
      <c r="C472" s="502"/>
      <c r="D472" s="471"/>
    </row>
    <row r="473" spans="1:6" s="447" customFormat="1">
      <c r="A473" s="469" t="s">
        <v>16</v>
      </c>
      <c r="B473" s="472"/>
      <c r="C473" s="502"/>
      <c r="D473" s="471"/>
    </row>
    <row r="474" spans="1:6" s="447" customFormat="1">
      <c r="A474" s="469" t="s">
        <v>17</v>
      </c>
      <c r="B474" s="473"/>
      <c r="C474" s="502"/>
      <c r="D474" s="471"/>
    </row>
    <row r="475" spans="1:6" s="447" customFormat="1">
      <c r="A475" s="469" t="s">
        <v>18</v>
      </c>
      <c r="B475" s="473"/>
      <c r="C475" s="502"/>
      <c r="D475" s="471"/>
    </row>
    <row r="476" spans="1:6" s="447" customFormat="1">
      <c r="A476" s="469" t="s">
        <v>19</v>
      </c>
      <c r="B476" s="473"/>
      <c r="C476" s="502"/>
      <c r="D476" s="471"/>
    </row>
    <row r="477" spans="1:6" s="447" customFormat="1" ht="319">
      <c r="A477" s="465" t="s">
        <v>1104</v>
      </c>
      <c r="B477" s="466" t="s">
        <v>1105</v>
      </c>
      <c r="C477" s="468"/>
      <c r="D477" s="474"/>
    </row>
    <row r="478" spans="1:6" s="447" customFormat="1" ht="43.5">
      <c r="A478" s="469" t="s">
        <v>14</v>
      </c>
      <c r="B478" s="479" t="s">
        <v>1106</v>
      </c>
      <c r="C478" s="482" t="s">
        <v>917</v>
      </c>
      <c r="D478" s="471"/>
    </row>
    <row r="479" spans="1:6" s="447" customFormat="1" ht="43.5">
      <c r="A479" s="469" t="s">
        <v>15</v>
      </c>
      <c r="B479" s="479" t="s">
        <v>1106</v>
      </c>
      <c r="C479" s="482" t="s">
        <v>917</v>
      </c>
      <c r="D479" s="471"/>
    </row>
    <row r="480" spans="1:6" s="447" customFormat="1">
      <c r="A480" s="469" t="s">
        <v>16</v>
      </c>
      <c r="B480" s="472"/>
      <c r="C480" s="502"/>
      <c r="D480" s="471"/>
      <c r="F480" s="472"/>
    </row>
    <row r="481" spans="1:4" s="447" customFormat="1">
      <c r="A481" s="469" t="s">
        <v>17</v>
      </c>
      <c r="B481" s="496"/>
      <c r="C481" s="502"/>
      <c r="D481" s="471"/>
    </row>
    <row r="482" spans="1:4" s="447" customFormat="1">
      <c r="A482" s="469" t="s">
        <v>18</v>
      </c>
      <c r="B482" s="473"/>
      <c r="C482" s="502"/>
      <c r="D482" s="471"/>
    </row>
    <row r="483" spans="1:4" s="447" customFormat="1">
      <c r="A483" s="469" t="s">
        <v>19</v>
      </c>
      <c r="B483" s="473"/>
      <c r="C483" s="502"/>
      <c r="D483" s="471"/>
    </row>
    <row r="484" spans="1:4" s="447" customFormat="1" ht="377">
      <c r="A484" s="465" t="s">
        <v>1107</v>
      </c>
      <c r="B484" s="466" t="s">
        <v>1108</v>
      </c>
      <c r="C484" s="468"/>
      <c r="D484" s="474"/>
    </row>
    <row r="485" spans="1:4" s="447" customFormat="1" ht="116">
      <c r="A485" s="469" t="s">
        <v>14</v>
      </c>
      <c r="B485" s="483" t="s">
        <v>1109</v>
      </c>
      <c r="C485" s="502" t="s">
        <v>917</v>
      </c>
      <c r="D485" s="471"/>
    </row>
    <row r="486" spans="1:4" s="447" customFormat="1" ht="116">
      <c r="A486" s="469" t="s">
        <v>15</v>
      </c>
      <c r="B486" s="483" t="s">
        <v>1109</v>
      </c>
      <c r="C486" s="502" t="s">
        <v>917</v>
      </c>
      <c r="D486" s="471"/>
    </row>
    <row r="487" spans="1:4" s="447" customFormat="1">
      <c r="A487" s="469" t="s">
        <v>16</v>
      </c>
      <c r="B487" s="472"/>
      <c r="C487" s="502"/>
      <c r="D487" s="471"/>
    </row>
    <row r="488" spans="1:4" s="447" customFormat="1">
      <c r="A488" s="469" t="s">
        <v>17</v>
      </c>
      <c r="B488" s="473"/>
      <c r="C488" s="502"/>
      <c r="D488" s="471"/>
    </row>
    <row r="489" spans="1:4" s="447" customFormat="1">
      <c r="A489" s="469" t="s">
        <v>18</v>
      </c>
      <c r="B489" s="473"/>
      <c r="C489" s="502"/>
      <c r="D489" s="471"/>
    </row>
    <row r="490" spans="1:4" s="447" customFormat="1">
      <c r="A490" s="469" t="s">
        <v>19</v>
      </c>
      <c r="B490" s="473"/>
      <c r="C490" s="502"/>
      <c r="D490" s="471"/>
    </row>
    <row r="491" spans="1:4" s="447" customFormat="1" ht="391.5">
      <c r="A491" s="465" t="s">
        <v>1110</v>
      </c>
      <c r="B491" s="466" t="s">
        <v>1111</v>
      </c>
      <c r="C491" s="468"/>
      <c r="D491" s="474"/>
    </row>
    <row r="492" spans="1:4" s="447" customFormat="1" ht="290">
      <c r="A492" s="465"/>
      <c r="B492" s="466" t="s">
        <v>1112</v>
      </c>
      <c r="C492" s="468"/>
      <c r="D492" s="474"/>
    </row>
    <row r="493" spans="1:4" s="447" customFormat="1">
      <c r="A493" s="469" t="s">
        <v>14</v>
      </c>
      <c r="B493" s="483" t="s">
        <v>1270</v>
      </c>
      <c r="C493" s="482" t="s">
        <v>454</v>
      </c>
      <c r="D493" s="471"/>
    </row>
    <row r="494" spans="1:4" s="447" customFormat="1" ht="58">
      <c r="A494" s="469" t="s">
        <v>15</v>
      </c>
      <c r="B494" s="483" t="s">
        <v>1271</v>
      </c>
      <c r="C494" s="482" t="s">
        <v>917</v>
      </c>
      <c r="D494" s="471"/>
    </row>
    <row r="495" spans="1:4" s="447" customFormat="1">
      <c r="A495" s="469" t="s">
        <v>16</v>
      </c>
      <c r="B495" s="472"/>
      <c r="C495" s="502"/>
      <c r="D495" s="471"/>
    </row>
    <row r="496" spans="1:4" s="447" customFormat="1">
      <c r="A496" s="469" t="s">
        <v>17</v>
      </c>
      <c r="B496" s="492"/>
      <c r="C496" s="502"/>
      <c r="D496" s="471"/>
    </row>
    <row r="497" spans="1:6" s="447" customFormat="1">
      <c r="A497" s="469" t="s">
        <v>18</v>
      </c>
      <c r="B497" s="496"/>
      <c r="C497" s="502"/>
      <c r="D497" s="471"/>
    </row>
    <row r="498" spans="1:6" s="447" customFormat="1">
      <c r="A498" s="469" t="s">
        <v>19</v>
      </c>
      <c r="B498" s="473"/>
      <c r="C498" s="502"/>
      <c r="D498" s="471"/>
    </row>
    <row r="499" spans="1:6" s="447" customFormat="1" ht="198" customHeight="1">
      <c r="A499" s="465" t="s">
        <v>1113</v>
      </c>
      <c r="B499" s="466" t="s">
        <v>1114</v>
      </c>
      <c r="C499" s="468"/>
      <c r="D499" s="474"/>
    </row>
    <row r="500" spans="1:6" s="447" customFormat="1" ht="72.5">
      <c r="A500" s="469" t="s">
        <v>14</v>
      </c>
      <c r="B500" s="479" t="s">
        <v>1115</v>
      </c>
      <c r="C500" s="502" t="s">
        <v>917</v>
      </c>
      <c r="D500" s="471"/>
    </row>
    <row r="501" spans="1:6" s="447" customFormat="1" ht="159.5">
      <c r="A501" s="469" t="s">
        <v>15</v>
      </c>
      <c r="B501" s="479" t="s">
        <v>1272</v>
      </c>
      <c r="C501" s="502" t="s">
        <v>917</v>
      </c>
      <c r="D501" s="471"/>
    </row>
    <row r="502" spans="1:6" s="447" customFormat="1">
      <c r="A502" s="469" t="s">
        <v>16</v>
      </c>
      <c r="B502" s="472"/>
      <c r="C502" s="502"/>
      <c r="D502" s="471"/>
    </row>
    <row r="503" spans="1:6" s="447" customFormat="1">
      <c r="A503" s="469" t="s">
        <v>17</v>
      </c>
      <c r="B503" s="492"/>
      <c r="C503" s="502"/>
      <c r="D503" s="471"/>
    </row>
    <row r="504" spans="1:6" s="447" customFormat="1">
      <c r="A504" s="469" t="s">
        <v>18</v>
      </c>
      <c r="B504" s="496"/>
      <c r="C504" s="502"/>
      <c r="D504" s="471"/>
    </row>
    <row r="505" spans="1:6" s="447" customFormat="1">
      <c r="A505" s="469" t="s">
        <v>19</v>
      </c>
      <c r="B505" s="473"/>
      <c r="C505" s="502"/>
      <c r="D505" s="471"/>
    </row>
    <row r="506" spans="1:6" ht="219.75" customHeight="1">
      <c r="A506" s="465" t="s">
        <v>1116</v>
      </c>
      <c r="B506" s="466" t="s">
        <v>1117</v>
      </c>
      <c r="C506" s="468"/>
      <c r="D506" s="474"/>
      <c r="E506" s="454"/>
      <c r="F506" s="454"/>
    </row>
    <row r="507" spans="1:6" ht="217.5">
      <c r="A507" s="465"/>
      <c r="B507" s="466" t="s">
        <v>1118</v>
      </c>
      <c r="C507" s="468"/>
      <c r="D507" s="474"/>
      <c r="E507" s="454"/>
      <c r="F507" s="454"/>
    </row>
    <row r="508" spans="1:6" ht="130.5">
      <c r="A508" s="469" t="s">
        <v>14</v>
      </c>
      <c r="B508" s="479" t="s">
        <v>1119</v>
      </c>
      <c r="C508" s="502" t="s">
        <v>917</v>
      </c>
      <c r="D508" s="471"/>
      <c r="E508" s="454"/>
      <c r="F508" s="454"/>
    </row>
    <row r="509" spans="1:6" ht="159.5">
      <c r="A509" s="469" t="s">
        <v>15</v>
      </c>
      <c r="B509" s="479" t="s">
        <v>1272</v>
      </c>
      <c r="C509" s="502" t="s">
        <v>917</v>
      </c>
      <c r="D509" s="471"/>
      <c r="E509" s="454"/>
      <c r="F509" s="454"/>
    </row>
    <row r="510" spans="1:6">
      <c r="A510" s="469" t="s">
        <v>16</v>
      </c>
      <c r="B510" s="479"/>
      <c r="C510" s="502"/>
      <c r="D510" s="471"/>
      <c r="E510" s="454"/>
      <c r="F510" s="454"/>
    </row>
    <row r="511" spans="1:6">
      <c r="A511" s="469" t="s">
        <v>17</v>
      </c>
      <c r="B511" s="473"/>
      <c r="C511" s="502"/>
      <c r="D511" s="471"/>
      <c r="E511" s="454"/>
      <c r="F511" s="454"/>
    </row>
    <row r="512" spans="1:6">
      <c r="A512" s="469" t="s">
        <v>18</v>
      </c>
      <c r="B512" s="473"/>
      <c r="C512" s="502"/>
      <c r="D512" s="471"/>
      <c r="E512" s="454"/>
      <c r="F512" s="454"/>
    </row>
    <row r="513" spans="1:6">
      <c r="A513" s="469" t="s">
        <v>19</v>
      </c>
      <c r="B513" s="473"/>
      <c r="C513" s="502"/>
      <c r="D513" s="471"/>
      <c r="E513" s="454"/>
      <c r="F513" s="454"/>
    </row>
    <row r="514" spans="1:6" ht="18" customHeight="1">
      <c r="A514" s="465">
        <v>6</v>
      </c>
      <c r="B514" s="466" t="s">
        <v>891</v>
      </c>
      <c r="C514" s="468"/>
      <c r="D514" s="474"/>
      <c r="E514" s="454"/>
      <c r="F514" s="454"/>
    </row>
    <row r="515" spans="1:6">
      <c r="A515" s="465">
        <v>6.1</v>
      </c>
      <c r="B515" s="466" t="s">
        <v>1120</v>
      </c>
      <c r="C515" s="468"/>
      <c r="D515" s="474"/>
      <c r="E515" s="454"/>
      <c r="F515" s="454"/>
    </row>
    <row r="516" spans="1:6" ht="101.5">
      <c r="A516" s="465" t="s">
        <v>1121</v>
      </c>
      <c r="B516" s="466" t="s">
        <v>1122</v>
      </c>
      <c r="C516" s="468"/>
      <c r="D516" s="474"/>
      <c r="E516" s="454"/>
      <c r="F516" s="454"/>
    </row>
    <row r="517" spans="1:6" ht="130.5">
      <c r="A517" s="469" t="s">
        <v>14</v>
      </c>
      <c r="B517" s="479" t="s">
        <v>1119</v>
      </c>
      <c r="C517" s="502" t="s">
        <v>917</v>
      </c>
      <c r="D517" s="471"/>
      <c r="E517" s="454"/>
      <c r="F517" s="454"/>
    </row>
    <row r="518" spans="1:6" ht="130.5">
      <c r="A518" s="469" t="s">
        <v>15</v>
      </c>
      <c r="B518" s="479" t="s">
        <v>1119</v>
      </c>
      <c r="C518" s="502" t="s">
        <v>917</v>
      </c>
      <c r="D518" s="471"/>
      <c r="E518" s="454"/>
      <c r="F518" s="454"/>
    </row>
    <row r="519" spans="1:6">
      <c r="A519" s="469" t="s">
        <v>16</v>
      </c>
      <c r="B519" s="479"/>
      <c r="C519" s="502"/>
      <c r="D519" s="471"/>
      <c r="E519" s="454"/>
      <c r="F519" s="454"/>
    </row>
    <row r="520" spans="1:6">
      <c r="A520" s="469" t="s">
        <v>17</v>
      </c>
      <c r="B520" s="473"/>
      <c r="C520" s="502"/>
      <c r="D520" s="471"/>
      <c r="E520" s="454"/>
      <c r="F520" s="454"/>
    </row>
    <row r="521" spans="1:6">
      <c r="A521" s="469" t="s">
        <v>18</v>
      </c>
      <c r="B521" s="473"/>
      <c r="C521" s="502"/>
      <c r="D521" s="471"/>
      <c r="E521" s="454"/>
      <c r="F521" s="454"/>
    </row>
    <row r="522" spans="1:6">
      <c r="A522" s="469" t="s">
        <v>19</v>
      </c>
      <c r="B522" s="473"/>
      <c r="C522" s="502"/>
      <c r="D522" s="471"/>
      <c r="E522" s="454"/>
      <c r="F522" s="454"/>
    </row>
    <row r="523" spans="1:6">
      <c r="A523" s="465">
        <v>6.2</v>
      </c>
      <c r="B523" s="466" t="s">
        <v>1123</v>
      </c>
      <c r="C523" s="468"/>
      <c r="D523" s="474"/>
      <c r="E523" s="454"/>
      <c r="F523" s="454"/>
    </row>
    <row r="524" spans="1:6" ht="348">
      <c r="A524" s="465" t="s">
        <v>1124</v>
      </c>
      <c r="B524" s="466" t="s">
        <v>1125</v>
      </c>
      <c r="C524" s="468"/>
      <c r="D524" s="474"/>
      <c r="E524" s="454"/>
      <c r="F524" s="454"/>
    </row>
    <row r="525" spans="1:6" ht="130.5">
      <c r="A525" s="469" t="s">
        <v>14</v>
      </c>
      <c r="B525" s="483" t="s">
        <v>1126</v>
      </c>
      <c r="C525" s="502" t="s">
        <v>917</v>
      </c>
      <c r="D525" s="471"/>
      <c r="E525" s="454"/>
      <c r="F525" s="454"/>
    </row>
    <row r="526" spans="1:6" ht="159.5">
      <c r="A526" s="469" t="s">
        <v>15</v>
      </c>
      <c r="B526" s="483" t="s">
        <v>1273</v>
      </c>
      <c r="C526" s="502" t="s">
        <v>917</v>
      </c>
      <c r="D526" s="471"/>
      <c r="E526" s="454"/>
      <c r="F526" s="454"/>
    </row>
    <row r="527" spans="1:6">
      <c r="A527" s="469" t="s">
        <v>16</v>
      </c>
      <c r="B527" s="472"/>
      <c r="C527" s="502"/>
      <c r="D527" s="471"/>
      <c r="E527" s="454"/>
      <c r="F527" s="454"/>
    </row>
    <row r="528" spans="1:6">
      <c r="A528" s="469" t="s">
        <v>17</v>
      </c>
      <c r="B528" s="473"/>
      <c r="C528" s="502"/>
      <c r="D528" s="471"/>
      <c r="E528" s="454"/>
      <c r="F528" s="454"/>
    </row>
    <row r="529" spans="1:6">
      <c r="A529" s="469" t="s">
        <v>18</v>
      </c>
      <c r="B529" s="473"/>
      <c r="C529" s="502"/>
      <c r="D529" s="471"/>
      <c r="E529" s="454"/>
      <c r="F529" s="454"/>
    </row>
    <row r="530" spans="1:6">
      <c r="A530" s="469" t="s">
        <v>19</v>
      </c>
      <c r="B530" s="473"/>
      <c r="C530" s="502"/>
      <c r="D530" s="471"/>
      <c r="E530" s="454"/>
      <c r="F530" s="454"/>
    </row>
    <row r="531" spans="1:6" ht="246.5">
      <c r="A531" s="465" t="s">
        <v>1127</v>
      </c>
      <c r="B531" s="466" t="s">
        <v>1128</v>
      </c>
      <c r="C531" s="468"/>
      <c r="D531" s="474"/>
      <c r="E531" s="454"/>
      <c r="F531" s="454"/>
    </row>
    <row r="532" spans="1:6" ht="58">
      <c r="A532" s="469" t="s">
        <v>1274</v>
      </c>
      <c r="B532" s="483" t="s">
        <v>1129</v>
      </c>
      <c r="C532" s="502" t="s">
        <v>917</v>
      </c>
      <c r="D532" s="471"/>
      <c r="E532" s="454"/>
      <c r="F532" s="454"/>
    </row>
    <row r="533" spans="1:6" ht="101.5">
      <c r="A533" s="469" t="s">
        <v>15</v>
      </c>
      <c r="B533" s="513" t="s">
        <v>1275</v>
      </c>
      <c r="C533" s="502" t="s">
        <v>917</v>
      </c>
      <c r="D533" s="471"/>
      <c r="E533" s="454"/>
      <c r="F533" s="454"/>
    </row>
    <row r="534" spans="1:6">
      <c r="A534" s="469" t="s">
        <v>16</v>
      </c>
      <c r="B534" s="496"/>
      <c r="C534" s="502"/>
      <c r="D534" s="471"/>
      <c r="E534" s="454"/>
      <c r="F534" s="454"/>
    </row>
    <row r="535" spans="1:6">
      <c r="A535" s="469" t="s">
        <v>17</v>
      </c>
      <c r="B535" s="496"/>
      <c r="C535" s="502"/>
      <c r="D535" s="471"/>
      <c r="E535" s="454"/>
      <c r="F535" s="454"/>
    </row>
    <row r="536" spans="1:6">
      <c r="A536" s="469" t="s">
        <v>18</v>
      </c>
      <c r="B536" s="496"/>
      <c r="C536" s="502"/>
      <c r="D536" s="471"/>
      <c r="E536" s="454"/>
      <c r="F536" s="454"/>
    </row>
    <row r="537" spans="1:6">
      <c r="A537" s="469" t="s">
        <v>19</v>
      </c>
      <c r="B537" s="473"/>
      <c r="C537" s="502"/>
      <c r="D537" s="471"/>
      <c r="E537" s="454"/>
      <c r="F537" s="454"/>
    </row>
    <row r="538" spans="1:6" ht="246.5">
      <c r="A538" s="465" t="s">
        <v>1130</v>
      </c>
      <c r="B538" s="466" t="s">
        <v>1131</v>
      </c>
      <c r="C538" s="468"/>
      <c r="D538" s="474"/>
      <c r="E538" s="454"/>
      <c r="F538" s="454"/>
    </row>
    <row r="539" spans="1:6" ht="58">
      <c r="A539" s="469" t="s">
        <v>14</v>
      </c>
      <c r="B539" s="483" t="s">
        <v>1132</v>
      </c>
      <c r="C539" s="486" t="s">
        <v>917</v>
      </c>
      <c r="D539" s="471"/>
      <c r="E539" s="454"/>
      <c r="F539" s="454"/>
    </row>
    <row r="540" spans="1:6" ht="58">
      <c r="A540" s="469" t="s">
        <v>15</v>
      </c>
      <c r="B540" s="483" t="s">
        <v>1276</v>
      </c>
      <c r="C540" s="486" t="s">
        <v>917</v>
      </c>
      <c r="D540" s="471"/>
      <c r="E540" s="454"/>
      <c r="F540" s="454"/>
    </row>
    <row r="541" spans="1:6">
      <c r="A541" s="469" t="s">
        <v>16</v>
      </c>
      <c r="B541" s="472"/>
      <c r="C541" s="502"/>
      <c r="D541" s="471"/>
      <c r="E541" s="454"/>
      <c r="F541" s="454"/>
    </row>
    <row r="542" spans="1:6">
      <c r="A542" s="469" t="s">
        <v>17</v>
      </c>
      <c r="B542" s="473"/>
      <c r="C542" s="502"/>
      <c r="D542" s="471"/>
      <c r="E542" s="454"/>
      <c r="F542" s="454"/>
    </row>
    <row r="543" spans="1:6">
      <c r="A543" s="469" t="s">
        <v>18</v>
      </c>
      <c r="B543" s="473"/>
      <c r="C543" s="502"/>
      <c r="D543" s="471"/>
      <c r="E543" s="454"/>
      <c r="F543" s="454"/>
    </row>
    <row r="544" spans="1:6">
      <c r="A544" s="469" t="s">
        <v>19</v>
      </c>
      <c r="B544" s="473"/>
      <c r="C544" s="502"/>
      <c r="D544" s="471"/>
      <c r="E544" s="454"/>
      <c r="F544" s="454"/>
    </row>
    <row r="545" spans="1:6" ht="87">
      <c r="A545" s="465" t="s">
        <v>1133</v>
      </c>
      <c r="B545" s="466" t="s">
        <v>1134</v>
      </c>
      <c r="C545" s="468"/>
      <c r="D545" s="474"/>
      <c r="E545" s="454"/>
      <c r="F545" s="454"/>
    </row>
    <row r="546" spans="1:6" ht="43.5">
      <c r="A546" s="469" t="s">
        <v>14</v>
      </c>
      <c r="B546" s="483" t="s">
        <v>1135</v>
      </c>
      <c r="C546" s="502" t="s">
        <v>917</v>
      </c>
      <c r="D546" s="471"/>
      <c r="E546" s="454"/>
      <c r="F546" s="454"/>
    </row>
    <row r="547" spans="1:6" ht="43.5">
      <c r="A547" s="469" t="s">
        <v>15</v>
      </c>
      <c r="B547" s="483" t="s">
        <v>1277</v>
      </c>
      <c r="C547" s="502" t="s">
        <v>917</v>
      </c>
      <c r="D547" s="471"/>
      <c r="E547" s="454"/>
      <c r="F547" s="454"/>
    </row>
    <row r="548" spans="1:6">
      <c r="A548" s="469" t="s">
        <v>16</v>
      </c>
      <c r="B548" s="472"/>
      <c r="C548" s="502"/>
      <c r="D548" s="471"/>
      <c r="E548" s="454"/>
      <c r="F548" s="454"/>
    </row>
    <row r="549" spans="1:6">
      <c r="A549" s="469" t="s">
        <v>17</v>
      </c>
      <c r="B549" s="473"/>
      <c r="C549" s="502"/>
      <c r="D549" s="471"/>
      <c r="E549" s="454"/>
      <c r="F549" s="454"/>
    </row>
    <row r="550" spans="1:6">
      <c r="A550" s="469" t="s">
        <v>18</v>
      </c>
      <c r="B550" s="473"/>
      <c r="C550" s="502"/>
      <c r="D550" s="471"/>
      <c r="E550" s="454"/>
      <c r="F550" s="454"/>
    </row>
    <row r="551" spans="1:6">
      <c r="A551" s="469" t="s">
        <v>19</v>
      </c>
      <c r="B551" s="473"/>
      <c r="C551" s="502"/>
      <c r="D551" s="471"/>
      <c r="E551" s="454"/>
      <c r="F551" s="454"/>
    </row>
    <row r="552" spans="1:6" ht="145">
      <c r="A552" s="465" t="s">
        <v>1136</v>
      </c>
      <c r="B552" s="466" t="s">
        <v>1137</v>
      </c>
      <c r="C552" s="468"/>
      <c r="D552" s="474"/>
      <c r="E552" s="454"/>
      <c r="F552" s="454"/>
    </row>
    <row r="553" spans="1:6" ht="43.5">
      <c r="A553" s="469" t="s">
        <v>14</v>
      </c>
      <c r="B553" s="483" t="s">
        <v>1138</v>
      </c>
      <c r="C553" s="502" t="s">
        <v>917</v>
      </c>
      <c r="D553" s="471"/>
      <c r="E553" s="454"/>
      <c r="F553" s="454"/>
    </row>
    <row r="554" spans="1:6" ht="43.5">
      <c r="A554" s="469" t="s">
        <v>15</v>
      </c>
      <c r="B554" s="483" t="s">
        <v>1278</v>
      </c>
      <c r="C554" s="502"/>
      <c r="D554" s="471"/>
      <c r="E554" s="454"/>
      <c r="F554" s="454"/>
    </row>
    <row r="555" spans="1:6">
      <c r="A555" s="469" t="s">
        <v>16</v>
      </c>
      <c r="B555" s="472"/>
      <c r="C555" s="502"/>
      <c r="D555" s="471"/>
      <c r="E555" s="454"/>
      <c r="F555" s="454"/>
    </row>
    <row r="556" spans="1:6">
      <c r="A556" s="469" t="s">
        <v>17</v>
      </c>
      <c r="B556" s="492"/>
      <c r="C556" s="502"/>
      <c r="D556" s="471"/>
      <c r="E556" s="454"/>
      <c r="F556" s="454"/>
    </row>
    <row r="557" spans="1:6">
      <c r="A557" s="469" t="s">
        <v>18</v>
      </c>
      <c r="B557" s="496"/>
      <c r="C557" s="502"/>
      <c r="D557" s="471"/>
      <c r="E557" s="454"/>
      <c r="F557" s="454"/>
    </row>
    <row r="558" spans="1:6">
      <c r="A558" s="469" t="s">
        <v>19</v>
      </c>
      <c r="B558" s="473"/>
      <c r="C558" s="502"/>
      <c r="D558" s="471"/>
      <c r="E558" s="454"/>
      <c r="F558" s="454"/>
    </row>
    <row r="559" spans="1:6" ht="188.25" customHeight="1">
      <c r="A559" s="465" t="s">
        <v>1139</v>
      </c>
      <c r="B559" s="466" t="s">
        <v>1140</v>
      </c>
      <c r="C559" s="468"/>
      <c r="D559" s="474"/>
      <c r="E559" s="454"/>
      <c r="F559" s="454"/>
    </row>
    <row r="560" spans="1:6" ht="58">
      <c r="A560" s="469" t="s">
        <v>14</v>
      </c>
      <c r="B560" s="483" t="s">
        <v>1141</v>
      </c>
      <c r="C560" s="502" t="s">
        <v>917</v>
      </c>
      <c r="D560" s="471"/>
      <c r="E560" s="454"/>
      <c r="F560" s="454"/>
    </row>
    <row r="561" spans="1:6" ht="58">
      <c r="A561" s="469" t="s">
        <v>15</v>
      </c>
      <c r="B561" s="483" t="s">
        <v>1279</v>
      </c>
      <c r="C561" s="502" t="s">
        <v>917</v>
      </c>
      <c r="D561" s="471"/>
      <c r="E561" s="454"/>
      <c r="F561" s="454"/>
    </row>
    <row r="562" spans="1:6">
      <c r="A562" s="469" t="s">
        <v>16</v>
      </c>
      <c r="B562" s="472"/>
      <c r="C562" s="502"/>
      <c r="D562" s="471"/>
      <c r="E562" s="454"/>
      <c r="F562" s="454"/>
    </row>
    <row r="563" spans="1:6">
      <c r="A563" s="469" t="s">
        <v>17</v>
      </c>
      <c r="B563" s="473"/>
      <c r="C563" s="502"/>
      <c r="D563" s="471"/>
      <c r="E563" s="454"/>
      <c r="F563" s="454"/>
    </row>
    <row r="564" spans="1:6">
      <c r="A564" s="469" t="s">
        <v>18</v>
      </c>
      <c r="B564" s="473"/>
      <c r="C564" s="502"/>
      <c r="D564" s="471"/>
      <c r="E564" s="454"/>
      <c r="F564" s="454"/>
    </row>
    <row r="565" spans="1:6">
      <c r="A565" s="469" t="s">
        <v>19</v>
      </c>
      <c r="B565" s="473"/>
      <c r="C565" s="502"/>
      <c r="D565" s="471"/>
      <c r="E565" s="454"/>
      <c r="F565" s="454"/>
    </row>
    <row r="566" spans="1:6" ht="159.5">
      <c r="A566" s="465" t="s">
        <v>1142</v>
      </c>
      <c r="B566" s="466" t="s">
        <v>1143</v>
      </c>
      <c r="C566" s="468"/>
      <c r="D566" s="474"/>
      <c r="E566" s="454"/>
      <c r="F566" s="454"/>
    </row>
    <row r="567" spans="1:6">
      <c r="A567" s="469" t="s">
        <v>14</v>
      </c>
      <c r="B567" s="470" t="s">
        <v>1144</v>
      </c>
      <c r="C567" s="502" t="s">
        <v>454</v>
      </c>
      <c r="D567" s="471"/>
      <c r="E567" s="454"/>
      <c r="F567" s="454"/>
    </row>
    <row r="568" spans="1:6">
      <c r="A568" s="469" t="s">
        <v>15</v>
      </c>
      <c r="B568" s="470" t="s">
        <v>1144</v>
      </c>
      <c r="C568" s="502" t="s">
        <v>454</v>
      </c>
      <c r="D568" s="471"/>
      <c r="E568" s="454"/>
      <c r="F568" s="454"/>
    </row>
    <row r="569" spans="1:6">
      <c r="A569" s="469" t="s">
        <v>16</v>
      </c>
      <c r="B569" s="470"/>
      <c r="C569" s="502"/>
      <c r="D569" s="471"/>
      <c r="E569" s="454"/>
      <c r="F569" s="454"/>
    </row>
    <row r="570" spans="1:6">
      <c r="A570" s="469" t="s">
        <v>17</v>
      </c>
      <c r="B570" s="473"/>
      <c r="C570" s="502"/>
      <c r="D570" s="471"/>
      <c r="E570" s="454"/>
      <c r="F570" s="454"/>
    </row>
    <row r="571" spans="1:6">
      <c r="A571" s="469" t="s">
        <v>18</v>
      </c>
      <c r="B571" s="473"/>
      <c r="C571" s="502"/>
      <c r="D571" s="471"/>
      <c r="E571" s="454"/>
      <c r="F571" s="454"/>
    </row>
    <row r="572" spans="1:6">
      <c r="A572" s="469" t="s">
        <v>19</v>
      </c>
      <c r="B572" s="473"/>
      <c r="C572" s="502"/>
      <c r="D572" s="471"/>
      <c r="E572" s="454"/>
      <c r="F572" s="454"/>
    </row>
    <row r="573" spans="1:6" ht="87">
      <c r="A573" s="465" t="s">
        <v>1145</v>
      </c>
      <c r="B573" s="466" t="s">
        <v>1146</v>
      </c>
      <c r="C573" s="468"/>
      <c r="D573" s="474"/>
      <c r="E573" s="454"/>
      <c r="F573" s="454"/>
    </row>
    <row r="574" spans="1:6">
      <c r="A574" s="469" t="s">
        <v>14</v>
      </c>
      <c r="B574" s="470" t="s">
        <v>1089</v>
      </c>
      <c r="C574" s="502" t="s">
        <v>917</v>
      </c>
      <c r="D574" s="471"/>
      <c r="E574" s="454"/>
      <c r="F574" s="454"/>
    </row>
    <row r="575" spans="1:6">
      <c r="A575" s="469" t="s">
        <v>15</v>
      </c>
      <c r="B575" s="470" t="s">
        <v>1089</v>
      </c>
      <c r="C575" s="502" t="s">
        <v>917</v>
      </c>
      <c r="D575" s="471"/>
      <c r="E575" s="454"/>
      <c r="F575" s="454"/>
    </row>
    <row r="576" spans="1:6">
      <c r="A576" s="469" t="s">
        <v>16</v>
      </c>
      <c r="B576" s="470"/>
      <c r="C576" s="502"/>
      <c r="D576" s="471"/>
      <c r="E576" s="454"/>
      <c r="F576" s="454"/>
    </row>
    <row r="577" spans="1:6">
      <c r="A577" s="469" t="s">
        <v>17</v>
      </c>
      <c r="B577" s="473"/>
      <c r="C577" s="502"/>
      <c r="D577" s="471"/>
      <c r="E577" s="454"/>
      <c r="F577" s="454"/>
    </row>
    <row r="578" spans="1:6">
      <c r="A578" s="469" t="s">
        <v>18</v>
      </c>
      <c r="B578" s="473"/>
      <c r="C578" s="502"/>
      <c r="D578" s="471"/>
      <c r="E578" s="454"/>
      <c r="F578" s="454"/>
    </row>
    <row r="579" spans="1:6">
      <c r="A579" s="469" t="s">
        <v>19</v>
      </c>
      <c r="B579" s="473"/>
      <c r="C579" s="502"/>
      <c r="D579" s="471"/>
      <c r="E579" s="454"/>
      <c r="F579" s="454"/>
    </row>
    <row r="580" spans="1:6">
      <c r="A580" s="465">
        <v>6.3</v>
      </c>
      <c r="B580" s="466" t="s">
        <v>1147</v>
      </c>
      <c r="C580" s="468"/>
      <c r="D580" s="474"/>
      <c r="E580" s="454"/>
      <c r="F580" s="454"/>
    </row>
    <row r="581" spans="1:6" ht="101.5">
      <c r="A581" s="465" t="s">
        <v>365</v>
      </c>
      <c r="B581" s="466" t="s">
        <v>1148</v>
      </c>
      <c r="C581" s="468"/>
      <c r="D581" s="474"/>
      <c r="E581" s="454"/>
      <c r="F581" s="454"/>
    </row>
    <row r="582" spans="1:6">
      <c r="A582" s="469" t="s">
        <v>14</v>
      </c>
      <c r="B582" s="470" t="s">
        <v>1149</v>
      </c>
      <c r="C582" s="502" t="s">
        <v>917</v>
      </c>
      <c r="D582" s="471"/>
      <c r="E582" s="454"/>
      <c r="F582" s="454"/>
    </row>
    <row r="583" spans="1:6" ht="87">
      <c r="A583" s="469" t="s">
        <v>15</v>
      </c>
      <c r="B583" s="513" t="s">
        <v>1280</v>
      </c>
      <c r="C583" s="502" t="s">
        <v>917</v>
      </c>
      <c r="D583" s="471"/>
      <c r="E583" s="454"/>
      <c r="F583" s="454"/>
    </row>
    <row r="584" spans="1:6">
      <c r="A584" s="469" t="s">
        <v>16</v>
      </c>
      <c r="B584" s="470"/>
      <c r="C584" s="502"/>
      <c r="D584" s="471"/>
      <c r="E584" s="454"/>
      <c r="F584" s="454"/>
    </row>
    <row r="585" spans="1:6">
      <c r="A585" s="469" t="s">
        <v>17</v>
      </c>
      <c r="B585" s="473"/>
      <c r="C585" s="502"/>
      <c r="D585" s="471"/>
      <c r="E585" s="454"/>
      <c r="F585" s="454"/>
    </row>
    <row r="586" spans="1:6">
      <c r="A586" s="469" t="s">
        <v>18</v>
      </c>
      <c r="B586" s="473"/>
      <c r="C586" s="502"/>
      <c r="D586" s="471"/>
      <c r="E586" s="454"/>
      <c r="F586" s="454"/>
    </row>
    <row r="587" spans="1:6">
      <c r="A587" s="469" t="s">
        <v>19</v>
      </c>
      <c r="B587" s="473"/>
      <c r="C587" s="502"/>
      <c r="D587" s="471"/>
      <c r="E587" s="454"/>
      <c r="F587" s="454"/>
    </row>
    <row r="588" spans="1:6">
      <c r="A588" s="465" t="s">
        <v>1150</v>
      </c>
      <c r="B588" s="466" t="s">
        <v>1151</v>
      </c>
      <c r="C588" s="468"/>
      <c r="D588" s="474"/>
      <c r="E588" s="454"/>
      <c r="F588" s="454"/>
    </row>
    <row r="589" spans="1:6" ht="377">
      <c r="A589" s="465"/>
      <c r="B589" s="466" t="s">
        <v>1152</v>
      </c>
      <c r="C589" s="468"/>
      <c r="D589" s="474"/>
      <c r="E589" s="454"/>
      <c r="F589" s="454"/>
    </row>
    <row r="590" spans="1:6" ht="58">
      <c r="A590" s="469" t="s">
        <v>14</v>
      </c>
      <c r="B590" s="479" t="s">
        <v>1153</v>
      </c>
      <c r="C590" s="486" t="s">
        <v>917</v>
      </c>
      <c r="D590" s="471"/>
      <c r="E590" s="454"/>
      <c r="F590" s="454"/>
    </row>
    <row r="591" spans="1:6" ht="116">
      <c r="A591" s="469" t="s">
        <v>15</v>
      </c>
      <c r="B591" s="479" t="s">
        <v>1281</v>
      </c>
      <c r="C591" s="486" t="s">
        <v>917</v>
      </c>
      <c r="D591" s="471"/>
      <c r="E591" s="454"/>
      <c r="F591" s="454"/>
    </row>
    <row r="592" spans="1:6">
      <c r="A592" s="469" t="s">
        <v>16</v>
      </c>
      <c r="B592" s="472"/>
      <c r="C592" s="502"/>
      <c r="D592" s="471"/>
      <c r="E592" s="454"/>
      <c r="F592" s="454"/>
    </row>
    <row r="593" spans="1:6">
      <c r="A593" s="469" t="s">
        <v>17</v>
      </c>
      <c r="B593" s="473"/>
      <c r="C593" s="502"/>
      <c r="D593" s="471"/>
      <c r="E593" s="454"/>
      <c r="F593" s="454"/>
    </row>
    <row r="594" spans="1:6">
      <c r="A594" s="469" t="s">
        <v>18</v>
      </c>
      <c r="B594" s="473"/>
      <c r="C594" s="502"/>
      <c r="D594" s="471"/>
      <c r="E594" s="454"/>
      <c r="F594" s="454"/>
    </row>
    <row r="595" spans="1:6">
      <c r="A595" s="469" t="s">
        <v>19</v>
      </c>
      <c r="B595" s="473"/>
      <c r="C595" s="502"/>
      <c r="D595" s="471"/>
      <c r="E595" s="454"/>
      <c r="F595" s="454"/>
    </row>
    <row r="596" spans="1:6" ht="130.5">
      <c r="A596" s="465" t="s">
        <v>1154</v>
      </c>
      <c r="B596" s="466" t="s">
        <v>1155</v>
      </c>
      <c r="C596" s="468"/>
      <c r="D596" s="474"/>
      <c r="E596" s="454"/>
      <c r="F596" s="454"/>
    </row>
    <row r="597" spans="1:6" ht="72.5">
      <c r="A597" s="469" t="s">
        <v>14</v>
      </c>
      <c r="B597" s="479" t="s">
        <v>1206</v>
      </c>
      <c r="C597" s="502" t="s">
        <v>917</v>
      </c>
      <c r="D597" s="471"/>
      <c r="E597" s="454"/>
      <c r="F597" s="454"/>
    </row>
    <row r="598" spans="1:6" ht="116">
      <c r="A598" s="469" t="s">
        <v>15</v>
      </c>
      <c r="B598" s="479" t="s">
        <v>1281</v>
      </c>
      <c r="C598" s="502" t="s">
        <v>917</v>
      </c>
      <c r="D598" s="471"/>
      <c r="E598" s="454"/>
      <c r="F598" s="454"/>
    </row>
    <row r="599" spans="1:6">
      <c r="A599" s="469" t="s">
        <v>16</v>
      </c>
      <c r="B599" s="479"/>
      <c r="C599" s="502"/>
      <c r="D599" s="471"/>
      <c r="E599" s="454"/>
      <c r="F599" s="454"/>
    </row>
    <row r="600" spans="1:6">
      <c r="A600" s="469" t="s">
        <v>17</v>
      </c>
      <c r="B600" s="473"/>
      <c r="C600" s="502"/>
      <c r="D600" s="471"/>
      <c r="E600" s="454"/>
      <c r="F600" s="454"/>
    </row>
    <row r="601" spans="1:6">
      <c r="A601" s="469" t="s">
        <v>18</v>
      </c>
      <c r="B601" s="473"/>
      <c r="C601" s="502"/>
      <c r="D601" s="471"/>
      <c r="E601" s="454"/>
      <c r="F601" s="454"/>
    </row>
    <row r="602" spans="1:6">
      <c r="A602" s="469" t="s">
        <v>19</v>
      </c>
      <c r="B602" s="473"/>
      <c r="C602" s="502"/>
      <c r="D602" s="471"/>
      <c r="E602" s="454"/>
      <c r="F602" s="454"/>
    </row>
    <row r="603" spans="1:6" ht="116">
      <c r="A603" s="465" t="s">
        <v>1156</v>
      </c>
      <c r="B603" s="466" t="s">
        <v>1157</v>
      </c>
      <c r="C603" s="468"/>
      <c r="D603" s="474"/>
      <c r="E603" s="454"/>
      <c r="F603" s="454"/>
    </row>
    <row r="604" spans="1:6">
      <c r="A604" s="469" t="s">
        <v>14</v>
      </c>
      <c r="B604" s="470" t="s">
        <v>1158</v>
      </c>
      <c r="C604" s="502" t="s">
        <v>917</v>
      </c>
      <c r="D604" s="471"/>
      <c r="E604" s="454"/>
      <c r="F604" s="454"/>
    </row>
    <row r="605" spans="1:6" ht="87">
      <c r="A605" s="469" t="s">
        <v>15</v>
      </c>
      <c r="B605" s="470" t="s">
        <v>1282</v>
      </c>
      <c r="C605" s="502" t="s">
        <v>917</v>
      </c>
      <c r="D605" s="471"/>
      <c r="E605" s="454"/>
      <c r="F605" s="454"/>
    </row>
    <row r="606" spans="1:6">
      <c r="A606" s="469" t="s">
        <v>16</v>
      </c>
      <c r="B606" s="472"/>
      <c r="C606" s="502"/>
      <c r="D606" s="471"/>
      <c r="E606" s="454"/>
      <c r="F606" s="454"/>
    </row>
    <row r="607" spans="1:6">
      <c r="A607" s="469" t="s">
        <v>17</v>
      </c>
      <c r="B607" s="492"/>
      <c r="C607" s="502"/>
      <c r="D607" s="471"/>
      <c r="E607" s="454"/>
      <c r="F607" s="454"/>
    </row>
    <row r="608" spans="1:6">
      <c r="A608" s="469" t="s">
        <v>18</v>
      </c>
      <c r="B608" s="496"/>
      <c r="C608" s="502"/>
      <c r="D608" s="471"/>
      <c r="E608" s="454"/>
      <c r="F608" s="454"/>
    </row>
    <row r="609" spans="1:6">
      <c r="A609" s="469" t="s">
        <v>19</v>
      </c>
      <c r="B609" s="473"/>
      <c r="C609" s="502"/>
      <c r="D609" s="471"/>
      <c r="E609" s="454"/>
      <c r="F609" s="454"/>
    </row>
    <row r="610" spans="1:6" ht="217.5">
      <c r="A610" s="465" t="s">
        <v>1159</v>
      </c>
      <c r="B610" s="466" t="s">
        <v>1160</v>
      </c>
      <c r="C610" s="468"/>
      <c r="D610" s="474"/>
      <c r="E610" s="454"/>
      <c r="F610" s="454"/>
    </row>
    <row r="611" spans="1:6" ht="58">
      <c r="A611" s="469" t="s">
        <v>14</v>
      </c>
      <c r="B611" s="483" t="s">
        <v>1161</v>
      </c>
      <c r="C611" s="502" t="s">
        <v>917</v>
      </c>
      <c r="D611" s="471"/>
      <c r="E611" s="454"/>
      <c r="F611" s="454"/>
    </row>
    <row r="612" spans="1:6" ht="58">
      <c r="A612" s="469" t="s">
        <v>15</v>
      </c>
      <c r="B612" s="483" t="s">
        <v>1283</v>
      </c>
      <c r="C612" s="502" t="s">
        <v>917</v>
      </c>
      <c r="D612" s="471"/>
      <c r="E612" s="454"/>
      <c r="F612" s="454"/>
    </row>
    <row r="613" spans="1:6">
      <c r="A613" s="469" t="s">
        <v>16</v>
      </c>
      <c r="B613" s="472"/>
      <c r="C613" s="502"/>
      <c r="D613" s="471"/>
      <c r="E613" s="454"/>
      <c r="F613" s="454"/>
    </row>
    <row r="614" spans="1:6">
      <c r="A614" s="469" t="s">
        <v>17</v>
      </c>
      <c r="B614" s="473"/>
      <c r="C614" s="502"/>
      <c r="D614" s="471"/>
      <c r="E614" s="454"/>
      <c r="F614" s="454"/>
    </row>
    <row r="615" spans="1:6">
      <c r="A615" s="469" t="s">
        <v>18</v>
      </c>
      <c r="B615" s="473"/>
      <c r="C615" s="502"/>
      <c r="D615" s="471"/>
      <c r="E615" s="454"/>
      <c r="F615" s="454"/>
    </row>
    <row r="616" spans="1:6">
      <c r="A616" s="469" t="s">
        <v>19</v>
      </c>
      <c r="B616" s="473"/>
      <c r="C616" s="502"/>
      <c r="D616" s="471"/>
      <c r="E616" s="454"/>
      <c r="F616" s="454"/>
    </row>
    <row r="617" spans="1:6" ht="29">
      <c r="A617" s="465">
        <v>6.4</v>
      </c>
      <c r="B617" s="466" t="s">
        <v>1162</v>
      </c>
      <c r="C617" s="468"/>
      <c r="D617" s="474"/>
      <c r="E617" s="454"/>
      <c r="F617" s="454"/>
    </row>
    <row r="618" spans="1:6" ht="145">
      <c r="A618" s="465" t="s">
        <v>367</v>
      </c>
      <c r="B618" s="466" t="s">
        <v>1163</v>
      </c>
      <c r="C618" s="468"/>
      <c r="D618" s="474"/>
      <c r="E618" s="454"/>
      <c r="F618" s="454"/>
    </row>
    <row r="619" spans="1:6" ht="72.5">
      <c r="A619" s="469" t="s">
        <v>14</v>
      </c>
      <c r="B619" s="479" t="s">
        <v>1207</v>
      </c>
      <c r="C619" s="502" t="s">
        <v>917</v>
      </c>
      <c r="D619" s="471"/>
      <c r="E619" s="454"/>
      <c r="F619" s="454"/>
    </row>
    <row r="620" spans="1:6" ht="72.5">
      <c r="A620" s="469" t="s">
        <v>15</v>
      </c>
      <c r="B620" s="479" t="s">
        <v>1207</v>
      </c>
      <c r="C620" s="502" t="s">
        <v>917</v>
      </c>
      <c r="D620" s="471"/>
      <c r="E620" s="454"/>
      <c r="F620" s="454"/>
    </row>
    <row r="621" spans="1:6">
      <c r="A621" s="469" t="s">
        <v>16</v>
      </c>
      <c r="B621" s="472"/>
      <c r="C621" s="502"/>
      <c r="D621" s="471"/>
      <c r="E621" s="454"/>
      <c r="F621" s="454"/>
    </row>
    <row r="622" spans="1:6">
      <c r="A622" s="469" t="s">
        <v>17</v>
      </c>
      <c r="B622" s="473"/>
      <c r="C622" s="502"/>
      <c r="D622" s="471"/>
      <c r="E622" s="454"/>
      <c r="F622" s="454"/>
    </row>
    <row r="623" spans="1:6">
      <c r="A623" s="469" t="s">
        <v>18</v>
      </c>
      <c r="B623" s="473"/>
      <c r="C623" s="502"/>
      <c r="D623" s="471"/>
      <c r="E623" s="454"/>
      <c r="F623" s="454"/>
    </row>
    <row r="624" spans="1:6">
      <c r="A624" s="469" t="s">
        <v>19</v>
      </c>
      <c r="B624" s="473"/>
      <c r="C624" s="502"/>
      <c r="D624" s="471"/>
      <c r="E624" s="454"/>
      <c r="F624" s="454"/>
    </row>
    <row r="625" spans="1:6" ht="101.5">
      <c r="A625" s="465" t="s">
        <v>368</v>
      </c>
      <c r="B625" s="466" t="s">
        <v>1164</v>
      </c>
      <c r="C625" s="468"/>
      <c r="D625" s="474"/>
      <c r="E625" s="454"/>
      <c r="F625" s="454"/>
    </row>
    <row r="626" spans="1:6" ht="42">
      <c r="A626" s="569" t="s">
        <v>14</v>
      </c>
      <c r="B626" s="577" t="s">
        <v>1165</v>
      </c>
      <c r="C626" s="571" t="s">
        <v>932</v>
      </c>
      <c r="D626" s="574" t="s">
        <v>1166</v>
      </c>
      <c r="E626" s="454"/>
      <c r="F626" s="454"/>
    </row>
    <row r="627" spans="1:6" s="515" customFormat="1" ht="42">
      <c r="A627" s="504" t="s">
        <v>15</v>
      </c>
      <c r="B627" s="514" t="s">
        <v>1284</v>
      </c>
      <c r="C627" s="505" t="s">
        <v>917</v>
      </c>
      <c r="D627" s="506"/>
    </row>
    <row r="628" spans="1:6">
      <c r="A628" s="469" t="s">
        <v>16</v>
      </c>
      <c r="B628" s="472"/>
      <c r="C628" s="502"/>
      <c r="D628" s="471"/>
      <c r="E628" s="454"/>
      <c r="F628" s="454"/>
    </row>
    <row r="629" spans="1:6">
      <c r="A629" s="469" t="s">
        <v>17</v>
      </c>
      <c r="B629" s="473"/>
      <c r="C629" s="502"/>
      <c r="D629" s="471"/>
      <c r="E629" s="454"/>
      <c r="F629" s="454"/>
    </row>
    <row r="630" spans="1:6">
      <c r="A630" s="469" t="s">
        <v>18</v>
      </c>
      <c r="B630" s="473"/>
      <c r="C630" s="502"/>
      <c r="D630" s="471"/>
      <c r="E630" s="454"/>
      <c r="F630" s="454"/>
    </row>
    <row r="631" spans="1:6">
      <c r="A631" s="469" t="s">
        <v>19</v>
      </c>
      <c r="B631" s="473"/>
      <c r="C631" s="502"/>
      <c r="D631" s="471"/>
      <c r="E631" s="454"/>
      <c r="F631" s="454"/>
    </row>
    <row r="632" spans="1:6" ht="244.5" customHeight="1">
      <c r="A632" s="465" t="s">
        <v>372</v>
      </c>
      <c r="B632" s="466" t="s">
        <v>1167</v>
      </c>
      <c r="C632" s="468"/>
      <c r="D632" s="474"/>
      <c r="E632" s="454"/>
      <c r="F632" s="454"/>
    </row>
    <row r="633" spans="1:6" ht="87">
      <c r="A633" s="469" t="s">
        <v>14</v>
      </c>
      <c r="B633" s="483" t="s">
        <v>1168</v>
      </c>
      <c r="C633" s="502" t="s">
        <v>917</v>
      </c>
      <c r="D633" s="471"/>
      <c r="E633" s="454"/>
      <c r="F633" s="454"/>
    </row>
    <row r="634" spans="1:6" ht="87">
      <c r="A634" s="469" t="s">
        <v>15</v>
      </c>
      <c r="B634" s="483" t="s">
        <v>1168</v>
      </c>
      <c r="C634" s="502" t="s">
        <v>917</v>
      </c>
      <c r="D634" s="471"/>
      <c r="E634" s="454"/>
      <c r="F634" s="454"/>
    </row>
    <row r="635" spans="1:6">
      <c r="A635" s="469" t="s">
        <v>16</v>
      </c>
      <c r="B635" s="472"/>
      <c r="C635" s="502"/>
      <c r="D635" s="471"/>
      <c r="E635" s="454"/>
      <c r="F635" s="454"/>
    </row>
    <row r="636" spans="1:6">
      <c r="A636" s="469" t="s">
        <v>17</v>
      </c>
      <c r="B636" s="473"/>
      <c r="C636" s="502"/>
      <c r="D636" s="471"/>
      <c r="E636" s="454"/>
      <c r="F636" s="454"/>
    </row>
    <row r="637" spans="1:6">
      <c r="A637" s="469" t="s">
        <v>18</v>
      </c>
      <c r="B637" s="473"/>
      <c r="C637" s="502"/>
      <c r="D637" s="471"/>
      <c r="E637" s="454"/>
      <c r="F637" s="454"/>
    </row>
    <row r="638" spans="1:6">
      <c r="A638" s="469" t="s">
        <v>19</v>
      </c>
      <c r="B638" s="473"/>
      <c r="C638" s="502"/>
      <c r="D638" s="471"/>
      <c r="E638" s="454"/>
      <c r="F638" s="454"/>
    </row>
    <row r="639" spans="1:6">
      <c r="A639" s="465">
        <v>7</v>
      </c>
      <c r="B639" s="466" t="s">
        <v>893</v>
      </c>
      <c r="C639" s="468"/>
      <c r="D639" s="474"/>
      <c r="E639" s="454"/>
      <c r="F639" s="454"/>
    </row>
    <row r="640" spans="1:6">
      <c r="A640" s="465">
        <v>7.1</v>
      </c>
      <c r="B640" s="466" t="s">
        <v>1169</v>
      </c>
      <c r="C640" s="468"/>
      <c r="D640" s="474"/>
      <c r="E640" s="454"/>
      <c r="F640" s="454"/>
    </row>
    <row r="641" spans="1:6" ht="275.5">
      <c r="A641" s="465" t="s">
        <v>1170</v>
      </c>
      <c r="B641" s="466" t="s">
        <v>1171</v>
      </c>
      <c r="C641" s="468"/>
      <c r="D641" s="474"/>
      <c r="E641" s="454"/>
      <c r="F641" s="454"/>
    </row>
    <row r="642" spans="1:6" ht="43.5">
      <c r="A642" s="469" t="s">
        <v>14</v>
      </c>
      <c r="B642" s="483" t="s">
        <v>1172</v>
      </c>
      <c r="C642" s="502" t="s">
        <v>917</v>
      </c>
      <c r="D642" s="471"/>
      <c r="E642" s="454"/>
      <c r="F642" s="454"/>
    </row>
    <row r="643" spans="1:6" ht="43.5">
      <c r="A643" s="469" t="s">
        <v>15</v>
      </c>
      <c r="B643" s="483" t="s">
        <v>1285</v>
      </c>
      <c r="C643" s="502" t="s">
        <v>917</v>
      </c>
      <c r="D643" s="471"/>
      <c r="E643" s="454"/>
      <c r="F643" s="454"/>
    </row>
    <row r="644" spans="1:6">
      <c r="A644" s="469" t="s">
        <v>16</v>
      </c>
      <c r="B644" s="472"/>
      <c r="C644" s="502"/>
      <c r="D644" s="471"/>
      <c r="E644" s="454"/>
      <c r="F644" s="454"/>
    </row>
    <row r="645" spans="1:6">
      <c r="A645" s="469" t="s">
        <v>17</v>
      </c>
      <c r="B645" s="473"/>
      <c r="C645" s="502"/>
      <c r="D645" s="471"/>
      <c r="E645" s="454"/>
      <c r="F645" s="454"/>
    </row>
    <row r="646" spans="1:6">
      <c r="A646" s="469" t="s">
        <v>18</v>
      </c>
      <c r="B646" s="473"/>
      <c r="C646" s="502"/>
      <c r="D646" s="471"/>
      <c r="E646" s="454"/>
      <c r="F646" s="454"/>
    </row>
    <row r="647" spans="1:6">
      <c r="A647" s="469" t="s">
        <v>19</v>
      </c>
      <c r="B647" s="473"/>
      <c r="C647" s="502"/>
      <c r="D647" s="471"/>
      <c r="E647" s="454"/>
      <c r="F647" s="454"/>
    </row>
    <row r="648" spans="1:6" ht="315.75" customHeight="1">
      <c r="A648" s="465" t="s">
        <v>1173</v>
      </c>
      <c r="B648" s="466" t="s">
        <v>1174</v>
      </c>
      <c r="C648" s="468"/>
      <c r="D648" s="474"/>
      <c r="E648" s="454"/>
      <c r="F648" s="454"/>
    </row>
    <row r="649" spans="1:6" ht="87">
      <c r="A649" s="469" t="s">
        <v>14</v>
      </c>
      <c r="B649" s="483" t="s">
        <v>1175</v>
      </c>
      <c r="C649" s="502" t="s">
        <v>917</v>
      </c>
      <c r="D649" s="471"/>
      <c r="E649" s="454"/>
      <c r="F649" s="454"/>
    </row>
    <row r="650" spans="1:6" ht="87">
      <c r="A650" s="469" t="s">
        <v>15</v>
      </c>
      <c r="B650" s="483" t="s">
        <v>1175</v>
      </c>
      <c r="C650" s="502" t="s">
        <v>917</v>
      </c>
      <c r="D650" s="471"/>
      <c r="E650" s="454"/>
      <c r="F650" s="454"/>
    </row>
    <row r="651" spans="1:6">
      <c r="A651" s="469" t="s">
        <v>16</v>
      </c>
      <c r="B651" s="472"/>
      <c r="C651" s="502"/>
      <c r="D651" s="471"/>
      <c r="E651" s="454"/>
      <c r="F651" s="454"/>
    </row>
    <row r="652" spans="1:6">
      <c r="A652" s="469" t="s">
        <v>17</v>
      </c>
      <c r="B652" s="473"/>
      <c r="C652" s="502"/>
      <c r="D652" s="471"/>
      <c r="E652" s="454"/>
      <c r="F652" s="454"/>
    </row>
    <row r="653" spans="1:6">
      <c r="A653" s="469" t="s">
        <v>18</v>
      </c>
      <c r="B653" s="473"/>
      <c r="C653" s="502"/>
      <c r="D653" s="471"/>
      <c r="E653" s="454"/>
      <c r="F653" s="454"/>
    </row>
    <row r="654" spans="1:6">
      <c r="A654" s="469" t="s">
        <v>19</v>
      </c>
      <c r="B654" s="473"/>
      <c r="C654" s="502"/>
      <c r="D654" s="471"/>
      <c r="E654" s="454"/>
      <c r="F654" s="454"/>
    </row>
    <row r="655" spans="1:6" ht="217.5">
      <c r="A655" s="465" t="s">
        <v>1176</v>
      </c>
      <c r="B655" s="466" t="s">
        <v>1177</v>
      </c>
      <c r="C655" s="468"/>
      <c r="D655" s="474"/>
      <c r="E655" s="454"/>
      <c r="F655" s="454"/>
    </row>
    <row r="656" spans="1:6" ht="87">
      <c r="A656" s="469" t="s">
        <v>14</v>
      </c>
      <c r="B656" s="483" t="s">
        <v>1175</v>
      </c>
      <c r="C656" s="502" t="s">
        <v>917</v>
      </c>
      <c r="D656" s="471"/>
      <c r="E656" s="454"/>
      <c r="F656" s="454"/>
    </row>
    <row r="657" spans="1:6" ht="87">
      <c r="A657" s="469" t="s">
        <v>15</v>
      </c>
      <c r="B657" s="483" t="s">
        <v>1175</v>
      </c>
      <c r="C657" s="502" t="s">
        <v>917</v>
      </c>
      <c r="D657" s="471"/>
      <c r="E657" s="454"/>
      <c r="F657" s="454"/>
    </row>
    <row r="658" spans="1:6">
      <c r="A658" s="469" t="s">
        <v>16</v>
      </c>
      <c r="B658" s="472"/>
      <c r="C658" s="502"/>
      <c r="D658" s="471"/>
      <c r="E658" s="454"/>
      <c r="F658" s="454"/>
    </row>
    <row r="659" spans="1:6">
      <c r="A659" s="469" t="s">
        <v>17</v>
      </c>
      <c r="B659" s="473"/>
      <c r="C659" s="502"/>
      <c r="D659" s="471"/>
      <c r="E659" s="454"/>
      <c r="F659" s="454"/>
    </row>
    <row r="660" spans="1:6">
      <c r="A660" s="469" t="s">
        <v>18</v>
      </c>
      <c r="B660" s="473"/>
      <c r="C660" s="502"/>
      <c r="D660" s="471"/>
      <c r="E660" s="454"/>
      <c r="F660" s="454"/>
    </row>
    <row r="661" spans="1:6">
      <c r="A661" s="469" t="s">
        <v>19</v>
      </c>
      <c r="B661" s="473"/>
      <c r="C661" s="502"/>
      <c r="D661" s="471"/>
      <c r="E661" s="454"/>
      <c r="F661" s="454"/>
    </row>
    <row r="662" spans="1:6">
      <c r="A662" s="465">
        <v>7.2</v>
      </c>
      <c r="B662" s="466" t="s">
        <v>1178</v>
      </c>
      <c r="C662" s="468"/>
      <c r="D662" s="474"/>
      <c r="E662" s="454"/>
      <c r="F662" s="454"/>
    </row>
    <row r="663" spans="1:6" ht="145">
      <c r="A663" s="465" t="s">
        <v>1179</v>
      </c>
      <c r="B663" s="466" t="s">
        <v>1180</v>
      </c>
      <c r="C663" s="468"/>
      <c r="D663" s="474"/>
      <c r="E663" s="454"/>
      <c r="F663" s="454"/>
    </row>
    <row r="664" spans="1:6" ht="29">
      <c r="A664" s="469" t="s">
        <v>14</v>
      </c>
      <c r="B664" s="470" t="s">
        <v>1181</v>
      </c>
      <c r="C664" s="502" t="s">
        <v>917</v>
      </c>
      <c r="D664" s="471"/>
      <c r="E664" s="454"/>
      <c r="F664" s="454"/>
    </row>
    <row r="665" spans="1:6" ht="58">
      <c r="A665" s="469" t="s">
        <v>15</v>
      </c>
      <c r="B665" s="470" t="s">
        <v>1286</v>
      </c>
      <c r="C665" s="502" t="s">
        <v>917</v>
      </c>
      <c r="D665" s="471"/>
      <c r="E665" s="454"/>
      <c r="F665" s="454"/>
    </row>
    <row r="666" spans="1:6">
      <c r="A666" s="469" t="s">
        <v>16</v>
      </c>
      <c r="B666" s="472"/>
      <c r="C666" s="502"/>
      <c r="D666" s="471"/>
      <c r="E666" s="454"/>
      <c r="F666" s="454"/>
    </row>
    <row r="667" spans="1:6">
      <c r="A667" s="469" t="s">
        <v>17</v>
      </c>
      <c r="B667" s="492"/>
      <c r="C667" s="502"/>
      <c r="D667" s="471"/>
      <c r="E667" s="454"/>
      <c r="F667" s="454"/>
    </row>
    <row r="668" spans="1:6">
      <c r="A668" s="469" t="s">
        <v>18</v>
      </c>
      <c r="B668" s="496"/>
      <c r="C668" s="502"/>
      <c r="D668" s="471"/>
      <c r="E668" s="454"/>
      <c r="F668" s="454"/>
    </row>
    <row r="669" spans="1:6">
      <c r="A669" s="469" t="s">
        <v>19</v>
      </c>
      <c r="B669" s="473"/>
      <c r="C669" s="502"/>
      <c r="D669" s="471"/>
      <c r="E669" s="454"/>
      <c r="F669" s="454"/>
    </row>
    <row r="670" spans="1:6" ht="188.5">
      <c r="A670" s="465" t="s">
        <v>1182</v>
      </c>
      <c r="B670" s="466" t="s">
        <v>1183</v>
      </c>
      <c r="C670" s="468"/>
      <c r="D670" s="474"/>
      <c r="E670" s="454"/>
      <c r="F670" s="454"/>
    </row>
    <row r="671" spans="1:6" ht="116">
      <c r="A671" s="469" t="s">
        <v>14</v>
      </c>
      <c r="B671" s="483" t="s">
        <v>1184</v>
      </c>
      <c r="C671" s="502" t="s">
        <v>917</v>
      </c>
      <c r="D671" s="471"/>
      <c r="E671" s="454"/>
      <c r="F671" s="454"/>
    </row>
    <row r="672" spans="1:6" ht="116">
      <c r="A672" s="469" t="s">
        <v>15</v>
      </c>
      <c r="B672" s="483" t="s">
        <v>1184</v>
      </c>
      <c r="C672" s="502" t="s">
        <v>917</v>
      </c>
      <c r="D672" s="471"/>
      <c r="E672" s="454"/>
      <c r="F672" s="454"/>
    </row>
    <row r="673" spans="1:6">
      <c r="A673" s="469" t="s">
        <v>16</v>
      </c>
      <c r="B673" s="472"/>
      <c r="C673" s="502"/>
      <c r="D673" s="471"/>
      <c r="E673" s="454"/>
      <c r="F673" s="454"/>
    </row>
    <row r="674" spans="1:6">
      <c r="A674" s="469" t="s">
        <v>17</v>
      </c>
      <c r="B674" s="473"/>
      <c r="C674" s="502"/>
      <c r="D674" s="471"/>
      <c r="E674" s="454"/>
      <c r="F674" s="454"/>
    </row>
    <row r="675" spans="1:6">
      <c r="A675" s="469" t="s">
        <v>18</v>
      </c>
      <c r="B675" s="473"/>
      <c r="C675" s="502"/>
      <c r="D675" s="471"/>
      <c r="E675" s="454"/>
      <c r="F675" s="454"/>
    </row>
    <row r="676" spans="1:6">
      <c r="A676" s="469" t="s">
        <v>19</v>
      </c>
      <c r="B676" s="473"/>
      <c r="C676" s="502"/>
      <c r="D676" s="471"/>
      <c r="E676" s="454"/>
      <c r="F676" s="454"/>
    </row>
    <row r="677" spans="1:6" ht="217.5">
      <c r="A677" s="465" t="s">
        <v>1185</v>
      </c>
      <c r="B677" s="466" t="s">
        <v>1186</v>
      </c>
      <c r="C677" s="468"/>
      <c r="D677" s="474"/>
      <c r="E677" s="454"/>
      <c r="F677" s="454"/>
    </row>
    <row r="678" spans="1:6" ht="72.5">
      <c r="A678" s="469" t="s">
        <v>14</v>
      </c>
      <c r="B678" s="479" t="s">
        <v>1187</v>
      </c>
      <c r="C678" s="502" t="s">
        <v>917</v>
      </c>
      <c r="D678" s="471"/>
      <c r="E678" s="454"/>
      <c r="F678" s="454"/>
    </row>
    <row r="679" spans="1:6" ht="72.5">
      <c r="A679" s="469" t="s">
        <v>15</v>
      </c>
      <c r="B679" s="479" t="s">
        <v>1187</v>
      </c>
      <c r="C679" s="502" t="s">
        <v>917</v>
      </c>
      <c r="D679" s="471"/>
      <c r="E679" s="454"/>
      <c r="F679" s="454"/>
    </row>
    <row r="680" spans="1:6">
      <c r="A680" s="469" t="s">
        <v>16</v>
      </c>
      <c r="B680" s="472"/>
      <c r="C680" s="502"/>
      <c r="D680" s="471"/>
      <c r="E680" s="454"/>
      <c r="F680" s="454"/>
    </row>
    <row r="681" spans="1:6">
      <c r="A681" s="469" t="s">
        <v>17</v>
      </c>
      <c r="B681" s="473"/>
      <c r="C681" s="502"/>
      <c r="D681" s="471"/>
      <c r="E681" s="454"/>
      <c r="F681" s="454"/>
    </row>
    <row r="682" spans="1:6">
      <c r="A682" s="469" t="s">
        <v>18</v>
      </c>
      <c r="B682" s="473"/>
      <c r="C682" s="502"/>
      <c r="D682" s="471"/>
      <c r="E682" s="454"/>
      <c r="F682" s="454"/>
    </row>
    <row r="683" spans="1:6">
      <c r="A683" s="469" t="s">
        <v>19</v>
      </c>
      <c r="B683" s="473"/>
      <c r="C683" s="502"/>
      <c r="D683" s="471"/>
      <c r="E683" s="454"/>
      <c r="F683" s="454"/>
    </row>
    <row r="684" spans="1:6" ht="124.5" customHeight="1">
      <c r="A684" s="465" t="s">
        <v>1188</v>
      </c>
      <c r="B684" s="466" t="s">
        <v>1189</v>
      </c>
      <c r="C684" s="468"/>
      <c r="D684" s="474"/>
      <c r="E684" s="454"/>
      <c r="F684" s="454"/>
    </row>
    <row r="685" spans="1:6" ht="29">
      <c r="A685" s="469" t="s">
        <v>14</v>
      </c>
      <c r="B685" s="470" t="s">
        <v>1190</v>
      </c>
      <c r="C685" s="502" t="s">
        <v>917</v>
      </c>
      <c r="D685" s="471"/>
      <c r="E685" s="454"/>
      <c r="F685" s="454"/>
    </row>
    <row r="686" spans="1:6" ht="72.5">
      <c r="A686" s="469" t="s">
        <v>15</v>
      </c>
      <c r="B686" s="470" t="s">
        <v>1287</v>
      </c>
      <c r="C686" s="502" t="s">
        <v>917</v>
      </c>
      <c r="D686" s="471"/>
      <c r="E686" s="454"/>
      <c r="F686" s="454"/>
    </row>
    <row r="687" spans="1:6">
      <c r="A687" s="469" t="s">
        <v>16</v>
      </c>
      <c r="B687" s="472"/>
      <c r="C687" s="502"/>
      <c r="D687" s="471"/>
      <c r="E687" s="454"/>
      <c r="F687" s="454"/>
    </row>
    <row r="688" spans="1:6">
      <c r="A688" s="469" t="s">
        <v>17</v>
      </c>
      <c r="B688" s="496"/>
      <c r="C688" s="502"/>
      <c r="D688" s="471"/>
      <c r="E688" s="454"/>
      <c r="F688" s="454"/>
    </row>
    <row r="689" spans="1:6">
      <c r="A689" s="469" t="s">
        <v>18</v>
      </c>
      <c r="B689" s="473"/>
      <c r="C689" s="502"/>
      <c r="D689" s="471"/>
      <c r="E689" s="454"/>
      <c r="F689" s="454"/>
    </row>
    <row r="690" spans="1:6">
      <c r="A690" s="469" t="s">
        <v>19</v>
      </c>
      <c r="B690" s="473"/>
      <c r="C690" s="502"/>
      <c r="D690" s="471"/>
      <c r="E690" s="454"/>
      <c r="F690" s="454"/>
    </row>
    <row r="691" spans="1:6" ht="124.5" customHeight="1">
      <c r="A691" s="465" t="s">
        <v>1191</v>
      </c>
      <c r="B691" s="466" t="s">
        <v>1192</v>
      </c>
      <c r="C691" s="468"/>
      <c r="D691" s="474"/>
      <c r="E691" s="454"/>
      <c r="F691" s="454"/>
    </row>
    <row r="692" spans="1:6" ht="87">
      <c r="A692" s="469" t="s">
        <v>14</v>
      </c>
      <c r="B692" s="487" t="s">
        <v>1193</v>
      </c>
      <c r="C692" s="502" t="s">
        <v>917</v>
      </c>
      <c r="D692" s="471"/>
      <c r="E692" s="454"/>
      <c r="F692" s="454"/>
    </row>
    <row r="693" spans="1:6" ht="87">
      <c r="A693" s="469" t="s">
        <v>15</v>
      </c>
      <c r="B693" s="487" t="s">
        <v>1193</v>
      </c>
      <c r="C693" s="502" t="s">
        <v>917</v>
      </c>
      <c r="D693" s="471"/>
      <c r="E693" s="454"/>
      <c r="F693" s="454"/>
    </row>
    <row r="694" spans="1:6">
      <c r="A694" s="469" t="s">
        <v>16</v>
      </c>
      <c r="B694" s="472"/>
      <c r="C694" s="502"/>
      <c r="D694" s="471"/>
      <c r="E694" s="454"/>
      <c r="F694" s="454"/>
    </row>
    <row r="695" spans="1:6">
      <c r="A695" s="469" t="s">
        <v>17</v>
      </c>
      <c r="B695" s="473"/>
      <c r="C695" s="502"/>
      <c r="D695" s="471"/>
      <c r="E695" s="454"/>
      <c r="F695" s="454"/>
    </row>
    <row r="696" spans="1:6">
      <c r="A696" s="469" t="s">
        <v>18</v>
      </c>
      <c r="B696" s="473"/>
      <c r="C696" s="502"/>
      <c r="D696" s="471"/>
      <c r="E696" s="454"/>
      <c r="F696" s="454"/>
    </row>
    <row r="697" spans="1:6">
      <c r="A697" s="469" t="s">
        <v>19</v>
      </c>
      <c r="B697" s="473"/>
      <c r="C697" s="502"/>
      <c r="D697" s="471"/>
      <c r="E697" s="454"/>
      <c r="F697" s="454"/>
    </row>
    <row r="698" spans="1:6" ht="130.5">
      <c r="A698" s="465" t="s">
        <v>1194</v>
      </c>
      <c r="B698" s="466" t="s">
        <v>1195</v>
      </c>
      <c r="C698" s="468"/>
      <c r="D698" s="474"/>
      <c r="E698" s="454"/>
      <c r="F698" s="454"/>
    </row>
    <row r="699" spans="1:6" ht="87">
      <c r="A699" s="469" t="s">
        <v>14</v>
      </c>
      <c r="B699" s="487" t="s">
        <v>1196</v>
      </c>
      <c r="C699" s="502" t="s">
        <v>917</v>
      </c>
      <c r="D699" s="471"/>
      <c r="E699" s="454"/>
      <c r="F699" s="454"/>
    </row>
    <row r="700" spans="1:6" ht="87">
      <c r="A700" s="469" t="s">
        <v>15</v>
      </c>
      <c r="B700" s="487" t="s">
        <v>1196</v>
      </c>
      <c r="C700" s="502" t="s">
        <v>917</v>
      </c>
      <c r="D700" s="471"/>
      <c r="E700" s="454"/>
      <c r="F700" s="454"/>
    </row>
    <row r="701" spans="1:6">
      <c r="A701" s="469" t="s">
        <v>16</v>
      </c>
      <c r="B701" s="472"/>
      <c r="C701" s="502"/>
      <c r="D701" s="471"/>
      <c r="E701" s="454"/>
      <c r="F701" s="454"/>
    </row>
    <row r="702" spans="1:6">
      <c r="A702" s="469" t="s">
        <v>17</v>
      </c>
      <c r="B702" s="473"/>
      <c r="C702" s="502"/>
      <c r="D702" s="471"/>
      <c r="E702" s="454"/>
      <c r="F702" s="454"/>
    </row>
    <row r="703" spans="1:6">
      <c r="A703" s="469" t="s">
        <v>18</v>
      </c>
      <c r="B703" s="473"/>
      <c r="C703" s="502"/>
      <c r="D703" s="471"/>
      <c r="E703" s="454"/>
      <c r="F703" s="454"/>
    </row>
    <row r="704" spans="1:6">
      <c r="A704" s="469" t="s">
        <v>19</v>
      </c>
      <c r="B704" s="473"/>
      <c r="C704" s="502"/>
      <c r="D704" s="471"/>
      <c r="E704" s="454"/>
      <c r="F704" s="454"/>
    </row>
    <row r="705" spans="1:6" ht="155.25" customHeight="1">
      <c r="A705" s="465" t="s">
        <v>1197</v>
      </c>
      <c r="B705" s="466" t="s">
        <v>1198</v>
      </c>
      <c r="C705" s="468"/>
      <c r="D705" s="474"/>
      <c r="E705" s="454"/>
      <c r="F705" s="454"/>
    </row>
    <row r="706" spans="1:6" ht="43.5">
      <c r="A706" s="469" t="s">
        <v>14</v>
      </c>
      <c r="B706" s="479" t="s">
        <v>1199</v>
      </c>
      <c r="C706" s="502" t="s">
        <v>917</v>
      </c>
      <c r="D706" s="471"/>
      <c r="E706" s="454"/>
      <c r="F706" s="454"/>
    </row>
    <row r="707" spans="1:6" ht="43.5">
      <c r="A707" s="469" t="s">
        <v>15</v>
      </c>
      <c r="B707" s="479" t="s">
        <v>1288</v>
      </c>
      <c r="C707" s="502" t="s">
        <v>917</v>
      </c>
      <c r="D707" s="471"/>
      <c r="E707" s="454"/>
      <c r="F707" s="454"/>
    </row>
    <row r="708" spans="1:6">
      <c r="A708" s="469" t="s">
        <v>16</v>
      </c>
      <c r="B708" s="472"/>
      <c r="C708" s="502"/>
      <c r="D708" s="471"/>
      <c r="E708" s="454"/>
      <c r="F708" s="454"/>
    </row>
    <row r="709" spans="1:6">
      <c r="A709" s="469" t="s">
        <v>17</v>
      </c>
      <c r="B709" s="473"/>
      <c r="C709" s="502"/>
      <c r="D709" s="471"/>
      <c r="E709" s="454"/>
      <c r="F709" s="454"/>
    </row>
    <row r="710" spans="1:6">
      <c r="A710" s="469" t="s">
        <v>18</v>
      </c>
      <c r="B710" s="473"/>
      <c r="C710" s="502"/>
      <c r="D710" s="471"/>
      <c r="E710" s="454"/>
      <c r="F710" s="454"/>
    </row>
    <row r="711" spans="1:6">
      <c r="A711" s="469" t="s">
        <v>19</v>
      </c>
      <c r="B711" s="473"/>
      <c r="C711" s="502"/>
      <c r="D711" s="471"/>
      <c r="E711" s="454"/>
      <c r="F711" s="454"/>
    </row>
    <row r="712" spans="1:6" ht="72.5">
      <c r="A712" s="465" t="s">
        <v>1200</v>
      </c>
      <c r="B712" s="466" t="s">
        <v>1201</v>
      </c>
      <c r="C712" s="468"/>
      <c r="D712" s="474"/>
      <c r="E712" s="454"/>
      <c r="F712" s="454"/>
    </row>
    <row r="713" spans="1:6" ht="87">
      <c r="A713" s="469" t="s">
        <v>14</v>
      </c>
      <c r="B713" s="487" t="s">
        <v>1193</v>
      </c>
      <c r="C713" s="502" t="s">
        <v>917</v>
      </c>
      <c r="D713" s="471"/>
      <c r="E713" s="454"/>
      <c r="F713" s="454"/>
    </row>
    <row r="714" spans="1:6" ht="87">
      <c r="A714" s="469" t="s">
        <v>15</v>
      </c>
      <c r="B714" s="487" t="s">
        <v>1193</v>
      </c>
      <c r="C714" s="502" t="s">
        <v>917</v>
      </c>
      <c r="D714" s="471"/>
      <c r="E714" s="454"/>
      <c r="F714" s="454"/>
    </row>
    <row r="715" spans="1:6">
      <c r="A715" s="469" t="s">
        <v>16</v>
      </c>
      <c r="B715" s="472"/>
      <c r="C715" s="502"/>
      <c r="D715" s="471"/>
      <c r="E715" s="454"/>
      <c r="F715" s="454"/>
    </row>
    <row r="716" spans="1:6">
      <c r="A716" s="469" t="s">
        <v>17</v>
      </c>
      <c r="B716" s="473"/>
      <c r="C716" s="502"/>
      <c r="D716" s="471"/>
      <c r="E716" s="454"/>
      <c r="F716" s="454"/>
    </row>
    <row r="717" spans="1:6">
      <c r="A717" s="469" t="s">
        <v>18</v>
      </c>
      <c r="B717" s="473"/>
      <c r="C717" s="502"/>
      <c r="D717" s="471"/>
      <c r="E717" s="454"/>
      <c r="F717" s="454"/>
    </row>
    <row r="718" spans="1:6">
      <c r="A718" s="469" t="s">
        <v>19</v>
      </c>
      <c r="B718" s="473"/>
      <c r="C718" s="502"/>
      <c r="D718" s="471"/>
      <c r="E718" s="454"/>
      <c r="F718" s="454"/>
    </row>
  </sheetData>
  <autoFilter ref="C1:C718" xr:uid="{00000000-0001-0000-0900-000000000000}"/>
  <conditionalFormatting sqref="B136">
    <cfRule type="expression" dxfId="10" priority="7" stopIfTrue="1">
      <formula>ISNUMBER(SEARCH("Closed",$J136))</formula>
    </cfRule>
    <cfRule type="expression" dxfId="9" priority="8" stopIfTrue="1">
      <formula>IF($B136="Minor", TRUE, FALSE)</formula>
    </cfRule>
    <cfRule type="expression" dxfId="8" priority="9" stopIfTrue="1">
      <formula>IF(OR($B136="Major",$B136="Pre-Condition"), TRUE, FALSE)</formula>
    </cfRule>
  </conditionalFormatting>
  <conditionalFormatting sqref="B315">
    <cfRule type="expression" dxfId="7" priority="4" stopIfTrue="1">
      <formula>ISNUMBER(SEARCH("Closed",$J315))</formula>
    </cfRule>
    <cfRule type="expression" dxfId="6" priority="5" stopIfTrue="1">
      <formula>IF($B315="Minor", TRUE, FALSE)</formula>
    </cfRule>
    <cfRule type="expression" dxfId="5" priority="6" stopIfTrue="1">
      <formula>IF(OR($B315="Major",$B315="Pre-Condition"), TRUE, FALSE)</formula>
    </cfRule>
  </conditionalFormatting>
  <conditionalFormatting sqref="B626:B627">
    <cfRule type="expression" dxfId="4" priority="1" stopIfTrue="1">
      <formula>ISNUMBER(SEARCH("Closed",$J626))</formula>
    </cfRule>
    <cfRule type="expression" dxfId="3" priority="2" stopIfTrue="1">
      <formula>IF($B626="Minor", TRUE, FALSE)</formula>
    </cfRule>
    <cfRule type="expression" dxfId="2" priority="3" stopIfTrue="1">
      <formula>IF(OR($B626="Major",$B626="Pre-Condition"), TRUE, FALSE)</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15"/>
  <sheetViews>
    <sheetView workbookViewId="0">
      <selection activeCell="M7" sqref="M7"/>
    </sheetView>
  </sheetViews>
  <sheetFormatPr defaultRowHeight="14"/>
  <cols>
    <col min="2" max="2" width="22.81640625" customWidth="1"/>
  </cols>
  <sheetData>
    <row r="1" spans="1:21" ht="18.5">
      <c r="A1" s="647" t="s">
        <v>871</v>
      </c>
      <c r="B1" s="648"/>
      <c r="C1" s="648"/>
      <c r="D1" s="648"/>
      <c r="E1" s="648"/>
      <c r="F1" s="648"/>
      <c r="G1" s="648"/>
      <c r="H1" s="648"/>
      <c r="I1" s="648"/>
      <c r="J1" s="648"/>
      <c r="K1" s="648"/>
      <c r="L1" s="648"/>
      <c r="M1" s="648"/>
      <c r="N1" s="648"/>
      <c r="O1" s="648"/>
      <c r="P1" s="648"/>
      <c r="Q1" s="648"/>
      <c r="R1" s="648"/>
      <c r="S1" s="648"/>
      <c r="T1" s="648"/>
      <c r="U1" s="648"/>
    </row>
    <row r="3" spans="1:21" ht="14.5">
      <c r="A3" s="418" t="s">
        <v>872</v>
      </c>
    </row>
    <row r="4" spans="1:21" ht="14.5">
      <c r="A4" s="643" t="s">
        <v>873</v>
      </c>
      <c r="B4" s="643" t="s">
        <v>874</v>
      </c>
      <c r="C4" s="646" t="s">
        <v>875</v>
      </c>
      <c r="D4" s="646"/>
      <c r="E4" s="646"/>
      <c r="F4" s="646"/>
      <c r="G4" s="646"/>
      <c r="H4" s="646"/>
    </row>
    <row r="5" spans="1:21" ht="14.5">
      <c r="A5" s="644"/>
      <c r="B5" s="644"/>
      <c r="C5" s="419">
        <v>2023</v>
      </c>
      <c r="D5" s="419">
        <v>2024</v>
      </c>
      <c r="E5" s="419">
        <v>2025</v>
      </c>
      <c r="F5" s="419">
        <v>2026</v>
      </c>
      <c r="G5" s="419">
        <v>2027</v>
      </c>
      <c r="H5" s="419">
        <v>2028</v>
      </c>
    </row>
    <row r="6" spans="1:21" ht="14.5">
      <c r="A6" s="645"/>
      <c r="B6" s="645"/>
      <c r="C6" s="420" t="s">
        <v>876</v>
      </c>
      <c r="D6" s="421" t="s">
        <v>16</v>
      </c>
      <c r="E6" s="422" t="s">
        <v>17</v>
      </c>
      <c r="F6" s="423" t="s">
        <v>18</v>
      </c>
      <c r="G6" s="424" t="s">
        <v>19</v>
      </c>
      <c r="H6" s="425" t="s">
        <v>877</v>
      </c>
    </row>
    <row r="7" spans="1:21" ht="58">
      <c r="A7" s="426" t="s">
        <v>878</v>
      </c>
      <c r="B7" s="427" t="s">
        <v>879</v>
      </c>
      <c r="C7" s="428" t="s">
        <v>880</v>
      </c>
      <c r="D7" s="429"/>
      <c r="E7" s="429"/>
      <c r="F7" s="430" t="s">
        <v>880</v>
      </c>
      <c r="G7" s="429"/>
      <c r="H7" s="431" t="s">
        <v>880</v>
      </c>
    </row>
    <row r="8" spans="1:21" ht="58">
      <c r="A8" s="426" t="s">
        <v>881</v>
      </c>
      <c r="B8" s="427" t="s">
        <v>882</v>
      </c>
      <c r="C8" s="428" t="s">
        <v>883</v>
      </c>
      <c r="D8" s="432" t="s">
        <v>883</v>
      </c>
      <c r="E8" s="429"/>
      <c r="F8" s="429"/>
      <c r="G8" s="433" t="s">
        <v>883</v>
      </c>
      <c r="H8" s="428" t="s">
        <v>883</v>
      </c>
    </row>
    <row r="9" spans="1:21" ht="43.5">
      <c r="A9" s="426" t="s">
        <v>884</v>
      </c>
      <c r="B9" s="427" t="s">
        <v>885</v>
      </c>
      <c r="C9" s="428" t="s">
        <v>886</v>
      </c>
      <c r="D9" s="434"/>
      <c r="E9" s="435" t="s">
        <v>886</v>
      </c>
      <c r="F9" s="429"/>
      <c r="G9" s="429"/>
      <c r="H9" s="431" t="s">
        <v>886</v>
      </c>
    </row>
    <row r="10" spans="1:21" ht="29">
      <c r="A10" s="436">
        <v>4</v>
      </c>
      <c r="B10" s="427" t="s">
        <v>887</v>
      </c>
      <c r="C10" s="428" t="s">
        <v>888</v>
      </c>
      <c r="D10" s="432" t="s">
        <v>888</v>
      </c>
      <c r="E10" s="429"/>
      <c r="F10" s="430" t="s">
        <v>888</v>
      </c>
      <c r="G10" s="429"/>
      <c r="H10" s="428" t="s">
        <v>888</v>
      </c>
    </row>
    <row r="11" spans="1:21" ht="43.5">
      <c r="A11" s="436">
        <v>5</v>
      </c>
      <c r="B11" s="427" t="s">
        <v>889</v>
      </c>
      <c r="C11" s="428" t="s">
        <v>890</v>
      </c>
      <c r="D11" s="429"/>
      <c r="E11" s="435" t="s">
        <v>890</v>
      </c>
      <c r="F11" s="429"/>
      <c r="G11" s="433" t="s">
        <v>890</v>
      </c>
      <c r="H11" s="428" t="s">
        <v>890</v>
      </c>
    </row>
    <row r="12" spans="1:21" ht="29">
      <c r="A12" s="436">
        <v>6</v>
      </c>
      <c r="B12" s="427" t="s">
        <v>891</v>
      </c>
      <c r="C12" s="428" t="s">
        <v>892</v>
      </c>
      <c r="D12" s="432" t="s">
        <v>892</v>
      </c>
      <c r="E12" s="429"/>
      <c r="F12" s="430" t="s">
        <v>892</v>
      </c>
      <c r="G12" s="429"/>
      <c r="H12" s="428" t="s">
        <v>892</v>
      </c>
    </row>
    <row r="13" spans="1:21" ht="29">
      <c r="A13" s="436">
        <v>7</v>
      </c>
      <c r="B13" s="427" t="s">
        <v>893</v>
      </c>
      <c r="C13" s="428" t="s">
        <v>894</v>
      </c>
      <c r="D13" s="429"/>
      <c r="E13" s="435" t="s">
        <v>894</v>
      </c>
      <c r="F13" s="429"/>
      <c r="G13" s="433" t="s">
        <v>894</v>
      </c>
      <c r="H13" s="428" t="s">
        <v>894</v>
      </c>
    </row>
    <row r="14" spans="1:21" ht="14.5">
      <c r="A14" s="437" t="s">
        <v>895</v>
      </c>
      <c r="B14" s="437" t="s">
        <v>896</v>
      </c>
      <c r="C14" s="438" t="s">
        <v>876</v>
      </c>
      <c r="D14" s="438" t="s">
        <v>16</v>
      </c>
      <c r="E14" s="438" t="s">
        <v>17</v>
      </c>
      <c r="F14" s="438" t="s">
        <v>18</v>
      </c>
      <c r="G14" s="438" t="s">
        <v>19</v>
      </c>
      <c r="H14" s="438" t="s">
        <v>877</v>
      </c>
    </row>
    <row r="15" spans="1:21" ht="72.5">
      <c r="A15" s="437" t="s">
        <v>895</v>
      </c>
      <c r="B15" s="439" t="s">
        <v>897</v>
      </c>
      <c r="C15" s="438" t="s">
        <v>876</v>
      </c>
      <c r="D15" s="438" t="s">
        <v>16</v>
      </c>
      <c r="E15" s="438" t="s">
        <v>17</v>
      </c>
      <c r="F15" s="438" t="s">
        <v>18</v>
      </c>
      <c r="G15" s="438" t="s">
        <v>19</v>
      </c>
      <c r="H15" s="438" t="s">
        <v>877</v>
      </c>
    </row>
  </sheetData>
  <mergeCells count="4">
    <mergeCell ref="A4:A6"/>
    <mergeCell ref="B4:B6"/>
    <mergeCell ref="C4:H4"/>
    <mergeCell ref="A1:U1"/>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048576"/>
  <sheetViews>
    <sheetView workbookViewId="0">
      <selection activeCell="F17" sqref="F17"/>
    </sheetView>
  </sheetViews>
  <sheetFormatPr defaultColWidth="9.26953125" defaultRowHeight="14"/>
  <cols>
    <col min="1" max="1" width="8.26953125" style="36" customWidth="1"/>
    <col min="2" max="2" width="15.26953125" style="36" bestFit="1" customWidth="1"/>
    <col min="3" max="3" width="5.26953125" style="36" customWidth="1"/>
    <col min="4" max="4" width="11" style="36" customWidth="1"/>
    <col min="5" max="5" width="11.7265625" style="36" customWidth="1"/>
    <col min="6" max="6" width="9.26953125" style="36" customWidth="1"/>
    <col min="7" max="7" width="10.26953125" style="36" customWidth="1"/>
    <col min="8" max="8" width="58" style="36" customWidth="1"/>
    <col min="9" max="9" width="35.26953125" style="36" customWidth="1"/>
    <col min="10" max="10" width="3.7265625" style="71" customWidth="1"/>
    <col min="11" max="16384" width="9.26953125" style="35"/>
  </cols>
  <sheetData>
    <row r="1" spans="1:9" ht="15" customHeight="1">
      <c r="A1" s="276" t="s">
        <v>434</v>
      </c>
      <c r="B1" s="277"/>
      <c r="C1" s="274"/>
      <c r="D1" s="274"/>
      <c r="E1" s="274"/>
      <c r="F1" s="274"/>
      <c r="G1" s="274"/>
      <c r="H1" s="274"/>
      <c r="I1" s="275"/>
    </row>
    <row r="2" spans="1:9" ht="76.5" customHeight="1">
      <c r="A2" s="68" t="s">
        <v>435</v>
      </c>
      <c r="B2" s="278" t="s">
        <v>436</v>
      </c>
      <c r="C2" s="279" t="s">
        <v>437</v>
      </c>
      <c r="D2" s="69" t="s">
        <v>438</v>
      </c>
      <c r="E2" s="69" t="s">
        <v>439</v>
      </c>
      <c r="F2" s="69" t="s">
        <v>251</v>
      </c>
      <c r="G2" s="69" t="s">
        <v>440</v>
      </c>
      <c r="H2" s="69" t="s">
        <v>441</v>
      </c>
      <c r="I2" s="69" t="s">
        <v>442</v>
      </c>
    </row>
    <row r="3" spans="1:9">
      <c r="A3" s="284"/>
      <c r="B3" s="284"/>
      <c r="C3" s="280"/>
      <c r="D3" s="280"/>
      <c r="E3" s="280"/>
      <c r="F3" s="280"/>
      <c r="G3" s="281"/>
      <c r="H3" s="281"/>
      <c r="I3" s="281"/>
    </row>
    <row r="4" spans="1:9">
      <c r="A4" s="284">
        <v>1</v>
      </c>
      <c r="B4" s="282" t="s">
        <v>1306</v>
      </c>
      <c r="C4" s="280"/>
      <c r="D4" s="280"/>
      <c r="E4" s="280"/>
      <c r="F4" s="280"/>
      <c r="G4" s="283" t="s">
        <v>1310</v>
      </c>
      <c r="H4" s="285" t="s">
        <v>1312</v>
      </c>
      <c r="I4" s="281"/>
    </row>
    <row r="5" spans="1:9">
      <c r="A5" s="282">
        <v>2</v>
      </c>
      <c r="B5" s="282" t="s">
        <v>1306</v>
      </c>
      <c r="C5" s="282"/>
      <c r="D5" s="282"/>
      <c r="E5" s="282"/>
      <c r="F5" s="282"/>
      <c r="G5" s="283" t="s">
        <v>1310</v>
      </c>
      <c r="H5" s="285" t="s">
        <v>1312</v>
      </c>
      <c r="I5" s="283"/>
    </row>
    <row r="6" spans="1:9">
      <c r="A6" s="282">
        <v>3</v>
      </c>
      <c r="B6" s="282" t="s">
        <v>1306</v>
      </c>
      <c r="C6" s="282"/>
      <c r="D6" s="282"/>
      <c r="E6" s="282"/>
      <c r="F6" s="282"/>
      <c r="G6" s="283" t="s">
        <v>1310</v>
      </c>
      <c r="H6" s="285" t="s">
        <v>1312</v>
      </c>
      <c r="I6" s="283"/>
    </row>
    <row r="7" spans="1:9">
      <c r="A7" s="284">
        <v>4</v>
      </c>
      <c r="B7" s="284" t="s">
        <v>1306</v>
      </c>
      <c r="C7" s="284"/>
      <c r="D7" s="284"/>
      <c r="E7" s="284"/>
      <c r="F7" s="284"/>
      <c r="G7" s="283" t="s">
        <v>1310</v>
      </c>
      <c r="H7" s="285" t="s">
        <v>1312</v>
      </c>
      <c r="I7" s="285"/>
    </row>
    <row r="8" spans="1:9" ht="25.5">
      <c r="A8" s="284">
        <v>5</v>
      </c>
      <c r="B8" s="284" t="s">
        <v>1307</v>
      </c>
      <c r="C8" s="284"/>
      <c r="D8" s="284"/>
      <c r="E8" s="284"/>
      <c r="F8" s="284"/>
      <c r="G8" s="283" t="s">
        <v>1310</v>
      </c>
      <c r="H8" s="285" t="s">
        <v>1313</v>
      </c>
      <c r="I8" s="285"/>
    </row>
    <row r="9" spans="1:9" ht="25.5">
      <c r="A9" s="284">
        <v>6</v>
      </c>
      <c r="B9" s="284" t="s">
        <v>1389</v>
      </c>
      <c r="C9" s="284"/>
      <c r="D9" s="284"/>
      <c r="E9" s="284"/>
      <c r="F9" s="284"/>
      <c r="G9" s="283" t="s">
        <v>1310</v>
      </c>
      <c r="H9" s="285" t="s">
        <v>1390</v>
      </c>
      <c r="I9" s="285"/>
    </row>
    <row r="10" spans="1:9">
      <c r="A10" s="284">
        <v>7</v>
      </c>
      <c r="B10" s="284" t="s">
        <v>1308</v>
      </c>
      <c r="C10" s="284"/>
      <c r="D10" s="284"/>
      <c r="E10" s="284"/>
      <c r="F10" s="284"/>
      <c r="G10" s="283" t="s">
        <v>1310</v>
      </c>
      <c r="H10" s="285" t="s">
        <v>1314</v>
      </c>
      <c r="I10" s="285"/>
    </row>
    <row r="11" spans="1:9" ht="25.5">
      <c r="A11" s="284">
        <v>8</v>
      </c>
      <c r="B11" s="284" t="s">
        <v>1311</v>
      </c>
      <c r="C11" s="284"/>
      <c r="D11" s="284"/>
      <c r="E11" s="284"/>
      <c r="F11" s="284"/>
      <c r="G11" s="283" t="s">
        <v>1310</v>
      </c>
      <c r="H11" s="285" t="s">
        <v>1315</v>
      </c>
      <c r="I11" s="285"/>
    </row>
    <row r="12" spans="1:9" ht="25.5">
      <c r="A12" s="284">
        <v>9</v>
      </c>
      <c r="B12" s="284" t="s">
        <v>1311</v>
      </c>
      <c r="C12" s="284"/>
      <c r="D12" s="284"/>
      <c r="E12" s="284"/>
      <c r="F12" s="284"/>
      <c r="G12" s="283" t="s">
        <v>1310</v>
      </c>
      <c r="H12" s="285" t="s">
        <v>1315</v>
      </c>
      <c r="I12" s="285"/>
    </row>
    <row r="13" spans="1:9">
      <c r="A13" s="284">
        <v>10</v>
      </c>
      <c r="B13" s="284" t="s">
        <v>1309</v>
      </c>
      <c r="C13" s="284"/>
      <c r="D13" s="284"/>
      <c r="E13" s="284"/>
      <c r="F13" s="284"/>
      <c r="G13" s="283" t="s">
        <v>1310</v>
      </c>
      <c r="H13" s="285" t="s">
        <v>1316</v>
      </c>
      <c r="I13" s="285"/>
    </row>
    <row r="14" spans="1:9">
      <c r="A14" s="284">
        <v>11</v>
      </c>
      <c r="B14" s="284" t="s">
        <v>1309</v>
      </c>
      <c r="C14" s="284"/>
      <c r="D14" s="284"/>
      <c r="E14" s="284"/>
      <c r="F14" s="284"/>
      <c r="G14" s="283" t="s">
        <v>1310</v>
      </c>
      <c r="H14" s="285" t="s">
        <v>1316</v>
      </c>
      <c r="I14" s="285"/>
    </row>
    <row r="15" spans="1:9">
      <c r="A15" s="284">
        <v>12</v>
      </c>
      <c r="B15" s="284" t="s">
        <v>1309</v>
      </c>
      <c r="C15" s="284"/>
      <c r="D15" s="284"/>
      <c r="E15" s="284"/>
      <c r="F15" s="284"/>
      <c r="G15" s="283" t="s">
        <v>1310</v>
      </c>
      <c r="H15" s="285" t="s">
        <v>1316</v>
      </c>
      <c r="I15" s="285"/>
    </row>
    <row r="16" spans="1:9">
      <c r="A16" s="284">
        <v>13</v>
      </c>
      <c r="B16" s="284" t="s">
        <v>1309</v>
      </c>
      <c r="C16" s="284"/>
      <c r="D16" s="284"/>
      <c r="E16" s="284"/>
      <c r="F16" s="284"/>
      <c r="G16" s="283" t="s">
        <v>1310</v>
      </c>
      <c r="H16" s="285" t="s">
        <v>1316</v>
      </c>
      <c r="I16" s="285"/>
    </row>
    <row r="17" spans="1:9">
      <c r="A17" s="284">
        <v>14</v>
      </c>
      <c r="B17" s="284" t="s">
        <v>1309</v>
      </c>
      <c r="C17" s="284"/>
      <c r="D17" s="284"/>
      <c r="E17" s="284"/>
      <c r="F17" s="284"/>
      <c r="G17" s="283" t="s">
        <v>1310</v>
      </c>
      <c r="H17" s="285" t="s">
        <v>1316</v>
      </c>
      <c r="I17" s="285"/>
    </row>
    <row r="18" spans="1:9">
      <c r="A18" s="284"/>
      <c r="B18" s="284"/>
      <c r="C18" s="284"/>
      <c r="D18" s="284"/>
      <c r="E18" s="284"/>
      <c r="F18" s="284"/>
      <c r="G18" s="284"/>
      <c r="H18" s="285"/>
      <c r="I18" s="285"/>
    </row>
    <row r="19" spans="1:9">
      <c r="A19" s="284"/>
      <c r="B19" s="284"/>
      <c r="C19" s="284"/>
      <c r="D19" s="284"/>
      <c r="E19" s="284"/>
      <c r="F19" s="284"/>
      <c r="G19" s="284"/>
      <c r="H19" s="285"/>
      <c r="I19" s="285"/>
    </row>
    <row r="20" spans="1:9">
      <c r="A20" s="284"/>
      <c r="B20" s="284"/>
      <c r="C20" s="284"/>
      <c r="D20" s="284"/>
      <c r="E20" s="284"/>
      <c r="F20" s="284"/>
      <c r="G20" s="284"/>
      <c r="H20" s="285"/>
      <c r="I20" s="285"/>
    </row>
    <row r="21" spans="1:9">
      <c r="A21" s="284"/>
      <c r="B21" s="284"/>
      <c r="C21" s="284"/>
      <c r="D21" s="284"/>
      <c r="E21" s="284"/>
      <c r="F21" s="284"/>
      <c r="G21" s="284"/>
      <c r="H21" s="285"/>
      <c r="I21" s="285"/>
    </row>
    <row r="22" spans="1:9">
      <c r="A22" s="284"/>
      <c r="B22" s="284"/>
      <c r="C22" s="284"/>
      <c r="D22" s="284"/>
      <c r="E22" s="284"/>
      <c r="F22" s="284"/>
      <c r="G22" s="284"/>
      <c r="H22" s="285"/>
      <c r="I22" s="285"/>
    </row>
    <row r="23" spans="1:9">
      <c r="A23" s="284"/>
      <c r="B23" s="284"/>
      <c r="C23" s="284"/>
      <c r="D23" s="284"/>
      <c r="E23" s="284"/>
      <c r="F23" s="284"/>
      <c r="G23" s="284"/>
      <c r="H23" s="285"/>
      <c r="I23" s="285"/>
    </row>
    <row r="24" spans="1:9">
      <c r="A24" s="284"/>
      <c r="B24" s="284"/>
      <c r="C24" s="284"/>
      <c r="D24" s="284"/>
      <c r="E24" s="284"/>
      <c r="F24" s="284"/>
      <c r="G24" s="284"/>
      <c r="H24" s="285"/>
      <c r="I24" s="285"/>
    </row>
    <row r="25" spans="1:9">
      <c r="A25" s="284"/>
      <c r="B25" s="284"/>
      <c r="C25" s="284"/>
      <c r="D25" s="284"/>
      <c r="E25" s="284"/>
      <c r="F25" s="284"/>
      <c r="G25" s="284"/>
      <c r="H25" s="285"/>
      <c r="I25" s="285"/>
    </row>
    <row r="26" spans="1:9">
      <c r="A26" s="284"/>
      <c r="B26" s="284"/>
      <c r="C26" s="284"/>
      <c r="D26" s="284"/>
      <c r="E26" s="284"/>
      <c r="F26" s="284"/>
      <c r="G26" s="284"/>
      <c r="H26" s="285"/>
      <c r="I26" s="285"/>
    </row>
    <row r="27" spans="1:9">
      <c r="A27" s="284"/>
      <c r="B27" s="284"/>
      <c r="C27" s="284"/>
      <c r="D27" s="284"/>
      <c r="E27" s="284"/>
      <c r="F27" s="284"/>
      <c r="G27" s="284"/>
      <c r="H27" s="285"/>
      <c r="I27" s="285"/>
    </row>
    <row r="28" spans="1:9">
      <c r="A28" s="284"/>
      <c r="B28" s="284"/>
      <c r="C28" s="284"/>
      <c r="D28" s="284"/>
      <c r="E28" s="284"/>
      <c r="F28" s="284"/>
      <c r="G28" s="284"/>
      <c r="H28" s="285"/>
      <c r="I28" s="285"/>
    </row>
    <row r="29" spans="1:9">
      <c r="A29" s="284"/>
      <c r="B29" s="284"/>
      <c r="C29" s="284"/>
      <c r="D29" s="284"/>
      <c r="E29" s="284"/>
      <c r="F29" s="284"/>
      <c r="G29" s="284"/>
      <c r="H29" s="285"/>
      <c r="I29" s="285"/>
    </row>
    <row r="30" spans="1:9">
      <c r="A30" s="284"/>
      <c r="B30" s="284"/>
      <c r="C30" s="284"/>
      <c r="D30" s="284"/>
      <c r="E30" s="284"/>
      <c r="F30" s="284"/>
      <c r="G30" s="284"/>
      <c r="H30" s="285"/>
      <c r="I30" s="285"/>
    </row>
    <row r="31" spans="1:9">
      <c r="A31" s="284"/>
      <c r="B31" s="284"/>
      <c r="C31" s="284"/>
      <c r="D31" s="284"/>
      <c r="E31" s="284"/>
      <c r="F31" s="284"/>
      <c r="G31" s="284"/>
      <c r="H31" s="285"/>
      <c r="I31" s="285"/>
    </row>
    <row r="32" spans="1:9">
      <c r="A32" s="284"/>
      <c r="B32" s="284"/>
      <c r="C32" s="284"/>
      <c r="D32" s="284"/>
      <c r="E32" s="284"/>
      <c r="F32" s="284"/>
      <c r="G32" s="284"/>
      <c r="H32" s="285"/>
      <c r="I32" s="284"/>
    </row>
    <row r="33" spans="1:9">
      <c r="A33" s="284"/>
      <c r="B33" s="284"/>
      <c r="C33" s="284"/>
      <c r="D33" s="284"/>
      <c r="E33" s="284"/>
      <c r="F33" s="284"/>
      <c r="G33" s="284"/>
      <c r="H33" s="285"/>
      <c r="I33" s="284"/>
    </row>
    <row r="34" spans="1:9">
      <c r="A34" s="284"/>
      <c r="B34" s="284"/>
      <c r="C34" s="284"/>
      <c r="D34" s="284"/>
      <c r="E34" s="284"/>
      <c r="F34" s="284"/>
      <c r="G34" s="284"/>
      <c r="H34" s="285"/>
      <c r="I34" s="284"/>
    </row>
    <row r="35" spans="1:9">
      <c r="H35" s="286"/>
    </row>
    <row r="36" spans="1:9">
      <c r="H36" s="286"/>
    </row>
    <row r="37" spans="1:9">
      <c r="H37" s="286"/>
    </row>
    <row r="38" spans="1:9">
      <c r="H38" s="286"/>
    </row>
    <row r="1048576" spans="8:8">
      <c r="H1048576" s="285" t="s">
        <v>1316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61"/>
  <sheetViews>
    <sheetView zoomScaleNormal="100" zoomScaleSheetLayoutView="100" workbookViewId="0">
      <selection activeCell="C12" sqref="C12"/>
    </sheetView>
  </sheetViews>
  <sheetFormatPr defaultColWidth="9.26953125" defaultRowHeight="14"/>
  <cols>
    <col min="1" max="1" width="24.453125" style="35" customWidth="1"/>
    <col min="2" max="2" width="27.453125" style="35" customWidth="1"/>
    <col min="3" max="3" width="20.26953125" style="35" customWidth="1"/>
    <col min="4" max="16384" width="9.26953125" style="35"/>
  </cols>
  <sheetData>
    <row r="1" spans="1:5" ht="21" customHeight="1">
      <c r="A1" s="528" t="s">
        <v>443</v>
      </c>
      <c r="B1" s="527" t="s">
        <v>444</v>
      </c>
      <c r="C1"/>
      <c r="D1"/>
      <c r="E1"/>
    </row>
    <row r="2" spans="1:5" ht="28.5" customHeight="1">
      <c r="A2" s="152"/>
      <c r="B2" s="152"/>
      <c r="C2" s="152"/>
      <c r="D2" s="151"/>
    </row>
    <row r="3" spans="1:5" ht="12.75" customHeight="1">
      <c r="A3" s="530" t="s">
        <v>1317</v>
      </c>
      <c r="B3"/>
      <c r="C3"/>
      <c r="D3"/>
      <c r="E3"/>
    </row>
    <row r="4" spans="1:5">
      <c r="A4" s="530" t="s">
        <v>1318</v>
      </c>
      <c r="B4" s="649"/>
      <c r="C4" s="649"/>
      <c r="D4" s="649"/>
      <c r="E4" s="151"/>
    </row>
    <row r="5" spans="1:5">
      <c r="A5" s="531" t="s">
        <v>1319</v>
      </c>
      <c r="B5" s="152"/>
      <c r="C5" s="152"/>
      <c r="D5" s="152"/>
      <c r="E5" s="151"/>
    </row>
    <row r="6" spans="1:5">
      <c r="A6" s="532" t="s">
        <v>1320</v>
      </c>
      <c r="B6" s="528"/>
      <c r="C6" s="528"/>
      <c r="D6" s="528"/>
      <c r="E6"/>
    </row>
    <row r="7" spans="1:5">
      <c r="A7" s="532" t="s">
        <v>1321</v>
      </c>
      <c r="B7"/>
      <c r="C7"/>
      <c r="D7"/>
      <c r="E7"/>
    </row>
    <row r="8" spans="1:5">
      <c r="A8" s="532" t="s">
        <v>1322</v>
      </c>
      <c r="B8" s="528"/>
      <c r="C8"/>
      <c r="D8"/>
      <c r="E8"/>
    </row>
    <row r="9" spans="1:5">
      <c r="A9" s="530" t="s">
        <v>1323</v>
      </c>
      <c r="B9"/>
      <c r="C9" s="529"/>
      <c r="D9"/>
      <c r="E9"/>
    </row>
    <row r="10" spans="1:5">
      <c r="A10" s="530" t="s">
        <v>1324</v>
      </c>
      <c r="B10"/>
      <c r="C10" s="529"/>
      <c r="D10"/>
      <c r="E10"/>
    </row>
    <row r="11" spans="1:5">
      <c r="A11" s="532" t="s">
        <v>1325</v>
      </c>
      <c r="B11"/>
      <c r="C11" s="529"/>
      <c r="D11"/>
      <c r="E11"/>
    </row>
    <row r="12" spans="1:5">
      <c r="A12" s="532" t="s">
        <v>1326</v>
      </c>
      <c r="B12"/>
      <c r="C12" s="529"/>
      <c r="D12"/>
      <c r="E12"/>
    </row>
    <row r="13" spans="1:5">
      <c r="A13" s="530" t="s">
        <v>1327</v>
      </c>
      <c r="B13"/>
      <c r="C13" s="529"/>
      <c r="D13"/>
      <c r="E13"/>
    </row>
    <row r="14" spans="1:5">
      <c r="A14" s="530" t="s">
        <v>1328</v>
      </c>
      <c r="B14"/>
      <c r="C14" s="529"/>
      <c r="D14"/>
      <c r="E14"/>
    </row>
    <row r="15" spans="1:5">
      <c r="A15" s="530" t="s">
        <v>1329</v>
      </c>
      <c r="B15"/>
      <c r="C15" s="529"/>
      <c r="D15"/>
      <c r="E15"/>
    </row>
    <row r="16" spans="1:5">
      <c r="A16" s="531" t="s">
        <v>1330</v>
      </c>
      <c r="B16"/>
      <c r="C16" s="529"/>
      <c r="D16"/>
      <c r="E16"/>
    </row>
    <row r="17" spans="1:3">
      <c r="A17" s="533" t="s">
        <v>1331</v>
      </c>
      <c r="B17"/>
      <c r="C17" s="529"/>
    </row>
    <row r="18" spans="1:3">
      <c r="A18" s="531" t="s">
        <v>1332</v>
      </c>
      <c r="B18"/>
      <c r="C18" s="529"/>
    </row>
    <row r="19" spans="1:3">
      <c r="A19" s="530" t="s">
        <v>1333</v>
      </c>
      <c r="B19"/>
      <c r="C19" s="529"/>
    </row>
    <row r="20" spans="1:3">
      <c r="A20" s="530" t="s">
        <v>1334</v>
      </c>
      <c r="B20"/>
      <c r="C20" s="529"/>
    </row>
    <row r="21" spans="1:3">
      <c r="A21" s="531" t="s">
        <v>1335</v>
      </c>
      <c r="B21"/>
      <c r="C21" s="529"/>
    </row>
    <row r="22" spans="1:3">
      <c r="A22" s="531" t="s">
        <v>1336</v>
      </c>
      <c r="B22"/>
      <c r="C22" s="529"/>
    </row>
    <row r="23" spans="1:3">
      <c r="A23" s="531" t="s">
        <v>1337</v>
      </c>
      <c r="B23"/>
      <c r="C23" s="529"/>
    </row>
    <row r="24" spans="1:3">
      <c r="A24" s="530" t="s">
        <v>1338</v>
      </c>
      <c r="B24"/>
      <c r="C24" s="529"/>
    </row>
    <row r="25" spans="1:3">
      <c r="A25" s="530" t="s">
        <v>1339</v>
      </c>
      <c r="B25" s="528"/>
      <c r="C25" s="529"/>
    </row>
    <row r="26" spans="1:3">
      <c r="A26" s="530" t="s">
        <v>1340</v>
      </c>
      <c r="B26"/>
      <c r="C26" s="529"/>
    </row>
    <row r="27" spans="1:3">
      <c r="A27" s="530" t="s">
        <v>1341</v>
      </c>
      <c r="B27"/>
      <c r="C27" s="529"/>
    </row>
    <row r="28" spans="1:3">
      <c r="A28" s="531" t="s">
        <v>1342</v>
      </c>
      <c r="B28"/>
      <c r="C28" s="529"/>
    </row>
    <row r="29" spans="1:3">
      <c r="A29" s="532" t="s">
        <v>1343</v>
      </c>
      <c r="B29"/>
      <c r="C29" s="529"/>
    </row>
    <row r="30" spans="1:3">
      <c r="A30" s="533" t="s">
        <v>1344</v>
      </c>
      <c r="B30"/>
      <c r="C30" s="529"/>
    </row>
    <row r="31" spans="1:3">
      <c r="A31" s="530" t="s">
        <v>1345</v>
      </c>
      <c r="B31"/>
      <c r="C31" s="529"/>
    </row>
    <row r="32" spans="1:3">
      <c r="A32" s="530" t="s">
        <v>1346</v>
      </c>
      <c r="B32"/>
      <c r="C32" s="529"/>
    </row>
    <row r="33" spans="1:3">
      <c r="A33" s="530" t="s">
        <v>1347</v>
      </c>
      <c r="B33"/>
      <c r="C33" s="529"/>
    </row>
    <row r="34" spans="1:3">
      <c r="A34" s="532" t="s">
        <v>1348</v>
      </c>
      <c r="B34"/>
      <c r="C34" s="529"/>
    </row>
    <row r="35" spans="1:3">
      <c r="A35" s="532" t="s">
        <v>1349</v>
      </c>
      <c r="B35"/>
      <c r="C35" s="529"/>
    </row>
    <row r="36" spans="1:3">
      <c r="A36" s="532" t="s">
        <v>1350</v>
      </c>
      <c r="B36"/>
      <c r="C36" s="529"/>
    </row>
    <row r="37" spans="1:3">
      <c r="A37" s="532" t="s">
        <v>1351</v>
      </c>
      <c r="B37"/>
      <c r="C37" s="529"/>
    </row>
    <row r="38" spans="1:3">
      <c r="A38" s="531" t="s">
        <v>1352</v>
      </c>
      <c r="B38"/>
      <c r="C38" s="529"/>
    </row>
    <row r="39" spans="1:3">
      <c r="A39" s="531" t="s">
        <v>1353</v>
      </c>
      <c r="B39"/>
      <c r="C39" s="529"/>
    </row>
    <row r="40" spans="1:3">
      <c r="A40" s="530" t="s">
        <v>1354</v>
      </c>
      <c r="B40"/>
      <c r="C40" s="529"/>
    </row>
    <row r="41" spans="1:3">
      <c r="A41" s="530" t="s">
        <v>1355</v>
      </c>
      <c r="B41"/>
      <c r="C41" s="529"/>
    </row>
    <row r="42" spans="1:3">
      <c r="A42" s="530" t="s">
        <v>1356</v>
      </c>
      <c r="B42"/>
      <c r="C42" s="529"/>
    </row>
    <row r="43" spans="1:3">
      <c r="A43" s="530" t="s">
        <v>1357</v>
      </c>
      <c r="B43"/>
      <c r="C43"/>
    </row>
    <row r="44" spans="1:3">
      <c r="A44" s="530" t="s">
        <v>1358</v>
      </c>
      <c r="B44"/>
      <c r="C44"/>
    </row>
    <row r="45" spans="1:3">
      <c r="A45" s="530" t="s">
        <v>1359</v>
      </c>
      <c r="B45"/>
      <c r="C45"/>
    </row>
    <row r="46" spans="1:3">
      <c r="A46" s="530" t="s">
        <v>1360</v>
      </c>
      <c r="B46"/>
      <c r="C46"/>
    </row>
    <row r="47" spans="1:3">
      <c r="A47" s="531" t="s">
        <v>1361</v>
      </c>
      <c r="B47"/>
      <c r="C47"/>
    </row>
    <row r="48" spans="1:3">
      <c r="A48" s="531" t="s">
        <v>1362</v>
      </c>
      <c r="B48"/>
      <c r="C48"/>
    </row>
    <row r="49" spans="1:1">
      <c r="A49" s="530" t="s">
        <v>1363</v>
      </c>
    </row>
    <row r="50" spans="1:1">
      <c r="A50" s="531" t="s">
        <v>1364</v>
      </c>
    </row>
    <row r="51" spans="1:1">
      <c r="A51" s="531" t="s">
        <v>1365</v>
      </c>
    </row>
    <row r="52" spans="1:1">
      <c r="A52" s="530" t="s">
        <v>1366</v>
      </c>
    </row>
    <row r="53" spans="1:1">
      <c r="A53" s="531" t="s">
        <v>1367</v>
      </c>
    </row>
    <row r="54" spans="1:1">
      <c r="A54" s="531" t="s">
        <v>1368</v>
      </c>
    </row>
    <row r="55" spans="1:1">
      <c r="A55" s="530" t="s">
        <v>1369</v>
      </c>
    </row>
    <row r="56" spans="1:1">
      <c r="A56" s="531" t="s">
        <v>1370</v>
      </c>
    </row>
    <row r="57" spans="1:1">
      <c r="A57" s="533" t="s">
        <v>1371</v>
      </c>
    </row>
    <row r="58" spans="1:1">
      <c r="A58" s="533" t="s">
        <v>1372</v>
      </c>
    </row>
    <row r="59" spans="1:1">
      <c r="A59" s="530" t="s">
        <v>1373</v>
      </c>
    </row>
    <row r="60" spans="1:1">
      <c r="A60" s="530" t="s">
        <v>1374</v>
      </c>
    </row>
    <row r="61" spans="1:1">
      <c r="A61" s="531" t="s">
        <v>1375</v>
      </c>
    </row>
  </sheetData>
  <mergeCells count="1">
    <mergeCell ref="B4:D4"/>
  </mergeCells>
  <phoneticPr fontId="16"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6"/>
  <sheetViews>
    <sheetView topLeftCell="A209" workbookViewId="0">
      <selection activeCell="B216" sqref="B216"/>
    </sheetView>
  </sheetViews>
  <sheetFormatPr defaultColWidth="8" defaultRowHeight="14"/>
  <cols>
    <col min="1" max="1" width="7.54296875" style="153" customWidth="1"/>
    <col min="2" max="2" width="70.7265625" style="172" customWidth="1"/>
    <col min="3" max="3" width="7" style="173" customWidth="1"/>
    <col min="4" max="4" width="8" style="174" customWidth="1"/>
    <col min="5" max="16384" width="8" style="157"/>
  </cols>
  <sheetData>
    <row r="1" spans="1:4">
      <c r="A1" s="153" t="s">
        <v>445</v>
      </c>
      <c r="B1" s="154"/>
      <c r="C1" s="155"/>
      <c r="D1" s="156"/>
    </row>
    <row r="2" spans="1:4" ht="49.5" customHeight="1">
      <c r="A2" s="653" t="s">
        <v>446</v>
      </c>
      <c r="B2" s="653"/>
      <c r="C2" s="253"/>
      <c r="D2" s="253"/>
    </row>
    <row r="3" spans="1:4" ht="42">
      <c r="A3" s="158" t="s">
        <v>447</v>
      </c>
      <c r="B3" s="159" t="s">
        <v>448</v>
      </c>
      <c r="C3" s="160" t="s">
        <v>449</v>
      </c>
      <c r="D3" s="159" t="s">
        <v>450</v>
      </c>
    </row>
    <row r="4" spans="1:4">
      <c r="A4" s="161">
        <v>1.1000000000000001</v>
      </c>
      <c r="B4" s="162" t="s">
        <v>451</v>
      </c>
      <c r="C4" s="197"/>
      <c r="D4" s="198"/>
    </row>
    <row r="5" spans="1:4">
      <c r="A5" s="163" t="s">
        <v>15</v>
      </c>
      <c r="B5" s="489" t="s">
        <v>1208</v>
      </c>
      <c r="C5" s="165" t="s">
        <v>917</v>
      </c>
      <c r="D5" s="166"/>
    </row>
    <row r="6" spans="1:4">
      <c r="A6" s="167" t="s">
        <v>16</v>
      </c>
      <c r="B6" s="168"/>
      <c r="C6" s="169"/>
      <c r="D6" s="170"/>
    </row>
    <row r="7" spans="1:4">
      <c r="A7" s="167" t="s">
        <v>17</v>
      </c>
      <c r="B7" s="168"/>
      <c r="C7" s="169"/>
      <c r="D7" s="170"/>
    </row>
    <row r="8" spans="1:4">
      <c r="A8" s="167" t="s">
        <v>18</v>
      </c>
      <c r="B8" s="168"/>
      <c r="C8" s="169"/>
      <c r="D8" s="170"/>
    </row>
    <row r="9" spans="1:4">
      <c r="A9" s="167" t="s">
        <v>19</v>
      </c>
      <c r="B9" s="168"/>
      <c r="C9" s="169"/>
      <c r="D9" s="170"/>
    </row>
    <row r="10" spans="1:4">
      <c r="A10" s="171"/>
    </row>
    <row r="11" spans="1:4" ht="28">
      <c r="A11" s="161">
        <v>1.2</v>
      </c>
      <c r="B11" s="162" t="s">
        <v>452</v>
      </c>
      <c r="C11" s="199"/>
      <c r="D11" s="200"/>
    </row>
    <row r="12" spans="1:4" ht="42">
      <c r="A12" s="167" t="s">
        <v>15</v>
      </c>
      <c r="B12" s="490" t="s">
        <v>1209</v>
      </c>
      <c r="C12" s="169" t="s">
        <v>917</v>
      </c>
      <c r="D12" s="170"/>
    </row>
    <row r="13" spans="1:4">
      <c r="A13" s="167" t="s">
        <v>16</v>
      </c>
      <c r="B13" s="168"/>
      <c r="C13" s="169"/>
      <c r="D13" s="170"/>
    </row>
    <row r="14" spans="1:4">
      <c r="A14" s="167" t="s">
        <v>17</v>
      </c>
      <c r="B14" s="168"/>
      <c r="C14" s="169"/>
      <c r="D14" s="170"/>
    </row>
    <row r="15" spans="1:4">
      <c r="A15" s="167" t="s">
        <v>18</v>
      </c>
      <c r="B15" s="168"/>
      <c r="C15" s="169"/>
      <c r="D15" s="170"/>
    </row>
    <row r="16" spans="1:4">
      <c r="A16" s="167" t="s">
        <v>19</v>
      </c>
      <c r="B16" s="168"/>
      <c r="C16" s="169"/>
      <c r="D16" s="170"/>
    </row>
    <row r="17" spans="1:4">
      <c r="A17" s="171"/>
    </row>
    <row r="18" spans="1:4" ht="28">
      <c r="A18" s="194">
        <v>1.3</v>
      </c>
      <c r="B18" s="195" t="s">
        <v>453</v>
      </c>
      <c r="C18" s="201" t="s">
        <v>454</v>
      </c>
      <c r="D18" s="202" t="s">
        <v>454</v>
      </c>
    </row>
    <row r="19" spans="1:4">
      <c r="A19" s="171"/>
    </row>
    <row r="20" spans="1:4" ht="28">
      <c r="A20" s="161">
        <v>1.4</v>
      </c>
      <c r="B20" s="162" t="s">
        <v>455</v>
      </c>
      <c r="C20" s="199"/>
      <c r="D20" s="200"/>
    </row>
    <row r="21" spans="1:4" ht="42">
      <c r="A21" s="167" t="s">
        <v>15</v>
      </c>
      <c r="B21" s="490" t="s">
        <v>1210</v>
      </c>
      <c r="C21" s="169" t="s">
        <v>917</v>
      </c>
      <c r="D21" s="170"/>
    </row>
    <row r="22" spans="1:4">
      <c r="A22" s="167" t="s">
        <v>16</v>
      </c>
      <c r="B22" s="168"/>
      <c r="C22" s="169"/>
      <c r="D22" s="170"/>
    </row>
    <row r="23" spans="1:4">
      <c r="A23" s="167" t="s">
        <v>17</v>
      </c>
      <c r="B23" s="168"/>
      <c r="C23" s="169"/>
      <c r="D23" s="170"/>
    </row>
    <row r="24" spans="1:4">
      <c r="A24" s="167" t="s">
        <v>18</v>
      </c>
      <c r="B24" s="168"/>
      <c r="C24" s="169"/>
      <c r="D24" s="170"/>
    </row>
    <row r="25" spans="1:4">
      <c r="A25" s="167" t="s">
        <v>19</v>
      </c>
      <c r="B25" s="168"/>
      <c r="C25" s="169"/>
      <c r="D25" s="170"/>
    </row>
    <row r="26" spans="1:4">
      <c r="A26" s="171"/>
    </row>
    <row r="27" spans="1:4" ht="154.5" customHeight="1">
      <c r="A27" s="176">
        <v>1.5</v>
      </c>
      <c r="B27" s="196" t="s">
        <v>456</v>
      </c>
      <c r="C27" s="203"/>
      <c r="D27" s="204"/>
    </row>
    <row r="28" spans="1:4" ht="42">
      <c r="A28" s="167" t="s">
        <v>15</v>
      </c>
      <c r="B28" s="168" t="s">
        <v>1211</v>
      </c>
      <c r="C28" s="169" t="s">
        <v>917</v>
      </c>
      <c r="D28" s="170"/>
    </row>
    <row r="29" spans="1:4">
      <c r="A29" s="167" t="s">
        <v>16</v>
      </c>
      <c r="B29" s="168"/>
      <c r="C29" s="169"/>
      <c r="D29" s="170"/>
    </row>
    <row r="30" spans="1:4">
      <c r="A30" s="167" t="s">
        <v>17</v>
      </c>
      <c r="B30" s="168"/>
      <c r="C30" s="169"/>
      <c r="D30" s="170"/>
    </row>
    <row r="31" spans="1:4">
      <c r="A31" s="167" t="s">
        <v>18</v>
      </c>
      <c r="B31" s="168"/>
      <c r="C31" s="169"/>
      <c r="D31" s="170"/>
    </row>
    <row r="32" spans="1:4">
      <c r="A32" s="167" t="s">
        <v>19</v>
      </c>
      <c r="B32" s="168"/>
      <c r="C32" s="169"/>
      <c r="D32" s="170"/>
    </row>
    <row r="33" spans="1:4">
      <c r="A33" s="171"/>
    </row>
    <row r="34" spans="1:4" ht="72" customHeight="1">
      <c r="A34" s="178">
        <v>1.6</v>
      </c>
      <c r="B34" s="196" t="s">
        <v>457</v>
      </c>
      <c r="C34" s="199"/>
      <c r="D34" s="200"/>
    </row>
    <row r="35" spans="1:4" ht="70">
      <c r="A35" s="167" t="s">
        <v>15</v>
      </c>
      <c r="B35" s="491" t="s">
        <v>1212</v>
      </c>
      <c r="C35" s="169" t="s">
        <v>917</v>
      </c>
      <c r="D35" s="170"/>
    </row>
    <row r="36" spans="1:4">
      <c r="A36" s="167" t="s">
        <v>16</v>
      </c>
      <c r="B36" s="168"/>
      <c r="C36" s="169"/>
      <c r="D36" s="170"/>
    </row>
    <row r="37" spans="1:4">
      <c r="A37" s="167" t="s">
        <v>17</v>
      </c>
      <c r="B37" s="168"/>
      <c r="C37" s="169"/>
      <c r="D37" s="170"/>
    </row>
    <row r="38" spans="1:4">
      <c r="A38" s="167" t="s">
        <v>18</v>
      </c>
      <c r="B38" s="168"/>
      <c r="C38" s="169"/>
      <c r="D38" s="170"/>
    </row>
    <row r="39" spans="1:4">
      <c r="A39" s="167" t="s">
        <v>19</v>
      </c>
      <c r="B39" s="168"/>
      <c r="C39" s="169"/>
      <c r="D39" s="170"/>
    </row>
    <row r="40" spans="1:4">
      <c r="A40" s="171"/>
    </row>
    <row r="41" spans="1:4" ht="68.25" customHeight="1">
      <c r="A41" s="161">
        <v>1.7</v>
      </c>
      <c r="B41" s="196" t="s">
        <v>458</v>
      </c>
      <c r="C41" s="199"/>
      <c r="D41" s="200"/>
    </row>
    <row r="42" spans="1:4" ht="28">
      <c r="A42" s="167" t="s">
        <v>15</v>
      </c>
      <c r="B42" s="491" t="s">
        <v>1213</v>
      </c>
      <c r="C42" s="169" t="s">
        <v>917</v>
      </c>
      <c r="D42" s="170"/>
    </row>
    <row r="43" spans="1:4">
      <c r="A43" s="167" t="s">
        <v>16</v>
      </c>
      <c r="B43" s="168"/>
      <c r="C43" s="169"/>
      <c r="D43" s="170"/>
    </row>
    <row r="44" spans="1:4">
      <c r="A44" s="167" t="s">
        <v>17</v>
      </c>
      <c r="B44" s="168"/>
      <c r="C44" s="169"/>
      <c r="D44" s="170"/>
    </row>
    <row r="45" spans="1:4">
      <c r="A45" s="167" t="s">
        <v>18</v>
      </c>
      <c r="B45" s="168"/>
      <c r="C45" s="169"/>
      <c r="D45" s="170"/>
    </row>
    <row r="46" spans="1:4">
      <c r="A46" s="167" t="s">
        <v>19</v>
      </c>
      <c r="B46" s="168"/>
      <c r="C46" s="169"/>
      <c r="D46" s="170"/>
    </row>
    <row r="47" spans="1:4">
      <c r="A47" s="171"/>
    </row>
    <row r="48" spans="1:4" ht="51.75" customHeight="1">
      <c r="A48" s="161">
        <v>1.8</v>
      </c>
      <c r="B48" s="162" t="s">
        <v>459</v>
      </c>
      <c r="C48" s="197"/>
      <c r="D48" s="198"/>
    </row>
    <row r="49" spans="1:4" ht="28">
      <c r="A49" s="167" t="s">
        <v>15</v>
      </c>
      <c r="B49" s="491" t="s">
        <v>1214</v>
      </c>
      <c r="C49" s="169" t="s">
        <v>917</v>
      </c>
      <c r="D49" s="170"/>
    </row>
    <row r="50" spans="1:4">
      <c r="A50" s="167" t="s">
        <v>16</v>
      </c>
      <c r="B50" s="175"/>
      <c r="C50" s="169"/>
      <c r="D50" s="170"/>
    </row>
    <row r="51" spans="1:4">
      <c r="A51" s="167" t="s">
        <v>17</v>
      </c>
      <c r="B51" s="175"/>
      <c r="C51" s="169"/>
      <c r="D51" s="170"/>
    </row>
    <row r="52" spans="1:4">
      <c r="A52" s="167" t="s">
        <v>18</v>
      </c>
      <c r="B52" s="175"/>
      <c r="C52" s="169"/>
      <c r="D52" s="170"/>
    </row>
    <row r="53" spans="1:4">
      <c r="A53" s="167" t="s">
        <v>19</v>
      </c>
      <c r="B53" s="175"/>
      <c r="C53" s="169"/>
      <c r="D53" s="170"/>
    </row>
    <row r="54" spans="1:4">
      <c r="A54" s="171"/>
      <c r="B54" s="179"/>
    </row>
    <row r="55" spans="1:4" ht="59.25" customHeight="1">
      <c r="A55" s="161">
        <v>1.9</v>
      </c>
      <c r="B55" s="162" t="s">
        <v>460</v>
      </c>
      <c r="C55" s="199"/>
      <c r="D55" s="200"/>
    </row>
    <row r="56" spans="1:4" ht="98">
      <c r="A56" s="167" t="s">
        <v>15</v>
      </c>
      <c r="B56" s="490" t="s">
        <v>1215</v>
      </c>
      <c r="C56" s="169" t="s">
        <v>917</v>
      </c>
      <c r="D56" s="170"/>
    </row>
    <row r="57" spans="1:4">
      <c r="A57" s="167" t="s">
        <v>16</v>
      </c>
      <c r="B57" s="175"/>
      <c r="C57" s="169"/>
      <c r="D57" s="170"/>
    </row>
    <row r="58" spans="1:4">
      <c r="A58" s="167" t="s">
        <v>17</v>
      </c>
      <c r="B58" s="175"/>
      <c r="C58" s="169"/>
      <c r="D58" s="170"/>
    </row>
    <row r="59" spans="1:4">
      <c r="A59" s="167" t="s">
        <v>18</v>
      </c>
      <c r="B59" s="175"/>
      <c r="C59" s="169"/>
      <c r="D59" s="170"/>
    </row>
    <row r="60" spans="1:4">
      <c r="A60" s="167" t="s">
        <v>19</v>
      </c>
      <c r="B60" s="175"/>
      <c r="C60" s="169"/>
      <c r="D60" s="170"/>
    </row>
    <row r="61" spans="1:4">
      <c r="A61" s="171"/>
      <c r="B61" s="179"/>
    </row>
    <row r="62" spans="1:4" ht="34.5" customHeight="1">
      <c r="A62" s="180">
        <v>1.1000000000000001</v>
      </c>
      <c r="B62" s="162" t="s">
        <v>461</v>
      </c>
      <c r="C62" s="199"/>
      <c r="D62" s="200"/>
    </row>
    <row r="63" spans="1:4" ht="56">
      <c r="A63" s="167" t="s">
        <v>15</v>
      </c>
      <c r="B63" s="490" t="s">
        <v>1216</v>
      </c>
      <c r="C63" s="169" t="s">
        <v>917</v>
      </c>
      <c r="D63" s="170"/>
    </row>
    <row r="64" spans="1:4">
      <c r="A64" s="167" t="s">
        <v>16</v>
      </c>
      <c r="B64" s="168"/>
      <c r="C64" s="169"/>
      <c r="D64" s="170"/>
    </row>
    <row r="65" spans="1:4">
      <c r="A65" s="167" t="s">
        <v>17</v>
      </c>
      <c r="B65" s="168"/>
      <c r="C65" s="169"/>
      <c r="D65" s="170"/>
    </row>
    <row r="66" spans="1:4">
      <c r="A66" s="167" t="s">
        <v>18</v>
      </c>
      <c r="B66" s="168"/>
      <c r="C66" s="169"/>
      <c r="D66" s="170"/>
    </row>
    <row r="67" spans="1:4">
      <c r="A67" s="167" t="s">
        <v>19</v>
      </c>
      <c r="B67" s="168"/>
      <c r="C67" s="169"/>
      <c r="D67" s="170"/>
    </row>
    <row r="68" spans="1:4">
      <c r="A68" s="171"/>
    </row>
    <row r="69" spans="1:4" ht="56">
      <c r="A69" s="180">
        <v>1.1100000000000001</v>
      </c>
      <c r="B69" s="162" t="s">
        <v>462</v>
      </c>
      <c r="C69" s="199"/>
      <c r="D69" s="200"/>
    </row>
    <row r="70" spans="1:4" ht="56">
      <c r="A70" s="167" t="s">
        <v>15</v>
      </c>
      <c r="B70" s="490" t="s">
        <v>1216</v>
      </c>
      <c r="C70" s="169" t="s">
        <v>917</v>
      </c>
      <c r="D70" s="170"/>
    </row>
    <row r="71" spans="1:4">
      <c r="A71" s="167" t="s">
        <v>16</v>
      </c>
      <c r="B71" s="168"/>
      <c r="C71" s="169"/>
      <c r="D71" s="170"/>
    </row>
    <row r="72" spans="1:4">
      <c r="A72" s="167" t="s">
        <v>17</v>
      </c>
      <c r="B72" s="168"/>
      <c r="C72" s="169"/>
      <c r="D72" s="170"/>
    </row>
    <row r="73" spans="1:4">
      <c r="A73" s="167" t="s">
        <v>18</v>
      </c>
      <c r="B73" s="168"/>
      <c r="C73" s="169"/>
      <c r="D73" s="170"/>
    </row>
    <row r="74" spans="1:4">
      <c r="A74" s="167" t="s">
        <v>19</v>
      </c>
      <c r="B74" s="168"/>
      <c r="C74" s="169"/>
      <c r="D74" s="170"/>
    </row>
    <row r="75" spans="1:4">
      <c r="A75" s="171"/>
    </row>
    <row r="76" spans="1:4" ht="42">
      <c r="A76" s="178">
        <v>1.1200000000000001</v>
      </c>
      <c r="B76" s="162" t="s">
        <v>463</v>
      </c>
      <c r="C76" s="199"/>
      <c r="D76" s="200"/>
    </row>
    <row r="77" spans="1:4" ht="28">
      <c r="A77" s="167" t="s">
        <v>15</v>
      </c>
      <c r="B77" s="490" t="s">
        <v>1217</v>
      </c>
      <c r="C77" s="175" t="s">
        <v>917</v>
      </c>
      <c r="D77" s="175"/>
    </row>
    <row r="78" spans="1:4">
      <c r="A78" s="167" t="s">
        <v>16</v>
      </c>
      <c r="B78" s="175"/>
      <c r="C78" s="175"/>
      <c r="D78" s="175"/>
    </row>
    <row r="79" spans="1:4">
      <c r="A79" s="167" t="s">
        <v>17</v>
      </c>
      <c r="B79" s="175"/>
      <c r="C79" s="175"/>
      <c r="D79" s="175"/>
    </row>
    <row r="80" spans="1:4">
      <c r="A80" s="167" t="s">
        <v>18</v>
      </c>
      <c r="B80" s="175"/>
      <c r="C80" s="175"/>
      <c r="D80" s="175"/>
    </row>
    <row r="81" spans="1:4">
      <c r="A81" s="167" t="s">
        <v>19</v>
      </c>
      <c r="B81" s="175"/>
      <c r="C81" s="175"/>
      <c r="D81" s="175"/>
    </row>
    <row r="82" spans="1:4">
      <c r="A82" s="181"/>
      <c r="B82" s="179"/>
      <c r="C82" s="179"/>
      <c r="D82" s="179"/>
    </row>
    <row r="83" spans="1:4" ht="70">
      <c r="A83" s="176">
        <v>1.1299999999999999</v>
      </c>
      <c r="B83" s="66" t="s">
        <v>464</v>
      </c>
      <c r="C83" s="203" t="s">
        <v>454</v>
      </c>
      <c r="D83" s="204" t="s">
        <v>454</v>
      </c>
    </row>
    <row r="84" spans="1:4" ht="28">
      <c r="A84" s="176"/>
      <c r="B84" s="67" t="s">
        <v>465</v>
      </c>
      <c r="C84" s="169"/>
      <c r="D84" s="170"/>
    </row>
    <row r="85" spans="1:4">
      <c r="A85" s="171"/>
    </row>
    <row r="86" spans="1:4" ht="56">
      <c r="A86" s="176">
        <v>2.1</v>
      </c>
      <c r="B86" s="177" t="s">
        <v>466</v>
      </c>
      <c r="C86" s="203"/>
      <c r="D86" s="204"/>
    </row>
    <row r="87" spans="1:4" ht="56.25" customHeight="1">
      <c r="A87" s="182"/>
      <c r="B87" s="183" t="s">
        <v>467</v>
      </c>
      <c r="C87" s="205"/>
      <c r="D87" s="206"/>
    </row>
    <row r="88" spans="1:4" ht="42">
      <c r="A88" s="167" t="s">
        <v>15</v>
      </c>
      <c r="B88" s="168" t="s">
        <v>1218</v>
      </c>
      <c r="C88" s="169" t="s">
        <v>917</v>
      </c>
      <c r="D88" s="170"/>
    </row>
    <row r="89" spans="1:4">
      <c r="A89" s="167" t="s">
        <v>16</v>
      </c>
      <c r="B89" s="175"/>
      <c r="C89" s="169"/>
      <c r="D89" s="170"/>
    </row>
    <row r="90" spans="1:4">
      <c r="A90" s="167" t="s">
        <v>17</v>
      </c>
      <c r="B90" s="175"/>
      <c r="C90" s="169"/>
      <c r="D90" s="170"/>
    </row>
    <row r="91" spans="1:4">
      <c r="A91" s="167" t="s">
        <v>18</v>
      </c>
      <c r="B91" s="175"/>
      <c r="C91" s="169"/>
      <c r="D91" s="170"/>
    </row>
    <row r="92" spans="1:4">
      <c r="A92" s="167" t="s">
        <v>19</v>
      </c>
      <c r="B92" s="175"/>
      <c r="C92" s="169"/>
      <c r="D92" s="170"/>
    </row>
    <row r="93" spans="1:4">
      <c r="A93" s="171"/>
    </row>
    <row r="94" spans="1:4" ht="27.75" customHeight="1">
      <c r="A94" s="650">
        <v>2.2000000000000002</v>
      </c>
      <c r="B94" s="177" t="s">
        <v>468</v>
      </c>
      <c r="C94" s="203"/>
      <c r="D94" s="204"/>
    </row>
    <row r="95" spans="1:4" ht="14.25" customHeight="1">
      <c r="A95" s="651"/>
      <c r="B95" s="154" t="s">
        <v>469</v>
      </c>
      <c r="C95" s="155"/>
      <c r="D95" s="184"/>
    </row>
    <row r="96" spans="1:4" ht="14.25" customHeight="1">
      <c r="A96" s="651"/>
      <c r="B96" s="154" t="s">
        <v>470</v>
      </c>
      <c r="C96" s="155"/>
      <c r="D96" s="184"/>
    </row>
    <row r="97" spans="1:4" ht="14.25" customHeight="1">
      <c r="A97" s="651"/>
      <c r="B97" s="154" t="s">
        <v>471</v>
      </c>
      <c r="C97" s="155"/>
      <c r="D97" s="184"/>
    </row>
    <row r="98" spans="1:4" ht="14.25" customHeight="1">
      <c r="A98" s="651"/>
      <c r="B98" s="154" t="s">
        <v>472</v>
      </c>
      <c r="C98" s="155"/>
      <c r="D98" s="184"/>
    </row>
    <row r="99" spans="1:4" ht="14.25" customHeight="1">
      <c r="A99" s="651"/>
      <c r="B99" s="154" t="s">
        <v>473</v>
      </c>
      <c r="C99" s="207"/>
      <c r="D99" s="208"/>
    </row>
    <row r="100" spans="1:4" ht="14.25" customHeight="1">
      <c r="A100" s="651"/>
      <c r="B100" s="154" t="s">
        <v>474</v>
      </c>
      <c r="C100" s="155"/>
      <c r="D100" s="184"/>
    </row>
    <row r="101" spans="1:4" ht="27.75" customHeight="1">
      <c r="A101" s="651"/>
      <c r="B101" s="154" t="s">
        <v>475</v>
      </c>
      <c r="C101" s="207"/>
      <c r="D101" s="208"/>
    </row>
    <row r="102" spans="1:4" ht="31.5" customHeight="1">
      <c r="A102" s="651"/>
      <c r="B102" s="154" t="s">
        <v>476</v>
      </c>
      <c r="C102" s="207"/>
      <c r="D102" s="208"/>
    </row>
    <row r="103" spans="1:4" ht="14.25" customHeight="1">
      <c r="A103" s="651"/>
      <c r="B103" s="154" t="s">
        <v>477</v>
      </c>
      <c r="C103" s="207"/>
      <c r="D103" s="208"/>
    </row>
    <row r="104" spans="1:4" ht="15.75" customHeight="1">
      <c r="A104" s="651"/>
      <c r="B104" s="154" t="s">
        <v>478</v>
      </c>
      <c r="C104" s="207"/>
      <c r="D104" s="208"/>
    </row>
    <row r="105" spans="1:4">
      <c r="A105" s="652"/>
      <c r="B105" s="183" t="s">
        <v>479</v>
      </c>
      <c r="C105" s="205"/>
      <c r="D105" s="206"/>
    </row>
    <row r="106" spans="1:4" ht="42">
      <c r="A106" s="167" t="s">
        <v>15</v>
      </c>
      <c r="B106" s="168" t="s">
        <v>1219</v>
      </c>
      <c r="C106" s="169" t="s">
        <v>917</v>
      </c>
      <c r="D106" s="170"/>
    </row>
    <row r="107" spans="1:4">
      <c r="A107" s="167" t="s">
        <v>16</v>
      </c>
      <c r="B107" s="168"/>
      <c r="C107" s="169"/>
      <c r="D107" s="170"/>
    </row>
    <row r="108" spans="1:4">
      <c r="A108" s="167" t="s">
        <v>17</v>
      </c>
      <c r="B108" s="168"/>
      <c r="C108" s="169"/>
      <c r="D108" s="170"/>
    </row>
    <row r="109" spans="1:4">
      <c r="A109" s="167" t="s">
        <v>18</v>
      </c>
      <c r="B109" s="168"/>
      <c r="C109" s="169"/>
      <c r="D109" s="170"/>
    </row>
    <row r="110" spans="1:4">
      <c r="A110" s="167" t="s">
        <v>19</v>
      </c>
      <c r="B110" s="168"/>
      <c r="C110" s="169"/>
      <c r="D110" s="170"/>
    </row>
    <row r="111" spans="1:4">
      <c r="A111" s="171"/>
    </row>
    <row r="112" spans="1:4" ht="42">
      <c r="A112" s="176">
        <v>2.2999999999999998</v>
      </c>
      <c r="B112" s="177" t="s">
        <v>480</v>
      </c>
      <c r="C112" s="203"/>
      <c r="D112" s="204"/>
    </row>
    <row r="113" spans="1:4" ht="45.75" customHeight="1">
      <c r="A113" s="185"/>
      <c r="B113" s="154" t="s">
        <v>481</v>
      </c>
      <c r="C113" s="207"/>
      <c r="D113" s="208"/>
    </row>
    <row r="114" spans="1:4">
      <c r="A114" s="185"/>
      <c r="B114" s="154" t="s">
        <v>482</v>
      </c>
      <c r="C114" s="155"/>
      <c r="D114" s="184"/>
    </row>
    <row r="115" spans="1:4">
      <c r="A115" s="185"/>
      <c r="B115" s="154" t="s">
        <v>483</v>
      </c>
      <c r="C115" s="155"/>
      <c r="D115" s="184"/>
    </row>
    <row r="116" spans="1:4" ht="54" customHeight="1">
      <c r="A116" s="185"/>
      <c r="B116" s="154" t="s">
        <v>484</v>
      </c>
      <c r="C116" s="207"/>
      <c r="D116" s="208"/>
    </row>
    <row r="117" spans="1:4" ht="30.75" customHeight="1">
      <c r="A117" s="185"/>
      <c r="B117" s="154" t="s">
        <v>485</v>
      </c>
      <c r="C117" s="207"/>
      <c r="D117" s="208"/>
    </row>
    <row r="118" spans="1:4">
      <c r="A118" s="185"/>
      <c r="B118" s="154" t="s">
        <v>486</v>
      </c>
      <c r="C118" s="155"/>
      <c r="D118" s="184"/>
    </row>
    <row r="119" spans="1:4" ht="45.75" customHeight="1">
      <c r="A119" s="185"/>
      <c r="B119" s="154" t="s">
        <v>487</v>
      </c>
      <c r="C119" s="209"/>
      <c r="D119" s="210"/>
    </row>
    <row r="120" spans="1:4">
      <c r="A120" s="185"/>
      <c r="B120" s="154" t="s">
        <v>488</v>
      </c>
      <c r="C120" s="155"/>
      <c r="D120" s="184"/>
    </row>
    <row r="121" spans="1:4">
      <c r="A121" s="185"/>
      <c r="B121" s="154" t="s">
        <v>489</v>
      </c>
      <c r="C121" s="155"/>
      <c r="D121" s="184"/>
    </row>
    <row r="122" spans="1:4" ht="28">
      <c r="A122" s="185"/>
      <c r="B122" s="154" t="s">
        <v>490</v>
      </c>
      <c r="C122" s="155"/>
      <c r="D122" s="184"/>
    </row>
    <row r="123" spans="1:4" ht="28">
      <c r="A123" s="185"/>
      <c r="B123" s="154" t="s">
        <v>491</v>
      </c>
      <c r="C123" s="155"/>
      <c r="D123" s="184"/>
    </row>
    <row r="124" spans="1:4">
      <c r="A124" s="182"/>
      <c r="B124" s="183" t="s">
        <v>492</v>
      </c>
      <c r="C124" s="186"/>
      <c r="D124" s="187"/>
    </row>
    <row r="125" spans="1:4" ht="42">
      <c r="A125" s="167" t="s">
        <v>15</v>
      </c>
      <c r="B125" s="168" t="s">
        <v>1220</v>
      </c>
      <c r="C125" s="169" t="s">
        <v>917</v>
      </c>
      <c r="D125" s="170"/>
    </row>
    <row r="126" spans="1:4">
      <c r="A126" s="167" t="s">
        <v>16</v>
      </c>
      <c r="B126" s="175"/>
      <c r="C126" s="169"/>
      <c r="D126" s="170"/>
    </row>
    <row r="127" spans="1:4">
      <c r="A127" s="167" t="s">
        <v>17</v>
      </c>
      <c r="B127" s="175"/>
      <c r="C127" s="169"/>
      <c r="D127" s="170"/>
    </row>
    <row r="128" spans="1:4">
      <c r="A128" s="167" t="s">
        <v>18</v>
      </c>
      <c r="B128" s="175"/>
      <c r="C128" s="169"/>
      <c r="D128" s="170"/>
    </row>
    <row r="129" spans="1:4">
      <c r="A129" s="167" t="s">
        <v>19</v>
      </c>
      <c r="B129" s="168"/>
      <c r="C129" s="169"/>
      <c r="D129" s="170"/>
    </row>
    <row r="130" spans="1:4">
      <c r="A130" s="171"/>
    </row>
    <row r="131" spans="1:4" ht="42">
      <c r="A131" s="161">
        <v>2.4</v>
      </c>
      <c r="B131" s="154" t="s">
        <v>493</v>
      </c>
      <c r="C131" s="188" t="s">
        <v>454</v>
      </c>
      <c r="D131" s="189" t="s">
        <v>454</v>
      </c>
    </row>
    <row r="132" spans="1:4" ht="42">
      <c r="A132" s="167" t="s">
        <v>15</v>
      </c>
      <c r="B132" s="491" t="s">
        <v>1221</v>
      </c>
      <c r="C132" s="169" t="s">
        <v>917</v>
      </c>
      <c r="D132" s="170"/>
    </row>
    <row r="133" spans="1:4">
      <c r="A133" s="167" t="s">
        <v>16</v>
      </c>
      <c r="B133" s="175"/>
      <c r="C133" s="169"/>
      <c r="D133" s="170"/>
    </row>
    <row r="134" spans="1:4">
      <c r="A134" s="167" t="s">
        <v>17</v>
      </c>
      <c r="B134" s="175"/>
      <c r="C134" s="169"/>
      <c r="D134" s="170"/>
    </row>
    <row r="135" spans="1:4">
      <c r="A135" s="167" t="s">
        <v>18</v>
      </c>
      <c r="B135" s="175"/>
      <c r="C135" s="169"/>
      <c r="D135" s="170"/>
    </row>
    <row r="136" spans="1:4">
      <c r="A136" s="167" t="s">
        <v>19</v>
      </c>
      <c r="B136" s="168"/>
      <c r="C136" s="169"/>
      <c r="D136" s="170"/>
    </row>
    <row r="137" spans="1:4">
      <c r="A137" s="171"/>
    </row>
    <row r="138" spans="1:4" ht="75.75" customHeight="1">
      <c r="A138" s="176">
        <v>2.5</v>
      </c>
      <c r="B138" s="154" t="s">
        <v>494</v>
      </c>
      <c r="C138" s="203"/>
      <c r="D138" s="204"/>
    </row>
    <row r="139" spans="1:4" ht="70.5" customHeight="1">
      <c r="A139" s="182"/>
      <c r="B139" s="183" t="s">
        <v>495</v>
      </c>
      <c r="C139" s="205"/>
      <c r="D139" s="206"/>
    </row>
    <row r="140" spans="1:4" ht="42">
      <c r="A140" s="167" t="s">
        <v>15</v>
      </c>
      <c r="B140" s="491" t="s">
        <v>1222</v>
      </c>
      <c r="C140" s="169" t="s">
        <v>917</v>
      </c>
      <c r="D140" s="170"/>
    </row>
    <row r="141" spans="1:4">
      <c r="A141" s="167" t="s">
        <v>16</v>
      </c>
      <c r="B141" s="168"/>
      <c r="C141" s="169"/>
      <c r="D141" s="170"/>
    </row>
    <row r="142" spans="1:4">
      <c r="A142" s="167" t="s">
        <v>17</v>
      </c>
      <c r="B142" s="168"/>
      <c r="C142" s="169"/>
      <c r="D142" s="170"/>
    </row>
    <row r="143" spans="1:4">
      <c r="A143" s="167" t="s">
        <v>18</v>
      </c>
      <c r="B143" s="168"/>
      <c r="C143" s="169"/>
      <c r="D143" s="170"/>
    </row>
    <row r="144" spans="1:4">
      <c r="A144" s="167" t="s">
        <v>19</v>
      </c>
      <c r="B144" s="168"/>
      <c r="C144" s="169"/>
      <c r="D144" s="170"/>
    </row>
    <row r="145" spans="1:4">
      <c r="A145" s="171"/>
    </row>
    <row r="146" spans="1:4" ht="56">
      <c r="A146" s="176">
        <v>2.6</v>
      </c>
      <c r="B146" s="183" t="s">
        <v>496</v>
      </c>
      <c r="C146" s="203"/>
      <c r="D146" s="204"/>
    </row>
    <row r="147" spans="1:4" ht="70">
      <c r="A147" s="167" t="s">
        <v>15</v>
      </c>
      <c r="B147" s="490" t="s">
        <v>1223</v>
      </c>
      <c r="C147" s="169" t="s">
        <v>917</v>
      </c>
      <c r="D147" s="170"/>
    </row>
    <row r="148" spans="1:4">
      <c r="A148" s="167" t="s">
        <v>16</v>
      </c>
      <c r="B148" s="168"/>
      <c r="C148" s="169"/>
      <c r="D148" s="170"/>
    </row>
    <row r="149" spans="1:4">
      <c r="A149" s="167" t="s">
        <v>17</v>
      </c>
      <c r="B149" s="168"/>
      <c r="C149" s="169"/>
      <c r="D149" s="170"/>
    </row>
    <row r="150" spans="1:4">
      <c r="A150" s="167" t="s">
        <v>18</v>
      </c>
      <c r="B150" s="168"/>
      <c r="C150" s="169"/>
      <c r="D150" s="170"/>
    </row>
    <row r="151" spans="1:4">
      <c r="A151" s="167" t="s">
        <v>19</v>
      </c>
      <c r="B151" s="168"/>
      <c r="C151" s="169"/>
      <c r="D151" s="170"/>
    </row>
    <row r="152" spans="1:4">
      <c r="A152" s="171"/>
    </row>
    <row r="153" spans="1:4" ht="84">
      <c r="A153" s="176">
        <v>2.7</v>
      </c>
      <c r="B153" s="196" t="s">
        <v>497</v>
      </c>
      <c r="C153" s="203"/>
      <c r="D153" s="204"/>
    </row>
    <row r="154" spans="1:4" ht="70">
      <c r="A154" s="167" t="s">
        <v>15</v>
      </c>
      <c r="B154" s="490" t="s">
        <v>1223</v>
      </c>
      <c r="C154" s="169" t="s">
        <v>917</v>
      </c>
      <c r="D154" s="170"/>
    </row>
    <row r="155" spans="1:4">
      <c r="A155" s="167" t="s">
        <v>16</v>
      </c>
      <c r="B155" s="168"/>
      <c r="C155" s="169"/>
      <c r="D155" s="170"/>
    </row>
    <row r="156" spans="1:4">
      <c r="A156" s="167" t="s">
        <v>17</v>
      </c>
      <c r="B156" s="168"/>
      <c r="C156" s="169"/>
      <c r="D156" s="170"/>
    </row>
    <row r="157" spans="1:4">
      <c r="A157" s="167" t="s">
        <v>18</v>
      </c>
      <c r="B157" s="168"/>
      <c r="C157" s="169"/>
      <c r="D157" s="170"/>
    </row>
    <row r="158" spans="1:4">
      <c r="A158" s="167" t="s">
        <v>19</v>
      </c>
      <c r="B158" s="168"/>
      <c r="C158" s="169"/>
      <c r="D158" s="170"/>
    </row>
    <row r="159" spans="1:4">
      <c r="A159" s="171"/>
    </row>
    <row r="160" spans="1:4" ht="42" customHeight="1">
      <c r="A160" s="161">
        <v>2.8</v>
      </c>
      <c r="B160" s="162" t="s">
        <v>498</v>
      </c>
      <c r="C160" s="199"/>
      <c r="D160" s="200"/>
    </row>
    <row r="161" spans="1:4" ht="28">
      <c r="A161" s="167" t="s">
        <v>15</v>
      </c>
      <c r="B161" s="491" t="s">
        <v>1224</v>
      </c>
      <c r="C161" s="169" t="s">
        <v>917</v>
      </c>
      <c r="D161" s="170"/>
    </row>
    <row r="162" spans="1:4">
      <c r="A162" s="167" t="s">
        <v>16</v>
      </c>
      <c r="B162" s="190"/>
      <c r="C162" s="169"/>
      <c r="D162" s="170"/>
    </row>
    <row r="163" spans="1:4">
      <c r="A163" s="167" t="s">
        <v>17</v>
      </c>
      <c r="B163" s="168"/>
      <c r="C163" s="169"/>
      <c r="D163" s="170"/>
    </row>
    <row r="164" spans="1:4">
      <c r="A164" s="167" t="s">
        <v>18</v>
      </c>
      <c r="B164" s="168"/>
      <c r="C164" s="169"/>
      <c r="D164" s="170"/>
    </row>
    <row r="165" spans="1:4">
      <c r="A165" s="167" t="s">
        <v>19</v>
      </c>
      <c r="B165" s="168"/>
      <c r="C165" s="169"/>
      <c r="D165" s="170"/>
    </row>
    <row r="166" spans="1:4">
      <c r="A166" s="171"/>
    </row>
    <row r="167" spans="1:4" ht="56">
      <c r="A167" s="176">
        <v>3.1</v>
      </c>
      <c r="B167" s="177" t="s">
        <v>499</v>
      </c>
      <c r="C167" s="191"/>
      <c r="D167" s="192"/>
    </row>
    <row r="168" spans="1:4" ht="42">
      <c r="A168" s="185"/>
      <c r="B168" s="154" t="s">
        <v>500</v>
      </c>
      <c r="C168" s="155"/>
      <c r="D168" s="184"/>
    </row>
    <row r="169" spans="1:4" ht="28">
      <c r="A169" s="185"/>
      <c r="B169" s="154" t="s">
        <v>501</v>
      </c>
      <c r="C169" s="155"/>
      <c r="D169" s="184"/>
    </row>
    <row r="170" spans="1:4" ht="98">
      <c r="A170" s="182"/>
      <c r="B170" s="183" t="s">
        <v>502</v>
      </c>
      <c r="C170" s="186"/>
      <c r="D170" s="187"/>
    </row>
    <row r="171" spans="1:4" ht="238">
      <c r="A171" s="167" t="s">
        <v>15</v>
      </c>
      <c r="B171" s="491" t="s">
        <v>1225</v>
      </c>
      <c r="C171" s="169" t="s">
        <v>917</v>
      </c>
      <c r="D171" s="170"/>
    </row>
    <row r="172" spans="1:4">
      <c r="A172" s="167" t="s">
        <v>16</v>
      </c>
      <c r="B172" s="168"/>
      <c r="C172" s="169"/>
      <c r="D172" s="170"/>
    </row>
    <row r="173" spans="1:4">
      <c r="A173" s="167" t="s">
        <v>17</v>
      </c>
      <c r="B173" s="168"/>
      <c r="C173" s="169"/>
      <c r="D173" s="170"/>
    </row>
    <row r="174" spans="1:4">
      <c r="A174" s="167" t="s">
        <v>18</v>
      </c>
      <c r="B174" s="168"/>
      <c r="C174" s="169"/>
      <c r="D174" s="170"/>
    </row>
    <row r="175" spans="1:4">
      <c r="A175" s="167" t="s">
        <v>19</v>
      </c>
      <c r="B175" s="168"/>
      <c r="C175" s="169"/>
      <c r="D175" s="170"/>
    </row>
    <row r="176" spans="1:4">
      <c r="A176" s="171"/>
    </row>
    <row r="177" spans="1:4" ht="42">
      <c r="A177" s="176">
        <v>3.2</v>
      </c>
      <c r="B177" s="183" t="s">
        <v>503</v>
      </c>
      <c r="C177" s="191"/>
      <c r="D177" s="192"/>
    </row>
    <row r="178" spans="1:4" ht="42">
      <c r="A178" s="185"/>
      <c r="B178" s="154" t="s">
        <v>504</v>
      </c>
      <c r="C178" s="155"/>
      <c r="D178" s="184"/>
    </row>
    <row r="179" spans="1:4" ht="56">
      <c r="A179" s="185"/>
      <c r="B179" s="154" t="s">
        <v>505</v>
      </c>
      <c r="C179" s="155"/>
      <c r="D179" s="184"/>
    </row>
    <row r="180" spans="1:4" ht="28">
      <c r="A180" s="182"/>
      <c r="B180" s="193" t="s">
        <v>506</v>
      </c>
      <c r="C180" s="186"/>
      <c r="D180" s="187"/>
    </row>
    <row r="181" spans="1:4" ht="70">
      <c r="A181" s="167"/>
      <c r="B181" s="491" t="s">
        <v>1226</v>
      </c>
      <c r="C181" s="169" t="s">
        <v>917</v>
      </c>
      <c r="D181" s="170"/>
    </row>
    <row r="182" spans="1:4">
      <c r="A182" s="167"/>
      <c r="B182" s="168"/>
      <c r="C182" s="169"/>
      <c r="D182" s="170"/>
    </row>
    <row r="183" spans="1:4">
      <c r="A183" s="167"/>
      <c r="B183" s="168"/>
      <c r="C183" s="169"/>
      <c r="D183" s="170"/>
    </row>
    <row r="184" spans="1:4">
      <c r="A184" s="167"/>
      <c r="B184" s="168"/>
      <c r="C184" s="169"/>
      <c r="D184" s="170"/>
    </row>
    <row r="185" spans="1:4">
      <c r="A185" s="167"/>
      <c r="B185" s="168"/>
      <c r="C185" s="169"/>
      <c r="D185" s="170"/>
    </row>
    <row r="186" spans="1:4">
      <c r="A186" s="171"/>
    </row>
    <row r="187" spans="1:4" ht="56">
      <c r="A187" s="176">
        <v>4.0999999999999996</v>
      </c>
      <c r="B187" s="177" t="s">
        <v>507</v>
      </c>
      <c r="C187" s="191"/>
      <c r="D187" s="192"/>
    </row>
    <row r="188" spans="1:4" ht="42">
      <c r="A188" s="167" t="s">
        <v>15</v>
      </c>
      <c r="B188" s="168" t="s">
        <v>1218</v>
      </c>
      <c r="C188" s="169" t="s">
        <v>917</v>
      </c>
      <c r="D188" s="170"/>
    </row>
    <row r="189" spans="1:4">
      <c r="A189" s="167" t="s">
        <v>16</v>
      </c>
      <c r="B189" s="168"/>
      <c r="C189" s="169"/>
      <c r="D189" s="170"/>
    </row>
    <row r="190" spans="1:4">
      <c r="A190" s="167" t="s">
        <v>17</v>
      </c>
      <c r="B190" s="168"/>
      <c r="C190" s="169"/>
      <c r="D190" s="170"/>
    </row>
    <row r="191" spans="1:4">
      <c r="A191" s="167" t="s">
        <v>18</v>
      </c>
      <c r="B191" s="168"/>
      <c r="C191" s="169"/>
      <c r="D191" s="170"/>
    </row>
    <row r="192" spans="1:4">
      <c r="A192" s="167" t="s">
        <v>19</v>
      </c>
      <c r="B192" s="168"/>
      <c r="C192" s="169"/>
      <c r="D192" s="170"/>
    </row>
    <row r="193" spans="1:4">
      <c r="A193" s="171"/>
    </row>
    <row r="194" spans="1:4" ht="42">
      <c r="A194" s="161">
        <v>4.2</v>
      </c>
      <c r="B194" s="162" t="s">
        <v>508</v>
      </c>
      <c r="C194" s="188"/>
      <c r="D194" s="189"/>
    </row>
    <row r="195" spans="1:4" ht="42">
      <c r="A195" s="167" t="s">
        <v>15</v>
      </c>
      <c r="B195" s="168" t="s">
        <v>1218</v>
      </c>
      <c r="C195" s="169" t="s">
        <v>917</v>
      </c>
      <c r="D195" s="170"/>
    </row>
    <row r="196" spans="1:4">
      <c r="A196" s="167" t="s">
        <v>16</v>
      </c>
      <c r="B196" s="168"/>
      <c r="C196" s="169"/>
      <c r="D196" s="170"/>
    </row>
    <row r="197" spans="1:4">
      <c r="A197" s="167" t="s">
        <v>17</v>
      </c>
      <c r="B197" s="168"/>
      <c r="C197" s="169"/>
      <c r="D197" s="170"/>
    </row>
    <row r="198" spans="1:4">
      <c r="A198" s="167" t="s">
        <v>18</v>
      </c>
      <c r="B198" s="168"/>
      <c r="C198" s="169"/>
      <c r="D198" s="170"/>
    </row>
    <row r="199" spans="1:4">
      <c r="A199" s="167" t="s">
        <v>19</v>
      </c>
      <c r="B199" s="168"/>
      <c r="C199" s="169"/>
      <c r="D199" s="170"/>
    </row>
    <row r="201" spans="1:4" ht="42">
      <c r="A201" s="161">
        <v>4.3</v>
      </c>
      <c r="B201" s="162" t="s">
        <v>509</v>
      </c>
      <c r="C201" s="188"/>
      <c r="D201" s="189"/>
    </row>
    <row r="202" spans="1:4" ht="42">
      <c r="A202" s="167" t="s">
        <v>15</v>
      </c>
      <c r="B202" s="491" t="s">
        <v>1376</v>
      </c>
      <c r="C202" s="169" t="s">
        <v>917</v>
      </c>
      <c r="D202" s="170"/>
    </row>
    <row r="203" spans="1:4">
      <c r="A203" s="167" t="s">
        <v>16</v>
      </c>
      <c r="B203" s="168"/>
      <c r="C203" s="169"/>
      <c r="D203" s="170"/>
    </row>
    <row r="204" spans="1:4">
      <c r="A204" s="167" t="s">
        <v>17</v>
      </c>
      <c r="B204" s="168"/>
      <c r="C204" s="169"/>
      <c r="D204" s="170"/>
    </row>
    <row r="205" spans="1:4">
      <c r="A205" s="167" t="s">
        <v>18</v>
      </c>
      <c r="B205" s="168"/>
      <c r="C205" s="169"/>
      <c r="D205" s="170"/>
    </row>
    <row r="206" spans="1:4">
      <c r="A206" s="167" t="s">
        <v>19</v>
      </c>
      <c r="B206" s="168"/>
      <c r="C206" s="169"/>
      <c r="D206" s="170"/>
    </row>
    <row r="207" spans="1:4">
      <c r="A207" s="171"/>
    </row>
    <row r="208" spans="1:4" ht="70">
      <c r="A208" s="176">
        <v>5.0999999999999996</v>
      </c>
      <c r="B208" s="177" t="s">
        <v>510</v>
      </c>
      <c r="C208" s="191"/>
      <c r="D208" s="192"/>
    </row>
    <row r="209" spans="1:4" ht="112">
      <c r="A209" s="167" t="s">
        <v>15</v>
      </c>
      <c r="B209" s="491" t="s">
        <v>1377</v>
      </c>
      <c r="C209" s="169" t="s">
        <v>917</v>
      </c>
      <c r="D209" s="170"/>
    </row>
    <row r="210" spans="1:4">
      <c r="A210" s="167" t="s">
        <v>16</v>
      </c>
      <c r="B210" s="168"/>
      <c r="C210" s="169"/>
      <c r="D210" s="170"/>
    </row>
    <row r="211" spans="1:4">
      <c r="A211" s="167" t="s">
        <v>17</v>
      </c>
      <c r="B211" s="168"/>
      <c r="C211" s="169"/>
      <c r="D211" s="170"/>
    </row>
    <row r="212" spans="1:4">
      <c r="A212" s="167" t="s">
        <v>18</v>
      </c>
      <c r="B212" s="168"/>
      <c r="C212" s="169"/>
      <c r="D212" s="170"/>
    </row>
    <row r="213" spans="1:4">
      <c r="A213" s="167" t="s">
        <v>19</v>
      </c>
      <c r="B213" s="168"/>
      <c r="C213" s="169"/>
      <c r="D213" s="170"/>
    </row>
    <row r="214" spans="1:4">
      <c r="A214" s="171"/>
    </row>
    <row r="215" spans="1:4" ht="42">
      <c r="A215" s="161">
        <v>5.2</v>
      </c>
      <c r="B215" s="162" t="s">
        <v>511</v>
      </c>
      <c r="C215" s="188"/>
      <c r="D215" s="189"/>
    </row>
    <row r="216" spans="1:4" ht="98">
      <c r="A216" s="167" t="s">
        <v>15</v>
      </c>
      <c r="B216" s="491" t="s">
        <v>1378</v>
      </c>
      <c r="C216" s="169" t="s">
        <v>917</v>
      </c>
      <c r="D216" s="170"/>
    </row>
    <row r="217" spans="1:4">
      <c r="A217" s="167" t="s">
        <v>16</v>
      </c>
      <c r="B217" s="168"/>
      <c r="C217" s="169"/>
      <c r="D217" s="170"/>
    </row>
    <row r="218" spans="1:4">
      <c r="A218" s="167" t="s">
        <v>17</v>
      </c>
      <c r="B218" s="168"/>
      <c r="C218" s="169"/>
      <c r="D218" s="170"/>
    </row>
    <row r="219" spans="1:4">
      <c r="A219" s="167" t="s">
        <v>18</v>
      </c>
      <c r="B219" s="168"/>
      <c r="C219" s="169"/>
      <c r="D219" s="170"/>
    </row>
    <row r="220" spans="1:4">
      <c r="A220" s="167" t="s">
        <v>19</v>
      </c>
      <c r="B220" s="168"/>
      <c r="C220" s="169"/>
      <c r="D220" s="170"/>
    </row>
    <row r="221" spans="1:4">
      <c r="A221" s="171"/>
    </row>
    <row r="222" spans="1:4" ht="56">
      <c r="A222" s="161">
        <v>5.3</v>
      </c>
      <c r="B222" s="162" t="s">
        <v>512</v>
      </c>
      <c r="C222" s="188"/>
      <c r="D222" s="189"/>
    </row>
    <row r="223" spans="1:4" ht="98">
      <c r="A223" s="167" t="s">
        <v>15</v>
      </c>
      <c r="B223" s="491" t="s">
        <v>1378</v>
      </c>
      <c r="C223" s="169" t="s">
        <v>917</v>
      </c>
      <c r="D223" s="170"/>
    </row>
    <row r="224" spans="1:4">
      <c r="A224" s="167" t="s">
        <v>16</v>
      </c>
      <c r="B224" s="168"/>
      <c r="C224" s="169"/>
      <c r="D224" s="170"/>
    </row>
    <row r="225" spans="1:4">
      <c r="A225" s="167" t="s">
        <v>17</v>
      </c>
      <c r="B225" s="168"/>
      <c r="C225" s="169"/>
      <c r="D225" s="170"/>
    </row>
    <row r="226" spans="1:4">
      <c r="A226" s="167" t="s">
        <v>18</v>
      </c>
      <c r="B226" s="168"/>
      <c r="C226" s="169"/>
      <c r="D226" s="170"/>
    </row>
    <row r="227" spans="1:4">
      <c r="A227" s="167" t="s">
        <v>19</v>
      </c>
      <c r="B227" s="168"/>
      <c r="C227" s="169"/>
      <c r="D227" s="170"/>
    </row>
    <row r="228" spans="1:4">
      <c r="A228" s="171"/>
    </row>
    <row r="229" spans="1:4" ht="56">
      <c r="A229" s="161">
        <v>5.4</v>
      </c>
      <c r="B229" s="162" t="s">
        <v>513</v>
      </c>
      <c r="C229" s="188"/>
      <c r="D229" s="189"/>
    </row>
    <row r="230" spans="1:4" ht="56">
      <c r="A230" s="167" t="s">
        <v>15</v>
      </c>
      <c r="B230" s="542" t="s">
        <v>1379</v>
      </c>
      <c r="C230" s="169" t="s">
        <v>917</v>
      </c>
      <c r="D230" s="170"/>
    </row>
    <row r="231" spans="1:4">
      <c r="A231" s="167" t="s">
        <v>16</v>
      </c>
      <c r="B231" s="168"/>
      <c r="C231" s="169"/>
      <c r="D231" s="170"/>
    </row>
    <row r="232" spans="1:4">
      <c r="A232" s="167" t="s">
        <v>17</v>
      </c>
      <c r="B232" s="168"/>
      <c r="C232" s="169"/>
      <c r="D232" s="170"/>
    </row>
    <row r="233" spans="1:4">
      <c r="A233" s="167" t="s">
        <v>18</v>
      </c>
      <c r="B233" s="168"/>
      <c r="C233" s="169"/>
      <c r="D233" s="170"/>
    </row>
    <row r="234" spans="1:4">
      <c r="A234" s="167" t="s">
        <v>19</v>
      </c>
      <c r="B234" s="168"/>
      <c r="C234" s="169"/>
      <c r="D234" s="170"/>
    </row>
    <row r="235" spans="1:4">
      <c r="A235" s="171"/>
    </row>
    <row r="236" spans="1:4" ht="42">
      <c r="A236" s="161">
        <v>5.5</v>
      </c>
      <c r="B236" s="162" t="s">
        <v>514</v>
      </c>
      <c r="C236" s="188"/>
      <c r="D236" s="189"/>
    </row>
    <row r="237" spans="1:4" ht="70">
      <c r="A237" s="167" t="s">
        <v>15</v>
      </c>
      <c r="B237" s="490" t="s">
        <v>1380</v>
      </c>
      <c r="C237" s="169" t="s">
        <v>917</v>
      </c>
      <c r="D237" s="170"/>
    </row>
    <row r="238" spans="1:4">
      <c r="A238" s="167" t="s">
        <v>16</v>
      </c>
      <c r="B238" s="168"/>
      <c r="C238" s="169"/>
      <c r="D238" s="170"/>
    </row>
    <row r="239" spans="1:4">
      <c r="A239" s="167" t="s">
        <v>17</v>
      </c>
      <c r="B239" s="168"/>
      <c r="C239" s="169"/>
      <c r="D239" s="170"/>
    </row>
    <row r="240" spans="1:4">
      <c r="A240" s="167" t="s">
        <v>18</v>
      </c>
      <c r="B240" s="168"/>
      <c r="C240" s="169"/>
      <c r="D240" s="170"/>
    </row>
    <row r="241" spans="1:4">
      <c r="A241" s="167" t="s">
        <v>19</v>
      </c>
      <c r="B241" s="168"/>
      <c r="C241" s="169"/>
      <c r="D241" s="170"/>
    </row>
    <row r="242" spans="1:4">
      <c r="A242" s="171"/>
    </row>
    <row r="243" spans="1:4" ht="43.5" customHeight="1">
      <c r="A243" s="176">
        <v>5.6</v>
      </c>
      <c r="B243" s="255" t="s">
        <v>515</v>
      </c>
      <c r="C243" s="203"/>
      <c r="D243" s="204"/>
    </row>
    <row r="244" spans="1:4">
      <c r="A244" s="185"/>
      <c r="B244" s="256" t="s">
        <v>516</v>
      </c>
      <c r="C244" s="155"/>
      <c r="D244" s="184"/>
    </row>
    <row r="245" spans="1:4">
      <c r="A245" s="185"/>
      <c r="B245" s="256" t="s">
        <v>517</v>
      </c>
      <c r="C245" s="155"/>
      <c r="D245" s="184"/>
    </row>
    <row r="246" spans="1:4">
      <c r="A246" s="185"/>
      <c r="B246" s="256" t="s">
        <v>518</v>
      </c>
      <c r="C246" s="155"/>
      <c r="D246" s="184"/>
    </row>
    <row r="247" spans="1:4">
      <c r="A247" s="185"/>
      <c r="B247" s="256" t="s">
        <v>519</v>
      </c>
      <c r="C247" s="155"/>
      <c r="D247" s="184"/>
    </row>
    <row r="248" spans="1:4" ht="28">
      <c r="A248" s="182"/>
      <c r="B248" s="257" t="s">
        <v>520</v>
      </c>
      <c r="C248" s="211"/>
      <c r="D248" s="212"/>
    </row>
    <row r="249" spans="1:4" ht="70">
      <c r="A249" s="167" t="s">
        <v>15</v>
      </c>
      <c r="B249" s="490" t="s">
        <v>1380</v>
      </c>
      <c r="C249" s="169" t="s">
        <v>917</v>
      </c>
      <c r="D249" s="170"/>
    </row>
    <row r="250" spans="1:4">
      <c r="A250" s="167" t="s">
        <v>16</v>
      </c>
      <c r="B250" s="168"/>
      <c r="C250" s="169"/>
      <c r="D250" s="170"/>
    </row>
    <row r="251" spans="1:4">
      <c r="A251" s="167" t="s">
        <v>17</v>
      </c>
      <c r="B251" s="168"/>
      <c r="C251" s="169"/>
      <c r="D251" s="170"/>
    </row>
    <row r="252" spans="1:4">
      <c r="A252" s="167" t="s">
        <v>18</v>
      </c>
      <c r="B252" s="168"/>
      <c r="C252" s="169"/>
      <c r="D252" s="170"/>
    </row>
    <row r="253" spans="1:4">
      <c r="A253" s="167" t="s">
        <v>19</v>
      </c>
      <c r="B253" s="168"/>
      <c r="C253" s="169"/>
      <c r="D253" s="170"/>
    </row>
    <row r="254" spans="1:4">
      <c r="A254" s="171"/>
    </row>
    <row r="255" spans="1:4" ht="42">
      <c r="A255" s="194">
        <v>5.7</v>
      </c>
      <c r="B255" s="195" t="s">
        <v>521</v>
      </c>
      <c r="C255" s="201" t="s">
        <v>522</v>
      </c>
      <c r="D255" s="202" t="s">
        <v>522</v>
      </c>
    </row>
    <row r="256" spans="1:4">
      <c r="A256" s="171"/>
    </row>
  </sheetData>
  <mergeCells count="2">
    <mergeCell ref="A94:A105"/>
    <mergeCell ref="A2:B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9"/>
  <sheetViews>
    <sheetView workbookViewId="0">
      <selection activeCell="B17" sqref="B17"/>
    </sheetView>
  </sheetViews>
  <sheetFormatPr defaultRowHeight="14"/>
  <cols>
    <col min="2" max="2" width="78.26953125" customWidth="1"/>
  </cols>
  <sheetData>
    <row r="1" spans="1:4" s="157" customFormat="1">
      <c r="A1" s="153" t="s">
        <v>523</v>
      </c>
      <c r="B1" s="154"/>
      <c r="C1" s="155"/>
      <c r="D1" s="156"/>
    </row>
    <row r="2" spans="1:4" s="157" customFormat="1" ht="49.5" customHeight="1">
      <c r="A2" s="653" t="s">
        <v>524</v>
      </c>
      <c r="B2" s="654"/>
      <c r="C2" s="654"/>
      <c r="D2" s="654"/>
    </row>
    <row r="3" spans="1:4" s="157" customFormat="1" ht="28">
      <c r="A3" s="158" t="s">
        <v>447</v>
      </c>
      <c r="B3" s="159" t="s">
        <v>525</v>
      </c>
      <c r="C3" s="160" t="s">
        <v>449</v>
      </c>
      <c r="D3" s="159" t="s">
        <v>450</v>
      </c>
    </row>
    <row r="4" spans="1:4" s="157" customFormat="1">
      <c r="A4" s="161">
        <v>1.1000000000000001</v>
      </c>
      <c r="B4" s="162" t="s">
        <v>526</v>
      </c>
      <c r="C4" s="197"/>
      <c r="D4" s="198"/>
    </row>
    <row r="5" spans="1:4" s="157" customFormat="1">
      <c r="A5" s="163" t="s">
        <v>15</v>
      </c>
      <c r="B5" s="164"/>
      <c r="C5" s="165"/>
      <c r="D5" s="166"/>
    </row>
    <row r="6" spans="1:4" s="157" customFormat="1">
      <c r="A6" s="167" t="s">
        <v>16</v>
      </c>
      <c r="B6" s="168"/>
      <c r="C6" s="169"/>
      <c r="D6" s="170"/>
    </row>
    <row r="7" spans="1:4" s="157" customFormat="1">
      <c r="A7" s="167" t="s">
        <v>17</v>
      </c>
      <c r="B7" s="168"/>
      <c r="C7" s="169"/>
      <c r="D7" s="170"/>
    </row>
    <row r="8" spans="1:4" s="157" customFormat="1">
      <c r="A8" s="167" t="s">
        <v>18</v>
      </c>
      <c r="B8" s="168"/>
      <c r="C8" s="169"/>
      <c r="D8" s="170"/>
    </row>
    <row r="9" spans="1:4" s="157" customFormat="1">
      <c r="A9" s="167" t="s">
        <v>19</v>
      </c>
      <c r="B9" s="168"/>
      <c r="C9" s="169"/>
      <c r="D9" s="170"/>
    </row>
    <row r="10" spans="1:4" ht="28">
      <c r="A10" s="161">
        <v>1.2</v>
      </c>
      <c r="B10" s="162" t="s">
        <v>527</v>
      </c>
      <c r="C10" s="197"/>
      <c r="D10" s="198"/>
    </row>
    <row r="11" spans="1:4">
      <c r="A11" s="163" t="s">
        <v>15</v>
      </c>
      <c r="B11" s="164"/>
      <c r="C11" s="165"/>
      <c r="D11" s="166"/>
    </row>
    <row r="12" spans="1:4">
      <c r="A12" s="167" t="s">
        <v>16</v>
      </c>
      <c r="B12" s="168"/>
      <c r="C12" s="169"/>
      <c r="D12" s="170"/>
    </row>
    <row r="13" spans="1:4">
      <c r="A13" s="167" t="s">
        <v>17</v>
      </c>
      <c r="B13" s="168"/>
      <c r="C13" s="169"/>
      <c r="D13" s="170"/>
    </row>
    <row r="14" spans="1:4">
      <c r="A14" s="167" t="s">
        <v>18</v>
      </c>
      <c r="B14" s="168"/>
      <c r="C14" s="169"/>
      <c r="D14" s="170"/>
    </row>
    <row r="15" spans="1:4">
      <c r="A15" s="167" t="s">
        <v>19</v>
      </c>
      <c r="B15" s="168"/>
      <c r="C15" s="169"/>
      <c r="D15" s="170"/>
    </row>
    <row r="16" spans="1:4" ht="30.75" customHeight="1">
      <c r="A16" s="161">
        <v>1.3</v>
      </c>
      <c r="B16" s="162" t="s">
        <v>528</v>
      </c>
      <c r="C16" s="197"/>
      <c r="D16" s="198"/>
    </row>
    <row r="17" spans="1:4">
      <c r="A17" s="163" t="s">
        <v>15</v>
      </c>
      <c r="B17" s="164"/>
      <c r="C17" s="165"/>
      <c r="D17" s="166"/>
    </row>
    <row r="18" spans="1:4">
      <c r="A18" s="167" t="s">
        <v>16</v>
      </c>
      <c r="B18" s="168"/>
      <c r="C18" s="169"/>
      <c r="D18" s="170"/>
    </row>
    <row r="19" spans="1:4">
      <c r="A19" s="167" t="s">
        <v>17</v>
      </c>
      <c r="B19" s="168"/>
      <c r="C19" s="169"/>
      <c r="D19" s="170"/>
    </row>
    <row r="20" spans="1:4">
      <c r="A20" s="167" t="s">
        <v>18</v>
      </c>
      <c r="B20" s="168"/>
      <c r="C20" s="169"/>
      <c r="D20" s="170"/>
    </row>
    <row r="21" spans="1:4">
      <c r="A21" s="167" t="s">
        <v>19</v>
      </c>
      <c r="B21" s="168"/>
      <c r="C21" s="169"/>
      <c r="D21" s="170"/>
    </row>
    <row r="22" spans="1:4" ht="28">
      <c r="A22" s="161">
        <v>1.4</v>
      </c>
      <c r="B22" s="162" t="s">
        <v>529</v>
      </c>
      <c r="C22" s="197"/>
      <c r="D22" s="198"/>
    </row>
    <row r="23" spans="1:4">
      <c r="A23" s="163" t="s">
        <v>15</v>
      </c>
      <c r="B23" s="164"/>
      <c r="C23" s="165"/>
      <c r="D23" s="166"/>
    </row>
    <row r="24" spans="1:4">
      <c r="A24" s="167" t="s">
        <v>16</v>
      </c>
      <c r="B24" s="168"/>
      <c r="C24" s="169"/>
      <c r="D24" s="170"/>
    </row>
    <row r="25" spans="1:4">
      <c r="A25" s="167" t="s">
        <v>17</v>
      </c>
      <c r="B25" s="168"/>
      <c r="C25" s="169"/>
      <c r="D25" s="170"/>
    </row>
    <row r="26" spans="1:4">
      <c r="A26" s="167" t="s">
        <v>18</v>
      </c>
      <c r="B26" s="168"/>
      <c r="C26" s="169"/>
      <c r="D26" s="170"/>
    </row>
    <row r="27" spans="1:4">
      <c r="A27" s="167" t="s">
        <v>19</v>
      </c>
      <c r="B27" s="168"/>
      <c r="C27" s="169"/>
      <c r="D27" s="170"/>
    </row>
    <row r="28" spans="1:4">
      <c r="A28" s="161">
        <v>1.5</v>
      </c>
      <c r="B28" s="162" t="s">
        <v>530</v>
      </c>
      <c r="C28" s="197"/>
      <c r="D28" s="198"/>
    </row>
    <row r="29" spans="1:4">
      <c r="A29" s="163" t="s">
        <v>15</v>
      </c>
      <c r="B29" s="164"/>
      <c r="C29" s="165"/>
      <c r="D29" s="166"/>
    </row>
    <row r="30" spans="1:4">
      <c r="A30" s="167" t="s">
        <v>16</v>
      </c>
      <c r="B30" s="168"/>
      <c r="C30" s="169"/>
      <c r="D30" s="170"/>
    </row>
    <row r="31" spans="1:4">
      <c r="A31" s="167" t="s">
        <v>17</v>
      </c>
      <c r="B31" s="168"/>
      <c r="C31" s="169"/>
      <c r="D31" s="170"/>
    </row>
    <row r="32" spans="1:4">
      <c r="A32" s="167" t="s">
        <v>18</v>
      </c>
      <c r="B32" s="168"/>
      <c r="C32" s="169"/>
      <c r="D32" s="170"/>
    </row>
    <row r="33" spans="1:4">
      <c r="A33" s="167" t="s">
        <v>19</v>
      </c>
      <c r="B33" s="168"/>
      <c r="C33" s="169"/>
      <c r="D33" s="170"/>
    </row>
    <row r="34" spans="1:4" ht="182">
      <c r="A34" s="161">
        <v>1.1000000000000001</v>
      </c>
      <c r="B34" s="162" t="s">
        <v>531</v>
      </c>
      <c r="C34" s="197"/>
      <c r="D34" s="198"/>
    </row>
    <row r="35" spans="1:4">
      <c r="A35" s="163" t="s">
        <v>15</v>
      </c>
      <c r="B35" s="164"/>
      <c r="C35" s="165"/>
      <c r="D35" s="166"/>
    </row>
    <row r="36" spans="1:4">
      <c r="A36" s="167" t="s">
        <v>16</v>
      </c>
      <c r="B36" s="168"/>
      <c r="C36" s="169"/>
      <c r="D36" s="170"/>
    </row>
    <row r="37" spans="1:4">
      <c r="A37" s="167" t="s">
        <v>17</v>
      </c>
      <c r="B37" s="168"/>
      <c r="C37" s="169"/>
      <c r="D37" s="170"/>
    </row>
    <row r="38" spans="1:4">
      <c r="A38" s="167" t="s">
        <v>18</v>
      </c>
      <c r="B38" s="168"/>
      <c r="C38" s="169"/>
      <c r="D38" s="170"/>
    </row>
    <row r="39" spans="1:4">
      <c r="A39" s="167" t="s">
        <v>19</v>
      </c>
      <c r="B39" s="168"/>
      <c r="C39" s="169"/>
      <c r="D39" s="170"/>
    </row>
  </sheetData>
  <mergeCells count="1">
    <mergeCell ref="A2:D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56"/>
  <sheetViews>
    <sheetView view="pageBreakPreview" topLeftCell="A8" zoomScale="85" zoomScaleNormal="100" zoomScaleSheetLayoutView="85" workbookViewId="0">
      <selection activeCell="B9" sqref="B9:K14"/>
    </sheetView>
  </sheetViews>
  <sheetFormatPr defaultColWidth="8.7265625" defaultRowHeight="12.5"/>
  <cols>
    <col min="1" max="1" width="4.26953125" style="74" customWidth="1"/>
    <col min="2" max="2" width="12.7265625" style="74" customWidth="1"/>
    <col min="3" max="3" width="28.453125" style="74" customWidth="1"/>
    <col min="4" max="4" width="14.453125" style="74" customWidth="1"/>
    <col min="5" max="5" width="13.7265625" style="74" customWidth="1"/>
    <col min="6" max="6" width="19.54296875" style="74" customWidth="1"/>
    <col min="7" max="7" width="17.26953125" style="36" customWidth="1"/>
    <col min="8" max="10" width="19" style="74" customWidth="1"/>
    <col min="11" max="11" width="11.7265625" style="74" customWidth="1"/>
    <col min="12" max="12" width="23.54296875" style="74" customWidth="1"/>
    <col min="13" max="13" width="19" style="74" customWidth="1"/>
    <col min="14" max="14" width="13.26953125" style="74" customWidth="1"/>
    <col min="15" max="15" width="10.7265625" style="74" customWidth="1"/>
    <col min="16" max="16" width="11.26953125" style="74" customWidth="1"/>
    <col min="17" max="19" width="13.7265625" style="74" customWidth="1"/>
    <col min="20" max="20" width="11.26953125" style="74" customWidth="1"/>
    <col min="21" max="21" width="18.26953125" style="74" customWidth="1"/>
    <col min="22" max="22" width="18.7265625" style="74" customWidth="1"/>
    <col min="23" max="23" width="28" style="74" customWidth="1"/>
    <col min="24" max="24" width="13.7265625" style="74" customWidth="1"/>
    <col min="25" max="16384" width="8.7265625" style="74"/>
  </cols>
  <sheetData>
    <row r="1" spans="1:25" s="258" customFormat="1" ht="25.5" hidden="1" customHeight="1">
      <c r="G1" s="259"/>
      <c r="L1" s="260" t="s">
        <v>532</v>
      </c>
      <c r="V1" s="258" t="s">
        <v>533</v>
      </c>
      <c r="W1" s="261" t="s">
        <v>534</v>
      </c>
      <c r="X1" s="258" t="s">
        <v>535</v>
      </c>
    </row>
    <row r="2" spans="1:25" s="258" customFormat="1" ht="37.5" hidden="1">
      <c r="G2" s="259"/>
      <c r="L2" s="260" t="s">
        <v>532</v>
      </c>
      <c r="V2" s="258" t="s">
        <v>536</v>
      </c>
      <c r="W2" s="261" t="s">
        <v>132</v>
      </c>
      <c r="X2" s="258" t="s">
        <v>537</v>
      </c>
    </row>
    <row r="3" spans="1:25" s="258" customFormat="1" ht="25" hidden="1">
      <c r="G3" s="259"/>
      <c r="L3" s="260" t="s">
        <v>532</v>
      </c>
      <c r="V3" s="258" t="s">
        <v>538</v>
      </c>
      <c r="W3" s="261" t="s">
        <v>134</v>
      </c>
      <c r="X3" s="258" t="s">
        <v>539</v>
      </c>
    </row>
    <row r="4" spans="1:25" s="258" customFormat="1" hidden="1">
      <c r="G4" s="259"/>
      <c r="L4" s="260" t="s">
        <v>532</v>
      </c>
      <c r="V4" s="258" t="s">
        <v>540</v>
      </c>
      <c r="W4" s="261" t="s">
        <v>135</v>
      </c>
    </row>
    <row r="5" spans="1:25" s="258" customFormat="1" hidden="1">
      <c r="G5" s="259"/>
      <c r="L5" s="260" t="s">
        <v>532</v>
      </c>
      <c r="V5" s="258" t="s">
        <v>541</v>
      </c>
      <c r="W5" s="261" t="s">
        <v>136</v>
      </c>
    </row>
    <row r="6" spans="1:25" s="258" customFormat="1" hidden="1">
      <c r="G6" s="259"/>
      <c r="L6" s="260" t="s">
        <v>532</v>
      </c>
      <c r="W6" s="261" t="s">
        <v>137</v>
      </c>
    </row>
    <row r="7" spans="1:25" s="258" customFormat="1" hidden="1">
      <c r="G7" s="259"/>
      <c r="L7" s="260" t="s">
        <v>532</v>
      </c>
      <c r="W7" s="261" t="s">
        <v>138</v>
      </c>
    </row>
    <row r="8" spans="1:25" s="213" customFormat="1" ht="27" customHeight="1">
      <c r="A8" s="374"/>
      <c r="B8" s="374" t="s">
        <v>742</v>
      </c>
      <c r="C8" s="375"/>
      <c r="D8" s="375"/>
      <c r="E8" s="375"/>
      <c r="F8" s="375"/>
      <c r="G8" s="375"/>
      <c r="H8" s="375"/>
      <c r="I8" s="376"/>
      <c r="J8" s="376"/>
      <c r="K8" s="377"/>
      <c r="L8" s="377"/>
      <c r="M8" s="375"/>
      <c r="N8" s="375"/>
      <c r="O8" s="655"/>
      <c r="P8" s="655"/>
      <c r="Q8" s="655"/>
      <c r="R8" s="378"/>
      <c r="S8" s="378"/>
      <c r="T8" s="378"/>
      <c r="U8" s="375"/>
      <c r="V8" s="375"/>
      <c r="W8" s="656" t="s">
        <v>743</v>
      </c>
      <c r="X8" s="657"/>
    </row>
    <row r="9" spans="1:25" s="213" customFormat="1" ht="40.5" customHeight="1">
      <c r="A9" s="379"/>
      <c r="B9" s="380" t="s">
        <v>744</v>
      </c>
      <c r="C9" s="381" t="s">
        <v>167</v>
      </c>
      <c r="D9" s="380" t="s">
        <v>745</v>
      </c>
      <c r="E9" s="380" t="s">
        <v>746</v>
      </c>
      <c r="F9" s="380" t="s">
        <v>747</v>
      </c>
      <c r="G9" s="380" t="s">
        <v>748</v>
      </c>
      <c r="H9" s="380" t="s">
        <v>749</v>
      </c>
      <c r="I9" s="382" t="s">
        <v>542</v>
      </c>
      <c r="J9" s="380" t="s">
        <v>750</v>
      </c>
      <c r="K9" s="381" t="s">
        <v>545</v>
      </c>
      <c r="L9" s="380" t="s">
        <v>751</v>
      </c>
      <c r="M9" s="380" t="s">
        <v>752</v>
      </c>
      <c r="N9" s="380" t="s">
        <v>753</v>
      </c>
      <c r="O9" s="380" t="s">
        <v>754</v>
      </c>
      <c r="P9" s="380" t="s">
        <v>755</v>
      </c>
      <c r="Q9" s="380" t="s">
        <v>109</v>
      </c>
      <c r="R9" s="380" t="s">
        <v>544</v>
      </c>
      <c r="S9" s="380" t="s">
        <v>756</v>
      </c>
      <c r="T9" s="380" t="s">
        <v>757</v>
      </c>
      <c r="U9" s="380" t="s">
        <v>543</v>
      </c>
      <c r="V9" s="380" t="s">
        <v>758</v>
      </c>
      <c r="W9" s="381" t="s">
        <v>759</v>
      </c>
      <c r="X9" s="381" t="s">
        <v>760</v>
      </c>
    </row>
    <row r="10" spans="1:25" s="214" customFormat="1" ht="26.25" customHeight="1">
      <c r="A10" s="375">
        <v>1</v>
      </c>
      <c r="B10" s="383" t="s">
        <v>761</v>
      </c>
      <c r="C10" s="384" t="s">
        <v>762</v>
      </c>
      <c r="D10" s="385">
        <v>869</v>
      </c>
      <c r="E10" s="385">
        <v>167.59</v>
      </c>
      <c r="F10" s="386">
        <v>169.66</v>
      </c>
      <c r="G10" s="387">
        <f t="shared" ref="G10:G14" si="0">D10-(E10+F10)</f>
        <v>531.75</v>
      </c>
      <c r="H10" s="388">
        <f t="shared" ref="H10:H14" si="1">E10+F10</f>
        <v>337.25</v>
      </c>
      <c r="I10" s="389" t="s">
        <v>763</v>
      </c>
      <c r="J10" s="390">
        <f t="shared" ref="J10:J14" si="2">F10/H10</f>
        <v>0.5030689399555226</v>
      </c>
      <c r="K10" s="384" t="s">
        <v>138</v>
      </c>
      <c r="L10" s="391"/>
      <c r="M10" s="392" t="s">
        <v>764</v>
      </c>
      <c r="N10" s="392" t="s">
        <v>765</v>
      </c>
      <c r="O10" s="393">
        <v>3780</v>
      </c>
      <c r="P10" s="394" t="s">
        <v>766</v>
      </c>
      <c r="Q10" s="394" t="s">
        <v>766</v>
      </c>
      <c r="R10" s="389" t="s">
        <v>639</v>
      </c>
      <c r="S10" s="395"/>
      <c r="T10" s="395">
        <v>2023</v>
      </c>
      <c r="U10" s="394" t="s">
        <v>767</v>
      </c>
      <c r="V10" s="396" t="s">
        <v>768</v>
      </c>
      <c r="W10" s="384" t="s">
        <v>769</v>
      </c>
      <c r="X10" s="384" t="s">
        <v>770</v>
      </c>
      <c r="Y10" s="494">
        <v>45166</v>
      </c>
    </row>
    <row r="11" spans="1:25" s="266" customFormat="1" ht="28">
      <c r="A11" s="375">
        <v>2</v>
      </c>
      <c r="B11" s="397" t="s">
        <v>771</v>
      </c>
      <c r="C11" s="384" t="s">
        <v>762</v>
      </c>
      <c r="D11" s="385">
        <v>969.5</v>
      </c>
      <c r="E11" s="385">
        <v>153.19999999999999</v>
      </c>
      <c r="F11" s="385">
        <v>784.36</v>
      </c>
      <c r="G11" s="387">
        <f t="shared" si="0"/>
        <v>31.940000000000055</v>
      </c>
      <c r="H11" s="388">
        <f t="shared" si="1"/>
        <v>937.56</v>
      </c>
      <c r="I11" s="389" t="s">
        <v>763</v>
      </c>
      <c r="J11" s="390">
        <f t="shared" si="2"/>
        <v>0.83659712445070189</v>
      </c>
      <c r="K11" s="384" t="s">
        <v>138</v>
      </c>
      <c r="L11" s="391"/>
      <c r="M11" s="392" t="s">
        <v>764</v>
      </c>
      <c r="N11" s="392" t="s">
        <v>772</v>
      </c>
      <c r="O11" s="398">
        <v>3256</v>
      </c>
      <c r="P11" s="399" t="s">
        <v>773</v>
      </c>
      <c r="Q11" s="400" t="s">
        <v>774</v>
      </c>
      <c r="R11" s="389" t="s">
        <v>639</v>
      </c>
      <c r="S11" s="395"/>
      <c r="T11" s="395">
        <v>2023</v>
      </c>
      <c r="U11" s="399" t="s">
        <v>775</v>
      </c>
      <c r="V11" s="396" t="s">
        <v>776</v>
      </c>
      <c r="W11" s="384" t="s">
        <v>777</v>
      </c>
      <c r="X11" s="384" t="s">
        <v>778</v>
      </c>
    </row>
    <row r="12" spans="1:25" s="266" customFormat="1" ht="38">
      <c r="A12" s="375">
        <v>3</v>
      </c>
      <c r="B12" s="397" t="s">
        <v>779</v>
      </c>
      <c r="C12" s="384" t="s">
        <v>762</v>
      </c>
      <c r="D12" s="385">
        <v>13486.104200000002</v>
      </c>
      <c r="E12" s="385">
        <v>7587.51</v>
      </c>
      <c r="F12" s="401">
        <v>800.68</v>
      </c>
      <c r="G12" s="387">
        <f>D12-(E12+F12)</f>
        <v>5097.9142000000011</v>
      </c>
      <c r="H12" s="388">
        <f>E12+F12</f>
        <v>8388.19</v>
      </c>
      <c r="I12" s="389" t="s">
        <v>763</v>
      </c>
      <c r="J12" s="390">
        <f t="shared" si="2"/>
        <v>9.5453250343637885E-2</v>
      </c>
      <c r="K12" s="384" t="s">
        <v>138</v>
      </c>
      <c r="L12" s="402"/>
      <c r="M12" s="392" t="s">
        <v>764</v>
      </c>
      <c r="N12" s="392" t="s">
        <v>780</v>
      </c>
      <c r="O12" s="393">
        <v>3256</v>
      </c>
      <c r="P12" s="394" t="s">
        <v>773</v>
      </c>
      <c r="Q12" s="400" t="s">
        <v>774</v>
      </c>
      <c r="R12" s="389" t="s">
        <v>781</v>
      </c>
      <c r="S12" s="395"/>
      <c r="T12" s="395">
        <v>2023</v>
      </c>
      <c r="U12" s="394" t="s">
        <v>782</v>
      </c>
      <c r="V12" s="396" t="s">
        <v>783</v>
      </c>
      <c r="W12" s="384" t="s">
        <v>784</v>
      </c>
      <c r="X12" s="384" t="s">
        <v>785</v>
      </c>
    </row>
    <row r="13" spans="1:25" ht="12.65" customHeight="1">
      <c r="A13" s="375">
        <v>4</v>
      </c>
      <c r="B13" s="397" t="s">
        <v>787</v>
      </c>
      <c r="C13" s="384" t="s">
        <v>762</v>
      </c>
      <c r="D13" s="385">
        <v>57.85</v>
      </c>
      <c r="E13" s="385">
        <v>57.85</v>
      </c>
      <c r="F13" s="401">
        <v>0</v>
      </c>
      <c r="G13" s="387">
        <f t="shared" si="0"/>
        <v>0</v>
      </c>
      <c r="H13" s="388">
        <f t="shared" si="1"/>
        <v>57.85</v>
      </c>
      <c r="I13" s="389" t="s">
        <v>788</v>
      </c>
      <c r="J13" s="390">
        <f t="shared" si="2"/>
        <v>0</v>
      </c>
      <c r="K13" s="384" t="s">
        <v>138</v>
      </c>
      <c r="L13" s="402"/>
      <c r="M13" s="392" t="s">
        <v>786</v>
      </c>
      <c r="N13" s="392" t="s">
        <v>789</v>
      </c>
      <c r="O13" s="398">
        <v>4179</v>
      </c>
      <c r="P13" s="399" t="s">
        <v>790</v>
      </c>
      <c r="Q13" s="400" t="s">
        <v>791</v>
      </c>
      <c r="R13" s="389" t="s">
        <v>639</v>
      </c>
      <c r="S13" s="395"/>
      <c r="T13" s="395">
        <v>2023</v>
      </c>
      <c r="U13" s="394" t="s">
        <v>792</v>
      </c>
      <c r="V13" s="403" t="s">
        <v>793</v>
      </c>
      <c r="W13" s="384" t="s">
        <v>789</v>
      </c>
      <c r="X13" s="384" t="s">
        <v>789</v>
      </c>
    </row>
    <row r="14" spans="1:25" ht="12.65" customHeight="1">
      <c r="A14" s="375">
        <v>5</v>
      </c>
      <c r="B14" s="397" t="s">
        <v>794</v>
      </c>
      <c r="C14" s="384" t="s">
        <v>762</v>
      </c>
      <c r="D14" s="385">
        <v>266</v>
      </c>
      <c r="E14" s="385">
        <v>177.74</v>
      </c>
      <c r="F14" s="401">
        <v>86.78</v>
      </c>
      <c r="G14" s="387">
        <f t="shared" si="0"/>
        <v>1.4800000000000182</v>
      </c>
      <c r="H14" s="388">
        <f t="shared" si="1"/>
        <v>264.52</v>
      </c>
      <c r="I14" s="389" t="s">
        <v>763</v>
      </c>
      <c r="J14" s="390">
        <f t="shared" si="2"/>
        <v>0.32806593074247697</v>
      </c>
      <c r="K14" s="384" t="s">
        <v>138</v>
      </c>
      <c r="L14" s="402"/>
      <c r="M14" s="392" t="s">
        <v>786</v>
      </c>
      <c r="N14" s="392" t="s">
        <v>795</v>
      </c>
      <c r="O14" s="393">
        <v>3276</v>
      </c>
      <c r="P14" s="394" t="s">
        <v>791</v>
      </c>
      <c r="Q14" s="400" t="s">
        <v>791</v>
      </c>
      <c r="R14" s="389" t="s">
        <v>639</v>
      </c>
      <c r="S14" s="395"/>
      <c r="T14" s="395">
        <v>2023</v>
      </c>
      <c r="U14" s="394" t="s">
        <v>796</v>
      </c>
      <c r="V14" s="404" t="s">
        <v>797</v>
      </c>
      <c r="W14" s="384" t="s">
        <v>798</v>
      </c>
      <c r="X14" s="384" t="s">
        <v>799</v>
      </c>
      <c r="Y14" s="495">
        <v>45167</v>
      </c>
    </row>
    <row r="15" spans="1:25" ht="12.65" customHeight="1">
      <c r="A15" s="375"/>
      <c r="B15" s="405">
        <v>44986</v>
      </c>
      <c r="C15" s="406"/>
      <c r="D15" s="407">
        <f>SUM(D10:D14)</f>
        <v>15648.454200000002</v>
      </c>
      <c r="E15" s="408">
        <f>SUM(E10:E14)</f>
        <v>8143.89</v>
      </c>
      <c r="F15" s="407">
        <f>SUM(F10:F14)</f>
        <v>1841.4799999999998</v>
      </c>
      <c r="G15" s="407">
        <f>SUM(G10:G14)</f>
        <v>5663.0842000000011</v>
      </c>
      <c r="H15" s="407">
        <f>SUM(H10:H14)</f>
        <v>9985.3700000000008</v>
      </c>
      <c r="I15" s="406"/>
      <c r="J15" s="409">
        <f>F15/H15</f>
        <v>0.18441780324614909</v>
      </c>
      <c r="K15" s="410"/>
      <c r="L15" s="375"/>
      <c r="M15" s="375"/>
      <c r="N15" s="375"/>
      <c r="O15" s="411"/>
      <c r="P15" s="412"/>
      <c r="Q15" s="375"/>
      <c r="R15" s="413"/>
      <c r="S15" s="414"/>
      <c r="T15" s="414"/>
      <c r="U15" s="412"/>
      <c r="V15" s="412"/>
      <c r="W15" s="415"/>
      <c r="X15" s="374"/>
    </row>
    <row r="16" spans="1:25" ht="12.65" customHeight="1">
      <c r="A16" s="262"/>
      <c r="B16" s="263"/>
      <c r="C16" s="264"/>
      <c r="D16" s="262"/>
      <c r="E16" s="262"/>
      <c r="F16" s="264"/>
      <c r="G16" s="265"/>
      <c r="H16" s="264"/>
      <c r="I16" s="264"/>
      <c r="J16" s="264"/>
      <c r="K16" s="262"/>
      <c r="L16" s="262"/>
      <c r="M16" s="262"/>
      <c r="N16" s="262"/>
      <c r="O16" s="262"/>
      <c r="P16" s="262"/>
      <c r="Q16" s="262"/>
      <c r="R16" s="262"/>
      <c r="S16" s="262"/>
      <c r="T16" s="262"/>
      <c r="U16" s="263"/>
      <c r="V16" s="266"/>
      <c r="W16" s="266"/>
      <c r="X16" s="262"/>
    </row>
    <row r="17" spans="1:24" ht="12.65" customHeight="1">
      <c r="A17" s="266"/>
      <c r="B17" s="263" t="s">
        <v>800</v>
      </c>
      <c r="C17" s="267"/>
      <c r="D17" s="262"/>
      <c r="E17" s="262"/>
      <c r="F17" s="267"/>
      <c r="G17" s="268"/>
      <c r="H17" s="267"/>
      <c r="I17" s="267"/>
      <c r="J17" s="267"/>
      <c r="K17" s="267"/>
      <c r="L17" s="262"/>
      <c r="M17" s="262"/>
      <c r="N17" s="262"/>
      <c r="O17" s="262"/>
      <c r="P17" s="262"/>
      <c r="Q17" s="262"/>
      <c r="R17" s="262"/>
      <c r="S17" s="262"/>
      <c r="T17" s="262"/>
      <c r="U17" s="263"/>
      <c r="V17" s="266"/>
      <c r="W17" s="266"/>
      <c r="X17" s="266"/>
    </row>
    <row r="18" spans="1:24" ht="12.65" customHeight="1">
      <c r="A18" s="266"/>
      <c r="B18" s="416" t="s">
        <v>801</v>
      </c>
      <c r="C18" s="416" t="s">
        <v>802</v>
      </c>
      <c r="D18" s="416" t="s">
        <v>803</v>
      </c>
      <c r="E18" s="416" t="s">
        <v>804</v>
      </c>
      <c r="F18" s="416" t="s">
        <v>805</v>
      </c>
      <c r="G18" s="268"/>
      <c r="H18" s="267"/>
      <c r="I18" s="267"/>
      <c r="J18" s="267"/>
      <c r="K18" s="267"/>
      <c r="L18" s="262"/>
      <c r="M18" s="262"/>
      <c r="N18" s="262"/>
      <c r="O18" s="262"/>
      <c r="P18" s="262"/>
      <c r="Q18" s="262"/>
      <c r="R18" s="262"/>
      <c r="S18" s="262"/>
      <c r="T18" s="262"/>
      <c r="U18" s="263"/>
      <c r="V18" s="266"/>
      <c r="W18" s="266"/>
      <c r="X18" s="266"/>
    </row>
    <row r="19" spans="1:24" ht="12.65" customHeight="1">
      <c r="A19" s="73">
        <v>1</v>
      </c>
      <c r="B19" s="416" t="s">
        <v>806</v>
      </c>
      <c r="C19" s="416" t="s">
        <v>807</v>
      </c>
      <c r="D19" s="416" t="s">
        <v>808</v>
      </c>
      <c r="E19" s="416">
        <v>30.807438000000001</v>
      </c>
      <c r="F19" s="416">
        <v>-30.157589999999999</v>
      </c>
      <c r="G19" s="269"/>
      <c r="H19" s="73"/>
      <c r="I19" s="73"/>
      <c r="J19" s="73"/>
      <c r="K19" s="73"/>
      <c r="L19" s="73"/>
      <c r="M19" s="73"/>
      <c r="N19" s="73"/>
      <c r="O19" s="73"/>
      <c r="P19" s="73"/>
      <c r="Q19" s="73"/>
      <c r="R19" s="262"/>
      <c r="S19" s="73"/>
      <c r="T19" s="73"/>
      <c r="U19" s="72"/>
    </row>
    <row r="20" spans="1:24" ht="12.65" customHeight="1">
      <c r="A20" s="73">
        <v>2</v>
      </c>
      <c r="B20" s="416" t="s">
        <v>809</v>
      </c>
      <c r="C20" s="416" t="s">
        <v>810</v>
      </c>
      <c r="D20" s="416" t="s">
        <v>808</v>
      </c>
      <c r="E20" s="416">
        <v>30.751908</v>
      </c>
      <c r="F20" s="416">
        <v>-30.120464999999999</v>
      </c>
      <c r="G20" s="269"/>
      <c r="H20" s="73"/>
      <c r="I20" s="73"/>
      <c r="J20" s="73"/>
      <c r="K20" s="73"/>
      <c r="L20" s="73"/>
      <c r="M20" s="73"/>
      <c r="N20" s="73"/>
      <c r="O20" s="73"/>
      <c r="P20" s="73"/>
      <c r="Q20" s="73"/>
      <c r="R20" s="262"/>
      <c r="S20" s="73"/>
      <c r="T20" s="73"/>
      <c r="U20" s="72"/>
    </row>
    <row r="21" spans="1:24" ht="12.65" customHeight="1">
      <c r="A21" s="73">
        <v>3</v>
      </c>
      <c r="B21" s="416" t="s">
        <v>811</v>
      </c>
      <c r="C21" s="416" t="s">
        <v>812</v>
      </c>
      <c r="D21" s="416" t="s">
        <v>808</v>
      </c>
      <c r="E21" s="416">
        <v>30.748982000000002</v>
      </c>
      <c r="F21" s="416">
        <v>-30.117149000000001</v>
      </c>
      <c r="G21" s="269"/>
      <c r="H21" s="73"/>
      <c r="I21" s="73"/>
      <c r="J21" s="73"/>
      <c r="K21" s="73"/>
      <c r="L21" s="73"/>
      <c r="M21" s="73"/>
      <c r="N21" s="73"/>
      <c r="O21" s="73"/>
      <c r="P21" s="73"/>
      <c r="Q21" s="73"/>
      <c r="R21" s="262"/>
      <c r="S21" s="73"/>
      <c r="T21" s="73"/>
      <c r="U21" s="72"/>
    </row>
    <row r="22" spans="1:24" ht="12.65" customHeight="1">
      <c r="A22" s="73">
        <v>4</v>
      </c>
      <c r="B22" s="416" t="s">
        <v>813</v>
      </c>
      <c r="C22" s="416" t="s">
        <v>814</v>
      </c>
      <c r="D22" s="416" t="s">
        <v>808</v>
      </c>
      <c r="E22" s="416">
        <v>30.749918999999998</v>
      </c>
      <c r="F22" s="416">
        <v>-30.119277</v>
      </c>
      <c r="G22" s="269"/>
      <c r="H22" s="73"/>
      <c r="I22" s="73"/>
      <c r="J22" s="73"/>
      <c r="K22" s="73"/>
      <c r="L22" s="73"/>
      <c r="M22" s="73"/>
      <c r="N22" s="73"/>
      <c r="O22" s="73"/>
      <c r="P22" s="73"/>
      <c r="Q22" s="73"/>
      <c r="R22" s="262"/>
      <c r="S22" s="73"/>
      <c r="T22" s="73"/>
      <c r="U22" s="72"/>
    </row>
    <row r="23" spans="1:24" ht="14.5">
      <c r="A23" s="73">
        <v>5</v>
      </c>
      <c r="B23" s="416" t="s">
        <v>815</v>
      </c>
      <c r="C23" s="416" t="s">
        <v>816</v>
      </c>
      <c r="D23" s="416" t="s">
        <v>808</v>
      </c>
      <c r="E23" s="416">
        <v>30.729354000000001</v>
      </c>
      <c r="F23" s="416">
        <v>-30.141804</v>
      </c>
      <c r="G23" s="269"/>
      <c r="H23" s="73"/>
      <c r="I23" s="73"/>
      <c r="J23" s="73"/>
      <c r="K23" s="73"/>
      <c r="L23" s="73"/>
      <c r="M23" s="73"/>
      <c r="N23" s="73"/>
      <c r="O23" s="73"/>
      <c r="P23" s="73"/>
      <c r="Q23" s="73"/>
      <c r="R23" s="262"/>
      <c r="S23" s="73"/>
      <c r="T23" s="73"/>
      <c r="U23" s="72"/>
    </row>
    <row r="24" spans="1:24" ht="14.5">
      <c r="A24" s="73">
        <v>6</v>
      </c>
      <c r="B24" s="416" t="s">
        <v>817</v>
      </c>
      <c r="C24" s="416" t="s">
        <v>818</v>
      </c>
      <c r="D24" s="416" t="s">
        <v>808</v>
      </c>
      <c r="E24" s="416">
        <v>30.762619999999998</v>
      </c>
      <c r="F24" s="416">
        <v>-30.124116999999998</v>
      </c>
      <c r="G24" s="269"/>
      <c r="H24" s="73"/>
      <c r="I24" s="73"/>
      <c r="J24" s="73"/>
      <c r="K24" s="73"/>
      <c r="L24" s="73"/>
      <c r="M24" s="73"/>
      <c r="N24" s="73"/>
      <c r="O24" s="73"/>
      <c r="P24" s="73"/>
      <c r="Q24" s="73"/>
      <c r="R24" s="262"/>
      <c r="S24" s="73"/>
      <c r="T24" s="73"/>
      <c r="U24" s="72"/>
    </row>
    <row r="25" spans="1:24" ht="14.5">
      <c r="A25" s="73">
        <v>7</v>
      </c>
      <c r="B25" s="416" t="s">
        <v>819</v>
      </c>
      <c r="C25" s="416" t="s">
        <v>820</v>
      </c>
      <c r="D25" s="416" t="s">
        <v>808</v>
      </c>
      <c r="E25" s="416">
        <v>30.770468999999999</v>
      </c>
      <c r="F25" s="416">
        <v>-30.121347</v>
      </c>
      <c r="G25" s="269"/>
      <c r="H25" s="73"/>
      <c r="I25" s="73"/>
      <c r="J25" s="73"/>
      <c r="K25" s="73"/>
      <c r="L25" s="73"/>
      <c r="M25" s="73"/>
      <c r="N25" s="73"/>
      <c r="O25" s="73"/>
      <c r="P25" s="73"/>
      <c r="Q25" s="73"/>
      <c r="R25" s="262"/>
      <c r="S25" s="73"/>
      <c r="T25" s="73"/>
      <c r="U25" s="72"/>
    </row>
    <row r="26" spans="1:24" ht="14.5">
      <c r="A26" s="73">
        <v>8</v>
      </c>
      <c r="B26" s="416" t="s">
        <v>821</v>
      </c>
      <c r="C26" s="416" t="s">
        <v>822</v>
      </c>
      <c r="D26" s="416" t="s">
        <v>808</v>
      </c>
      <c r="E26" s="416">
        <v>30.763445000000001</v>
      </c>
      <c r="F26" s="416">
        <v>-30.127566999999999</v>
      </c>
      <c r="G26" s="269"/>
      <c r="H26" s="73"/>
      <c r="I26" s="73"/>
      <c r="J26" s="73"/>
      <c r="K26" s="73"/>
      <c r="L26" s="73"/>
      <c r="M26" s="73"/>
      <c r="N26" s="73"/>
      <c r="O26" s="73"/>
      <c r="P26" s="73"/>
      <c r="Q26" s="73"/>
      <c r="R26" s="262"/>
      <c r="S26" s="73"/>
      <c r="T26" s="73"/>
      <c r="U26" s="72"/>
    </row>
    <row r="27" spans="1:24" ht="14.5">
      <c r="A27" s="73">
        <v>9</v>
      </c>
      <c r="B27" s="416" t="s">
        <v>823</v>
      </c>
      <c r="C27" s="416" t="s">
        <v>824</v>
      </c>
      <c r="D27" s="416" t="s">
        <v>808</v>
      </c>
      <c r="E27" s="416">
        <v>30.761568</v>
      </c>
      <c r="F27" s="416">
        <v>-30.125693999999999</v>
      </c>
      <c r="G27" s="269"/>
      <c r="H27" s="73"/>
      <c r="I27" s="73"/>
      <c r="J27" s="73"/>
      <c r="K27" s="73"/>
      <c r="L27" s="73"/>
      <c r="M27" s="73"/>
      <c r="N27" s="73"/>
      <c r="O27" s="73"/>
      <c r="P27" s="73"/>
      <c r="Q27" s="73"/>
      <c r="R27" s="262"/>
      <c r="S27" s="73"/>
      <c r="T27" s="73"/>
      <c r="U27" s="72"/>
    </row>
    <row r="28" spans="1:24" ht="14.5">
      <c r="A28" s="73">
        <v>10</v>
      </c>
      <c r="B28" s="416" t="s">
        <v>825</v>
      </c>
      <c r="C28" s="416" t="s">
        <v>820</v>
      </c>
      <c r="D28" s="416" t="s">
        <v>808</v>
      </c>
      <c r="E28" s="416">
        <v>30.770973000000001</v>
      </c>
      <c r="F28" s="416">
        <v>-30.120961000000001</v>
      </c>
      <c r="G28" s="269"/>
      <c r="H28" s="73"/>
      <c r="I28" s="73"/>
      <c r="J28" s="73"/>
      <c r="K28" s="73"/>
      <c r="L28" s="73"/>
      <c r="M28" s="73"/>
      <c r="N28" s="73"/>
      <c r="O28" s="73"/>
      <c r="P28" s="73"/>
      <c r="Q28" s="73"/>
      <c r="R28" s="262"/>
      <c r="S28" s="73"/>
      <c r="T28" s="73"/>
      <c r="U28" s="72"/>
    </row>
    <row r="29" spans="1:24" ht="14.5">
      <c r="A29" s="73">
        <v>11</v>
      </c>
      <c r="B29" s="416" t="s">
        <v>826</v>
      </c>
      <c r="C29" s="416" t="s">
        <v>822</v>
      </c>
      <c r="D29" s="416" t="s">
        <v>808</v>
      </c>
      <c r="E29" s="416">
        <v>30.765263000000001</v>
      </c>
      <c r="F29" s="416">
        <v>-30.127686000000001</v>
      </c>
      <c r="G29" s="269"/>
      <c r="H29" s="73"/>
      <c r="I29" s="73"/>
      <c r="J29" s="73"/>
      <c r="K29" s="73"/>
      <c r="L29" s="73"/>
      <c r="M29" s="73"/>
      <c r="N29" s="73"/>
      <c r="O29" s="73"/>
      <c r="P29" s="73"/>
      <c r="Q29" s="73"/>
      <c r="R29" s="262"/>
      <c r="S29" s="73"/>
      <c r="T29" s="73"/>
      <c r="U29" s="72"/>
    </row>
    <row r="30" spans="1:24" ht="14.5">
      <c r="A30" s="73">
        <v>12</v>
      </c>
      <c r="B30" s="416" t="s">
        <v>827</v>
      </c>
      <c r="C30" s="416" t="s">
        <v>818</v>
      </c>
      <c r="D30" s="416" t="s">
        <v>808</v>
      </c>
      <c r="E30" s="416">
        <v>30.762305999999999</v>
      </c>
      <c r="F30" s="416">
        <v>-30.123974</v>
      </c>
      <c r="G30" s="269"/>
      <c r="H30" s="73"/>
      <c r="I30" s="73"/>
      <c r="J30" s="73"/>
      <c r="K30" s="73"/>
      <c r="L30" s="73"/>
      <c r="M30" s="73"/>
      <c r="N30" s="73"/>
      <c r="O30" s="73"/>
      <c r="P30" s="73"/>
      <c r="Q30" s="73"/>
      <c r="R30" s="262"/>
      <c r="S30" s="73"/>
      <c r="T30" s="73"/>
      <c r="U30" s="72"/>
    </row>
    <row r="31" spans="1:24" ht="14.5">
      <c r="A31" s="73">
        <v>13</v>
      </c>
      <c r="B31" s="416" t="s">
        <v>828</v>
      </c>
      <c r="C31" s="416" t="s">
        <v>829</v>
      </c>
      <c r="D31" s="416" t="s">
        <v>808</v>
      </c>
      <c r="E31" s="416">
        <v>30.767977999999999</v>
      </c>
      <c r="F31" s="416">
        <v>-30.121226</v>
      </c>
      <c r="G31" s="269"/>
      <c r="H31" s="73"/>
      <c r="I31" s="73"/>
      <c r="J31" s="73"/>
      <c r="K31" s="73"/>
      <c r="L31" s="73"/>
      <c r="M31" s="73"/>
      <c r="N31" s="73"/>
      <c r="O31" s="73"/>
      <c r="P31" s="73"/>
      <c r="Q31" s="73"/>
      <c r="R31" s="262"/>
      <c r="S31" s="73"/>
      <c r="T31" s="73"/>
      <c r="U31" s="72"/>
    </row>
    <row r="32" spans="1:24" ht="14.5">
      <c r="A32" s="73">
        <v>14</v>
      </c>
      <c r="B32" s="416" t="s">
        <v>830</v>
      </c>
      <c r="C32" s="416" t="s">
        <v>831</v>
      </c>
      <c r="D32" s="416" t="s">
        <v>808</v>
      </c>
      <c r="E32" s="416">
        <v>30.769976</v>
      </c>
      <c r="F32" s="416">
        <v>-30.125457999999998</v>
      </c>
      <c r="G32" s="269"/>
      <c r="H32" s="73"/>
      <c r="I32" s="73"/>
      <c r="J32" s="73"/>
      <c r="K32" s="73"/>
      <c r="L32" s="73"/>
      <c r="M32" s="73"/>
      <c r="N32" s="73"/>
      <c r="O32" s="73"/>
      <c r="P32" s="73"/>
      <c r="Q32" s="73"/>
      <c r="R32" s="262"/>
      <c r="S32" s="73"/>
      <c r="T32" s="73"/>
      <c r="U32" s="72"/>
    </row>
    <row r="33" spans="1:21" ht="14.5">
      <c r="A33" s="73">
        <v>15</v>
      </c>
      <c r="B33" s="416" t="s">
        <v>832</v>
      </c>
      <c r="C33" s="416" t="s">
        <v>833</v>
      </c>
      <c r="D33" s="416" t="s">
        <v>808</v>
      </c>
      <c r="E33" s="416">
        <v>30.697648000000001</v>
      </c>
      <c r="F33" s="416">
        <v>-30.131898</v>
      </c>
      <c r="G33" s="269"/>
      <c r="H33" s="73"/>
      <c r="I33" s="73"/>
      <c r="J33" s="73"/>
      <c r="K33" s="73"/>
      <c r="L33" s="73"/>
      <c r="M33" s="73"/>
      <c r="N33" s="73"/>
      <c r="O33" s="73"/>
      <c r="P33" s="73"/>
      <c r="Q33" s="73"/>
      <c r="R33" s="262"/>
      <c r="S33" s="73"/>
      <c r="T33" s="73"/>
      <c r="U33" s="72"/>
    </row>
    <row r="34" spans="1:21" ht="14.5">
      <c r="A34" s="73">
        <v>16</v>
      </c>
      <c r="B34" s="416" t="s">
        <v>834</v>
      </c>
      <c r="C34" s="416" t="s">
        <v>835</v>
      </c>
      <c r="D34" s="416" t="s">
        <v>808</v>
      </c>
      <c r="E34" s="416">
        <v>30.772110000000001</v>
      </c>
      <c r="F34" s="416">
        <v>-30.12068</v>
      </c>
      <c r="G34" s="269"/>
      <c r="H34" s="73"/>
      <c r="I34" s="73"/>
      <c r="J34" s="73"/>
      <c r="K34" s="73"/>
      <c r="L34" s="73"/>
      <c r="M34" s="73"/>
      <c r="N34" s="73"/>
      <c r="O34" s="73"/>
      <c r="P34" s="73"/>
      <c r="Q34" s="73"/>
      <c r="R34" s="262"/>
      <c r="S34" s="73"/>
      <c r="T34" s="73"/>
      <c r="U34" s="72"/>
    </row>
    <row r="35" spans="1:21" ht="14.5">
      <c r="A35" s="73">
        <v>17</v>
      </c>
      <c r="B35" s="416" t="s">
        <v>836</v>
      </c>
      <c r="C35" s="416" t="s">
        <v>837</v>
      </c>
      <c r="D35" s="416" t="s">
        <v>808</v>
      </c>
      <c r="E35" s="416">
        <v>30.755721999999999</v>
      </c>
      <c r="F35" s="416">
        <v>-30.128886000000001</v>
      </c>
      <c r="G35" s="269"/>
      <c r="H35" s="73"/>
      <c r="I35" s="73"/>
      <c r="J35" s="73"/>
      <c r="K35" s="73"/>
      <c r="L35" s="73"/>
      <c r="M35" s="73"/>
      <c r="N35" s="73"/>
      <c r="O35" s="73"/>
      <c r="P35" s="73"/>
      <c r="Q35" s="73"/>
      <c r="R35" s="262"/>
      <c r="S35" s="73"/>
      <c r="T35" s="73"/>
      <c r="U35" s="72"/>
    </row>
    <row r="36" spans="1:21" ht="14.5">
      <c r="A36" s="73">
        <v>18</v>
      </c>
      <c r="B36" s="416" t="s">
        <v>838</v>
      </c>
      <c r="C36" s="416" t="s">
        <v>829</v>
      </c>
      <c r="D36" s="416" t="s">
        <v>808</v>
      </c>
      <c r="E36" s="416">
        <v>30.766304999999999</v>
      </c>
      <c r="F36" s="416">
        <v>-30.119233000000001</v>
      </c>
      <c r="G36" s="269"/>
      <c r="H36" s="73"/>
      <c r="I36" s="73"/>
      <c r="J36" s="73"/>
      <c r="K36" s="73"/>
      <c r="L36" s="73"/>
      <c r="M36" s="73"/>
      <c r="N36" s="73"/>
      <c r="O36" s="73"/>
      <c r="P36" s="73"/>
      <c r="Q36" s="73"/>
      <c r="R36" s="262"/>
      <c r="S36" s="73"/>
      <c r="T36" s="73"/>
      <c r="U36" s="72"/>
    </row>
    <row r="37" spans="1:21" ht="14.5">
      <c r="A37" s="73">
        <v>19</v>
      </c>
      <c r="B37" s="416" t="s">
        <v>839</v>
      </c>
      <c r="C37" s="416" t="s">
        <v>840</v>
      </c>
      <c r="D37" s="416" t="s">
        <v>808</v>
      </c>
      <c r="E37" s="416">
        <v>30.750029000000001</v>
      </c>
      <c r="F37" s="416">
        <v>-30.128882000000001</v>
      </c>
      <c r="G37" s="269"/>
      <c r="H37" s="73"/>
      <c r="I37" s="73"/>
      <c r="J37" s="73"/>
      <c r="K37" s="75"/>
      <c r="L37" s="73"/>
      <c r="M37" s="73"/>
      <c r="N37" s="73"/>
      <c r="O37" s="73"/>
      <c r="P37" s="73"/>
      <c r="Q37" s="73"/>
      <c r="R37" s="262"/>
      <c r="S37" s="73"/>
      <c r="T37" s="73"/>
      <c r="U37" s="72"/>
    </row>
    <row r="38" spans="1:21" ht="14.5">
      <c r="A38" s="73">
        <v>20</v>
      </c>
      <c r="B38" s="416" t="s">
        <v>841</v>
      </c>
      <c r="C38" s="416" t="s">
        <v>816</v>
      </c>
      <c r="D38" s="416" t="s">
        <v>808</v>
      </c>
      <c r="E38" s="416">
        <v>30.728292</v>
      </c>
      <c r="F38" s="416">
        <v>-30.142116999999999</v>
      </c>
      <c r="R38" s="262"/>
    </row>
    <row r="39" spans="1:21" ht="14.5">
      <c r="A39" s="73">
        <v>21</v>
      </c>
      <c r="B39" s="416" t="s">
        <v>842</v>
      </c>
      <c r="C39" s="416" t="s">
        <v>816</v>
      </c>
      <c r="D39" s="416" t="s">
        <v>808</v>
      </c>
      <c r="E39" s="416">
        <v>30.729102000000001</v>
      </c>
      <c r="F39" s="416">
        <v>-30.143189</v>
      </c>
    </row>
    <row r="40" spans="1:21" ht="14.5">
      <c r="A40" s="73">
        <v>22</v>
      </c>
      <c r="B40" s="416" t="s">
        <v>843</v>
      </c>
      <c r="C40" s="416" t="s">
        <v>844</v>
      </c>
      <c r="D40" s="416" t="s">
        <v>808</v>
      </c>
      <c r="E40" s="416">
        <v>30.754971000000001</v>
      </c>
      <c r="F40" s="416">
        <v>-30.131847</v>
      </c>
    </row>
    <row r="41" spans="1:21" ht="14.5">
      <c r="A41" s="73">
        <v>23</v>
      </c>
      <c r="B41" s="416" t="s">
        <v>845</v>
      </c>
      <c r="C41" s="416" t="s">
        <v>844</v>
      </c>
      <c r="D41" s="416" t="s">
        <v>808</v>
      </c>
      <c r="E41" s="416">
        <v>30.755178999999998</v>
      </c>
      <c r="F41" s="416">
        <v>-30.134412999999999</v>
      </c>
    </row>
    <row r="42" spans="1:21" ht="14.5">
      <c r="A42" s="73">
        <v>24</v>
      </c>
      <c r="B42" s="416" t="s">
        <v>846</v>
      </c>
      <c r="C42" s="416" t="s">
        <v>847</v>
      </c>
      <c r="D42" s="416" t="s">
        <v>808</v>
      </c>
      <c r="E42" s="416">
        <v>30.806170000000002</v>
      </c>
      <c r="F42" s="416">
        <v>-30.141110999999999</v>
      </c>
    </row>
    <row r="43" spans="1:21" ht="14.5">
      <c r="A43" s="73">
        <v>25</v>
      </c>
      <c r="B43" s="416" t="s">
        <v>848</v>
      </c>
      <c r="C43" s="416" t="s">
        <v>849</v>
      </c>
      <c r="D43" s="416" t="s">
        <v>808</v>
      </c>
      <c r="E43" s="416">
        <v>30.757386</v>
      </c>
      <c r="F43" s="416">
        <v>-30.124054999999998</v>
      </c>
    </row>
    <row r="44" spans="1:21" ht="14.5">
      <c r="A44" s="73">
        <v>26</v>
      </c>
      <c r="B44" s="416" t="s">
        <v>850</v>
      </c>
      <c r="C44" s="416" t="s">
        <v>851</v>
      </c>
      <c r="D44" s="416" t="s">
        <v>808</v>
      </c>
      <c r="E44" s="416">
        <v>30.776419000000001</v>
      </c>
      <c r="F44" s="416">
        <v>-30.119288000000001</v>
      </c>
    </row>
    <row r="45" spans="1:21" ht="14.5">
      <c r="A45" s="73">
        <v>27</v>
      </c>
      <c r="B45" s="416" t="s">
        <v>852</v>
      </c>
      <c r="C45" s="416" t="s">
        <v>853</v>
      </c>
      <c r="D45" s="416" t="s">
        <v>808</v>
      </c>
      <c r="E45" s="416">
        <v>30.754104999999999</v>
      </c>
      <c r="F45" s="416">
        <v>-30.126045999999999</v>
      </c>
    </row>
    <row r="46" spans="1:21" ht="14.5">
      <c r="A46" s="73">
        <v>28</v>
      </c>
      <c r="B46" s="416" t="s">
        <v>854</v>
      </c>
      <c r="C46" s="416" t="s">
        <v>855</v>
      </c>
      <c r="D46" s="416" t="s">
        <v>808</v>
      </c>
      <c r="E46" s="416">
        <v>30.766677999999999</v>
      </c>
      <c r="F46" s="416">
        <v>-30.114985999999998</v>
      </c>
    </row>
    <row r="47" spans="1:21" ht="14.5">
      <c r="A47" s="73">
        <v>29</v>
      </c>
      <c r="B47" s="416" t="s">
        <v>856</v>
      </c>
      <c r="C47" s="416" t="s">
        <v>855</v>
      </c>
      <c r="D47" s="416" t="s">
        <v>808</v>
      </c>
      <c r="E47" s="416">
        <v>30.768730999999999</v>
      </c>
      <c r="F47" s="416">
        <v>-30.114791</v>
      </c>
    </row>
    <row r="48" spans="1:21" ht="14.5">
      <c r="A48" s="73">
        <v>30</v>
      </c>
      <c r="B48" s="416" t="s">
        <v>857</v>
      </c>
      <c r="C48" s="416" t="s">
        <v>858</v>
      </c>
      <c r="D48" s="416" t="s">
        <v>808</v>
      </c>
      <c r="E48" s="416">
        <v>30.774681000000001</v>
      </c>
      <c r="F48" s="416">
        <v>-30.130942000000001</v>
      </c>
    </row>
    <row r="49" spans="1:6" ht="14.5">
      <c r="A49" s="73">
        <v>31</v>
      </c>
      <c r="B49" s="416" t="s">
        <v>859</v>
      </c>
      <c r="C49" s="416" t="s">
        <v>860</v>
      </c>
      <c r="D49" s="416" t="s">
        <v>808</v>
      </c>
      <c r="E49" s="416">
        <v>30.735609</v>
      </c>
      <c r="F49" s="416">
        <v>-30.140073999999998</v>
      </c>
    </row>
    <row r="50" spans="1:6" ht="14.5">
      <c r="A50" s="73">
        <v>32</v>
      </c>
      <c r="B50" s="416" t="s">
        <v>861</v>
      </c>
      <c r="C50" s="416" t="s">
        <v>862</v>
      </c>
      <c r="D50" s="416" t="s">
        <v>808</v>
      </c>
      <c r="E50" s="416">
        <v>30.732406999999998</v>
      </c>
      <c r="F50" s="416">
        <v>-30.137564000000001</v>
      </c>
    </row>
    <row r="51" spans="1:6" ht="14.5">
      <c r="A51" s="73">
        <v>33</v>
      </c>
      <c r="B51" s="416" t="s">
        <v>863</v>
      </c>
      <c r="C51" s="416" t="s">
        <v>853</v>
      </c>
      <c r="D51" s="416" t="s">
        <v>808</v>
      </c>
      <c r="E51" s="416">
        <v>30.754052000000001</v>
      </c>
      <c r="F51" s="416">
        <v>-30.124542999999999</v>
      </c>
    </row>
    <row r="52" spans="1:6" ht="14.5">
      <c r="A52" s="73">
        <v>34</v>
      </c>
      <c r="B52" s="416" t="s">
        <v>864</v>
      </c>
      <c r="C52" s="416" t="s">
        <v>865</v>
      </c>
      <c r="D52" s="416" t="s">
        <v>808</v>
      </c>
      <c r="E52" s="416">
        <v>30.717617000000001</v>
      </c>
      <c r="F52" s="416">
        <v>-30.137301999999998</v>
      </c>
    </row>
    <row r="53" spans="1:6" ht="14.5">
      <c r="A53" s="73">
        <v>35</v>
      </c>
      <c r="B53" s="416" t="s">
        <v>866</v>
      </c>
      <c r="C53" s="416" t="s">
        <v>810</v>
      </c>
      <c r="D53" s="416" t="s">
        <v>808</v>
      </c>
      <c r="E53" s="416">
        <v>30.752182999999999</v>
      </c>
      <c r="F53" s="416">
        <v>-30.120664999999999</v>
      </c>
    </row>
    <row r="54" spans="1:6" ht="14.5">
      <c r="A54" s="73">
        <v>36</v>
      </c>
      <c r="B54" s="416" t="s">
        <v>867</v>
      </c>
      <c r="C54" s="416" t="s">
        <v>868</v>
      </c>
      <c r="D54" s="416" t="s">
        <v>808</v>
      </c>
      <c r="E54" s="416">
        <v>30.745193</v>
      </c>
      <c r="F54" s="416">
        <v>-30.13898</v>
      </c>
    </row>
    <row r="55" spans="1:6" ht="14.5">
      <c r="A55" s="73">
        <v>37</v>
      </c>
      <c r="B55" s="416" t="s">
        <v>869</v>
      </c>
      <c r="C55" s="416" t="s">
        <v>868</v>
      </c>
      <c r="D55" s="416" t="s">
        <v>808</v>
      </c>
      <c r="E55" s="416">
        <v>30.746023999999998</v>
      </c>
      <c r="F55" s="416">
        <v>-30.138504999999999</v>
      </c>
    </row>
    <row r="56" spans="1:6" ht="14.5">
      <c r="A56" s="73">
        <v>38</v>
      </c>
      <c r="B56" s="417" t="s">
        <v>870</v>
      </c>
      <c r="C56" s="416" t="s">
        <v>789</v>
      </c>
      <c r="D56" s="416" t="s">
        <v>808</v>
      </c>
      <c r="E56" s="416" t="s">
        <v>789</v>
      </c>
      <c r="F56" s="416" t="s">
        <v>789</v>
      </c>
    </row>
  </sheetData>
  <autoFilter ref="A2:K2" xr:uid="{00000000-0009-0000-0000-00000F000000}"/>
  <mergeCells count="2">
    <mergeCell ref="O8:Q8"/>
    <mergeCell ref="W8:X8"/>
  </mergeCells>
  <phoneticPr fontId="16" type="noConversion"/>
  <conditionalFormatting sqref="B18:B55">
    <cfRule type="duplicateValues" dxfId="1" priority="2"/>
  </conditionalFormatting>
  <conditionalFormatting sqref="B56">
    <cfRule type="duplicateValues" dxfId="0" priority="1"/>
  </conditionalFormatting>
  <dataValidations count="4">
    <dataValidation type="list" allowBlank="1" showInputMessage="1" showErrorMessage="1" sqref="R16:R38" xr:uid="{DD2A816E-7A13-459A-B11B-E4D986355FA5}">
      <formula1>$X$10:$X$11</formula1>
    </dataValidation>
    <dataValidation type="list" allowBlank="1" showInputMessage="1" showErrorMessage="1" sqref="N16:N36" xr:uid="{AD4C98DE-892E-4D1B-8D37-3AFB86D28DA4}">
      <formula1>$X$1:$X$3</formula1>
    </dataValidation>
    <dataValidation type="list" allowBlank="1" showInputMessage="1" showErrorMessage="1" sqref="P16:P36" xr:uid="{BDE745CF-D2BA-442A-A5C0-AE493957D0B8}">
      <formula1>$V$2:$V$5</formula1>
    </dataValidation>
    <dataValidation type="list" allowBlank="1" showInputMessage="1" showErrorMessage="1" sqref="C10:C14" xr:uid="{0A6E8591-D0C6-40E1-AB83-31FA0C7B1A11}">
      <formula1>$Y$12:$Y$12</formula1>
    </dataValidation>
  </dataValidations>
  <hyperlinks>
    <hyperlink ref="V14" r:id="rId1" xr:uid="{B7464BD3-993F-4558-AA1E-533146899BAA}"/>
    <hyperlink ref="V10" r:id="rId2" xr:uid="{59F89DFC-E2C4-4AA9-9CB3-484C36201932}"/>
    <hyperlink ref="V11" r:id="rId3" xr:uid="{4A48D0E5-9BF9-43A2-A41E-4AB42071B37D}"/>
    <hyperlink ref="V12" r:id="rId4" xr:uid="{1FD7DA46-B42B-4B9D-83B2-44189EFB6EA8}"/>
    <hyperlink ref="V13" r:id="rId5" xr:uid="{43E694FB-552A-4C0A-B73B-BB640B203F46}"/>
  </hyperlinks>
  <pageMargins left="0.75" right="0.75" top="1" bottom="1" header="0.5" footer="0.5"/>
  <pageSetup paperSize="9" orientation="landscape" r:id="rId6"/>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75"/>
  <sheetViews>
    <sheetView workbookViewId="0">
      <selection activeCell="E20" sqref="E20"/>
    </sheetView>
  </sheetViews>
  <sheetFormatPr defaultColWidth="9.1796875" defaultRowHeight="14"/>
  <cols>
    <col min="1" max="1" width="9.1796875" style="35"/>
    <col min="2" max="2" width="14" style="35" customWidth="1"/>
    <col min="3" max="16384" width="9.1796875" style="35"/>
  </cols>
  <sheetData>
    <row r="1" spans="1:7" ht="15">
      <c r="A1" s="76" t="s">
        <v>1409</v>
      </c>
    </row>
    <row r="2" spans="1:7">
      <c r="A2" s="581" t="s">
        <v>1410</v>
      </c>
      <c r="B2" s="581" t="s">
        <v>1411</v>
      </c>
    </row>
    <row r="3" spans="1:7">
      <c r="A3" s="581" t="s">
        <v>1412</v>
      </c>
      <c r="B3" s="581" t="s">
        <v>1413</v>
      </c>
    </row>
    <row r="4" spans="1:7">
      <c r="A4" s="581" t="s">
        <v>1414</v>
      </c>
      <c r="B4" s="581" t="s">
        <v>1415</v>
      </c>
    </row>
    <row r="5" spans="1:7">
      <c r="A5" s="581"/>
      <c r="B5" s="582"/>
    </row>
    <row r="6" spans="1:7">
      <c r="A6" s="583" t="s">
        <v>1416</v>
      </c>
    </row>
    <row r="7" spans="1:7">
      <c r="A7" s="583" t="s">
        <v>1417</v>
      </c>
      <c r="B7" s="584" t="s">
        <v>1418</v>
      </c>
      <c r="E7" s="585"/>
      <c r="G7" s="585"/>
    </row>
    <row r="8" spans="1:7">
      <c r="B8" s="584" t="s">
        <v>1419</v>
      </c>
      <c r="E8" s="585"/>
      <c r="G8" s="585"/>
    </row>
    <row r="9" spans="1:7">
      <c r="B9" s="584" t="s">
        <v>1420</v>
      </c>
      <c r="E9" s="585"/>
      <c r="G9" s="585"/>
    </row>
    <row r="10" spans="1:7">
      <c r="B10" s="584" t="s">
        <v>1421</v>
      </c>
      <c r="E10" s="585"/>
      <c r="G10" s="585"/>
    </row>
    <row r="11" spans="1:7">
      <c r="B11" s="584" t="s">
        <v>1422</v>
      </c>
      <c r="E11" s="585"/>
      <c r="G11" s="585"/>
    </row>
    <row r="12" spans="1:7">
      <c r="B12" s="584" t="s">
        <v>1423</v>
      </c>
    </row>
    <row r="13" spans="1:7">
      <c r="B13" s="584" t="s">
        <v>1424</v>
      </c>
      <c r="E13" s="585"/>
      <c r="G13" s="585"/>
    </row>
    <row r="14" spans="1:7">
      <c r="B14" s="584" t="s">
        <v>1425</v>
      </c>
      <c r="E14" s="585"/>
      <c r="G14" s="585"/>
    </row>
    <row r="15" spans="1:7">
      <c r="B15" s="584"/>
      <c r="E15" s="585"/>
      <c r="G15" s="585"/>
    </row>
    <row r="16" spans="1:7">
      <c r="A16" s="586" t="s">
        <v>1426</v>
      </c>
      <c r="B16" s="587"/>
      <c r="C16" s="588" t="s">
        <v>15</v>
      </c>
      <c r="D16" s="588" t="s">
        <v>16</v>
      </c>
      <c r="E16" s="588" t="s">
        <v>17</v>
      </c>
      <c r="F16" s="588" t="s">
        <v>18</v>
      </c>
      <c r="G16" s="588" t="s">
        <v>19</v>
      </c>
    </row>
    <row r="17" spans="1:7">
      <c r="A17" s="589" t="s">
        <v>1427</v>
      </c>
      <c r="B17" s="589" t="s">
        <v>1428</v>
      </c>
      <c r="C17" s="590">
        <v>0</v>
      </c>
      <c r="D17" s="590">
        <v>0</v>
      </c>
      <c r="E17" s="282">
        <v>0</v>
      </c>
      <c r="F17" s="590">
        <v>0</v>
      </c>
      <c r="G17" s="590">
        <v>0</v>
      </c>
    </row>
    <row r="18" spans="1:7">
      <c r="A18" s="591"/>
      <c r="B18" s="589" t="s">
        <v>1429</v>
      </c>
      <c r="C18" s="590">
        <v>0</v>
      </c>
      <c r="D18" s="590">
        <v>0</v>
      </c>
      <c r="E18" s="590">
        <v>0</v>
      </c>
      <c r="F18" s="590">
        <v>0</v>
      </c>
      <c r="G18" s="590">
        <v>0</v>
      </c>
    </row>
    <row r="19" spans="1:7">
      <c r="A19" s="589" t="s">
        <v>95</v>
      </c>
      <c r="B19" s="589" t="s">
        <v>1428</v>
      </c>
      <c r="C19" s="590">
        <v>5</v>
      </c>
      <c r="D19" s="590">
        <v>1.5</v>
      </c>
      <c r="E19" s="590">
        <v>1.5</v>
      </c>
      <c r="F19" s="590">
        <v>1.5</v>
      </c>
      <c r="G19" s="590">
        <v>1.5</v>
      </c>
    </row>
    <row r="20" spans="1:7">
      <c r="A20" s="591"/>
      <c r="B20" s="589" t="s">
        <v>1429</v>
      </c>
      <c r="C20" s="590">
        <v>5</v>
      </c>
      <c r="D20" s="590">
        <v>1.5</v>
      </c>
      <c r="E20" s="590">
        <v>1.5</v>
      </c>
      <c r="F20" s="590">
        <v>1.5</v>
      </c>
      <c r="G20" s="590">
        <v>1.5</v>
      </c>
    </row>
    <row r="21" spans="1:7">
      <c r="B21" s="584"/>
    </row>
    <row r="22" spans="1:7">
      <c r="A22" s="586" t="s">
        <v>1430</v>
      </c>
      <c r="B22" s="587"/>
      <c r="C22" s="588" t="s">
        <v>877</v>
      </c>
      <c r="D22" s="588" t="s">
        <v>16</v>
      </c>
      <c r="E22" s="588" t="s">
        <v>17</v>
      </c>
      <c r="F22" s="588" t="s">
        <v>18</v>
      </c>
      <c r="G22" s="588" t="s">
        <v>19</v>
      </c>
    </row>
    <row r="23" spans="1:7">
      <c r="A23" s="589" t="s">
        <v>1427</v>
      </c>
      <c r="B23" s="589" t="s">
        <v>1428</v>
      </c>
      <c r="C23" s="590">
        <v>0</v>
      </c>
      <c r="D23" s="590">
        <v>0</v>
      </c>
      <c r="E23" s="590">
        <v>0</v>
      </c>
      <c r="F23" s="590">
        <v>0</v>
      </c>
      <c r="G23" s="590">
        <v>0</v>
      </c>
    </row>
    <row r="24" spans="1:7">
      <c r="A24" s="591"/>
      <c r="B24" s="589" t="s">
        <v>1429</v>
      </c>
      <c r="C24" s="590">
        <v>0</v>
      </c>
      <c r="D24" s="590">
        <v>0</v>
      </c>
      <c r="E24" s="590">
        <v>0</v>
      </c>
      <c r="F24" s="590">
        <v>0</v>
      </c>
      <c r="G24" s="590">
        <v>0</v>
      </c>
    </row>
    <row r="25" spans="1:7">
      <c r="A25" s="589" t="s">
        <v>95</v>
      </c>
      <c r="B25" s="589" t="s">
        <v>1428</v>
      </c>
      <c r="C25" s="590">
        <v>5</v>
      </c>
      <c r="D25" s="590">
        <v>1.5</v>
      </c>
      <c r="E25" s="590">
        <v>1.5</v>
      </c>
      <c r="F25" s="590">
        <v>1.5</v>
      </c>
      <c r="G25" s="590">
        <v>1.5</v>
      </c>
    </row>
    <row r="26" spans="1:7">
      <c r="A26" s="591"/>
      <c r="B26" s="589" t="s">
        <v>1429</v>
      </c>
      <c r="C26" s="590">
        <v>3</v>
      </c>
      <c r="D26" s="590">
        <v>1.5</v>
      </c>
      <c r="E26" s="590">
        <v>1.5</v>
      </c>
      <c r="F26" s="590">
        <f>E64</f>
        <v>0</v>
      </c>
      <c r="G26" s="590">
        <v>1.5</v>
      </c>
    </row>
    <row r="27" spans="1:7">
      <c r="A27" s="592" t="s">
        <v>1431</v>
      </c>
    </row>
    <row r="28" spans="1:7">
      <c r="A28" s="592" t="s">
        <v>1432</v>
      </c>
      <c r="D28" s="35" t="s">
        <v>1433</v>
      </c>
      <c r="E28" s="593" t="s">
        <v>1434</v>
      </c>
    </row>
    <row r="29" spans="1:7">
      <c r="A29" s="584" t="s">
        <v>1435</v>
      </c>
      <c r="B29" s="584" t="s">
        <v>1436</v>
      </c>
      <c r="C29" s="584" t="s">
        <v>1437</v>
      </c>
      <c r="D29" s="584" t="s">
        <v>15</v>
      </c>
      <c r="E29" s="584" t="s">
        <v>1438</v>
      </c>
      <c r="F29" s="584" t="s">
        <v>877</v>
      </c>
    </row>
    <row r="30" spans="1:7">
      <c r="A30" s="35" t="s">
        <v>427</v>
      </c>
      <c r="B30" s="35" t="s">
        <v>1439</v>
      </c>
      <c r="C30" s="594"/>
      <c r="D30" s="517"/>
      <c r="E30" s="517"/>
      <c r="F30" s="517"/>
    </row>
    <row r="31" spans="1:7">
      <c r="A31" s="35" t="s">
        <v>1440</v>
      </c>
      <c r="B31" s="35" t="s">
        <v>1441</v>
      </c>
      <c r="C31" s="594"/>
      <c r="D31" s="517"/>
      <c r="E31" s="517"/>
      <c r="F31" s="517"/>
    </row>
    <row r="32" spans="1:7">
      <c r="A32" s="35" t="s">
        <v>1442</v>
      </c>
      <c r="B32" s="35" t="s">
        <v>1443</v>
      </c>
      <c r="C32" s="594"/>
      <c r="D32" s="35">
        <v>0</v>
      </c>
      <c r="E32" s="35">
        <f>ROUNDUP((0.8*SQRT(C32)),0)</f>
        <v>0</v>
      </c>
      <c r="F32" s="35">
        <f>ROUNDUP((0.8*SQRT(C32)),0)</f>
        <v>0</v>
      </c>
    </row>
    <row r="33" spans="1:8">
      <c r="A33" s="35" t="s">
        <v>1444</v>
      </c>
      <c r="B33" s="35" t="s">
        <v>1445</v>
      </c>
      <c r="C33" s="594"/>
      <c r="D33" s="517"/>
      <c r="E33" s="517"/>
      <c r="F33" s="517"/>
    </row>
    <row r="34" spans="1:8">
      <c r="A34" s="35" t="s">
        <v>1446</v>
      </c>
      <c r="B34" s="35" t="s">
        <v>1447</v>
      </c>
      <c r="C34" s="594">
        <v>2</v>
      </c>
      <c r="D34" s="517"/>
      <c r="E34" s="517"/>
      <c r="F34" s="517"/>
    </row>
    <row r="35" spans="1:8">
      <c r="A35" s="35" t="s">
        <v>1448</v>
      </c>
      <c r="B35" s="35" t="s">
        <v>1449</v>
      </c>
      <c r="C35" s="594"/>
      <c r="D35" s="35">
        <v>0</v>
      </c>
      <c r="E35" s="35">
        <f>ROUNDUP((0.8*SQRT(C35)),0)</f>
        <v>0</v>
      </c>
      <c r="F35" s="35">
        <f>ROUNDUP((0.8*SQRT(C35)),0)</f>
        <v>0</v>
      </c>
      <c r="G35" s="595" t="s">
        <v>1450</v>
      </c>
      <c r="H35" s="595"/>
    </row>
    <row r="36" spans="1:8">
      <c r="A36" s="35" t="s">
        <v>1451</v>
      </c>
      <c r="B36" s="35" t="s">
        <v>1452</v>
      </c>
      <c r="C36" s="594"/>
      <c r="D36" s="517"/>
      <c r="E36" s="517"/>
      <c r="F36" s="517"/>
    </row>
    <row r="37" spans="1:8">
      <c r="A37" s="35" t="s">
        <v>1453</v>
      </c>
      <c r="B37" s="35" t="s">
        <v>1454</v>
      </c>
      <c r="C37" s="594"/>
      <c r="D37" s="517"/>
      <c r="E37" s="517"/>
      <c r="F37" s="517"/>
    </row>
    <row r="38" spans="1:8">
      <c r="A38" s="35" t="s">
        <v>1455</v>
      </c>
      <c r="B38" s="35" t="s">
        <v>1456</v>
      </c>
      <c r="C38" s="594"/>
      <c r="D38" s="35">
        <v>0</v>
      </c>
      <c r="E38" s="35">
        <f>ROUNDUP((0.8*SQRT(C38)),0)</f>
        <v>0</v>
      </c>
      <c r="F38" s="35">
        <f>ROUNDUP((0.8*SQRT(C38)),0)</f>
        <v>0</v>
      </c>
    </row>
    <row r="39" spans="1:8">
      <c r="A39" s="35" t="s">
        <v>1451</v>
      </c>
      <c r="B39" s="35" t="s">
        <v>1457</v>
      </c>
      <c r="C39" s="594"/>
      <c r="D39" s="517"/>
      <c r="E39" s="517"/>
      <c r="F39" s="517"/>
    </row>
    <row r="40" spans="1:8">
      <c r="A40" s="35" t="s">
        <v>1453</v>
      </c>
      <c r="B40" s="35" t="s">
        <v>1458</v>
      </c>
      <c r="C40" s="594"/>
      <c r="D40" s="517"/>
      <c r="E40" s="517"/>
      <c r="F40" s="517"/>
    </row>
    <row r="41" spans="1:8">
      <c r="A41" s="35" t="s">
        <v>1459</v>
      </c>
      <c r="B41" s="35" t="s">
        <v>1460</v>
      </c>
      <c r="C41" s="594"/>
      <c r="D41" s="35">
        <v>0</v>
      </c>
      <c r="E41" s="35">
        <f>ROUNDUP((0.8*SQRT(C41)),0)</f>
        <v>0</v>
      </c>
      <c r="F41" s="35">
        <f>ROUNDUP((0.8*SQRT(C41)),0)</f>
        <v>0</v>
      </c>
    </row>
    <row r="42" spans="1:8">
      <c r="A42" s="584"/>
      <c r="B42" s="596" t="s">
        <v>1461</v>
      </c>
      <c r="C42" s="35">
        <v>5</v>
      </c>
      <c r="D42" s="70">
        <v>3</v>
      </c>
      <c r="E42" s="597">
        <f>(D42*0.5)+(E32+E35+E38+E41)</f>
        <v>1.5</v>
      </c>
      <c r="F42" s="70">
        <f>E42</f>
        <v>1.5</v>
      </c>
    </row>
    <row r="45" spans="1:8">
      <c r="A45" s="592" t="s">
        <v>1462</v>
      </c>
    </row>
    <row r="46" spans="1:8">
      <c r="A46" s="592" t="s">
        <v>1463</v>
      </c>
      <c r="B46" s="584"/>
    </row>
    <row r="47" spans="1:8">
      <c r="A47" s="592" t="s">
        <v>1464</v>
      </c>
      <c r="B47" s="584"/>
    </row>
    <row r="48" spans="1:8">
      <c r="A48" s="584" t="s">
        <v>1465</v>
      </c>
      <c r="B48" s="584" t="s">
        <v>1466</v>
      </c>
      <c r="C48" s="593" t="s">
        <v>1434</v>
      </c>
    </row>
    <row r="49" spans="1:8">
      <c r="A49" s="528" t="s">
        <v>1467</v>
      </c>
      <c r="B49" s="584"/>
      <c r="E49" s="593"/>
    </row>
    <row r="50" spans="1:8">
      <c r="B50" s="584"/>
      <c r="E50" s="593"/>
    </row>
    <row r="51" spans="1:8">
      <c r="A51" s="584" t="s">
        <v>1435</v>
      </c>
      <c r="B51" s="584" t="s">
        <v>1468</v>
      </c>
      <c r="C51" s="584" t="s">
        <v>1469</v>
      </c>
      <c r="D51" s="584" t="s">
        <v>15</v>
      </c>
      <c r="E51" s="584" t="s">
        <v>1438</v>
      </c>
      <c r="F51" s="584" t="s">
        <v>877</v>
      </c>
    </row>
    <row r="52" spans="1:8">
      <c r="A52" s="35" t="s">
        <v>427</v>
      </c>
      <c r="B52" s="35" t="s">
        <v>1439</v>
      </c>
      <c r="C52" s="594"/>
      <c r="D52" s="35">
        <f>C52</f>
        <v>0</v>
      </c>
      <c r="E52" s="35">
        <f>ROUNDUP((0.8*C52),0)</f>
        <v>0</v>
      </c>
      <c r="F52" s="35">
        <f>ROUNDUP((0.8*C52),0)</f>
        <v>0</v>
      </c>
      <c r="G52" s="35" t="s">
        <v>1470</v>
      </c>
    </row>
    <row r="53" spans="1:8">
      <c r="A53" s="35" t="s">
        <v>1440</v>
      </c>
      <c r="B53" s="35" t="s">
        <v>1441</v>
      </c>
      <c r="C53" s="594"/>
      <c r="D53" s="35">
        <f>C53</f>
        <v>0</v>
      </c>
      <c r="E53" s="35">
        <f>ROUNDUP((0.8*C53),0)</f>
        <v>0</v>
      </c>
      <c r="F53" s="35">
        <f>ROUNDUP((0.8*C53),0)</f>
        <v>0</v>
      </c>
      <c r="G53" s="35" t="s">
        <v>1470</v>
      </c>
    </row>
    <row r="54" spans="1:8">
      <c r="A54" s="35" t="s">
        <v>1442</v>
      </c>
      <c r="B54" s="35" t="s">
        <v>1443</v>
      </c>
      <c r="C54" s="594"/>
      <c r="D54" s="35">
        <v>0</v>
      </c>
      <c r="E54" s="35">
        <f>C54</f>
        <v>0</v>
      </c>
      <c r="F54" s="35">
        <f>C54</f>
        <v>0</v>
      </c>
    </row>
    <row r="55" spans="1:8" ht="30">
      <c r="A55" s="35" t="s">
        <v>1444</v>
      </c>
      <c r="B55" s="35" t="s">
        <v>1445</v>
      </c>
      <c r="C55" s="594"/>
      <c r="D55" s="35">
        <f>ROUNDUP((0.3*C55),0)</f>
        <v>0</v>
      </c>
      <c r="E55" s="35">
        <f>ROUNDUP((0.2*C55),0)</f>
        <v>0</v>
      </c>
      <c r="F55" s="35">
        <f>ROUNDUP((0.2*C55),0)</f>
        <v>0</v>
      </c>
      <c r="G55" s="598" t="s">
        <v>1471</v>
      </c>
    </row>
    <row r="56" spans="1:8" ht="30">
      <c r="A56" s="35" t="s">
        <v>1446</v>
      </c>
      <c r="B56" s="35" t="s">
        <v>1447</v>
      </c>
      <c r="C56" s="594"/>
      <c r="D56" s="35">
        <f>ROUNDUP((0.3*C56),0)</f>
        <v>0</v>
      </c>
      <c r="E56" s="35">
        <f>ROUNDUP((0.2*C56),0)</f>
        <v>0</v>
      </c>
      <c r="F56" s="35">
        <f>ROUNDUP((0.2*C56),0)</f>
        <v>0</v>
      </c>
      <c r="G56" s="598"/>
    </row>
    <row r="57" spans="1:8">
      <c r="A57" s="35" t="s">
        <v>1448</v>
      </c>
      <c r="B57" s="35" t="s">
        <v>1449</v>
      </c>
      <c r="C57" s="594"/>
      <c r="D57" s="35">
        <v>0</v>
      </c>
      <c r="E57" s="35">
        <f>ROUNDUP((0.3*C57),0)</f>
        <v>0</v>
      </c>
      <c r="F57" s="35">
        <f>ROUNDUP((0.3*C57),0)</f>
        <v>0</v>
      </c>
      <c r="G57" s="599"/>
    </row>
    <row r="58" spans="1:8" ht="30">
      <c r="A58" s="35" t="s">
        <v>1472</v>
      </c>
      <c r="B58" s="35" t="s">
        <v>1452</v>
      </c>
      <c r="C58" s="594"/>
      <c r="D58" s="35">
        <f>ROUNDUP((0.8*SQRT(C58)),0)</f>
        <v>0</v>
      </c>
      <c r="E58" s="35">
        <f>ROUNDUP((0.6*SQRT(C58)),0)</f>
        <v>0</v>
      </c>
      <c r="F58" s="35">
        <f>ROUNDUP((0.6*SQRT(C58)),0)</f>
        <v>0</v>
      </c>
      <c r="G58" s="600" t="s">
        <v>1473</v>
      </c>
    </row>
    <row r="59" spans="1:8" ht="30">
      <c r="A59" s="35" t="s">
        <v>1453</v>
      </c>
      <c r="B59" s="35" t="s">
        <v>1454</v>
      </c>
      <c r="C59" s="594"/>
      <c r="D59" s="35">
        <f>ROUNDUP((0.8*SQRT(C59)),0)</f>
        <v>0</v>
      </c>
      <c r="E59" s="35">
        <f>ROUNDUP((0.6*SQRT(C59)),0)</f>
        <v>0</v>
      </c>
      <c r="F59" s="35">
        <f>ROUNDUP((0.6*SQRT(C59)),0)</f>
        <v>0</v>
      </c>
      <c r="G59" s="600"/>
    </row>
    <row r="60" spans="1:8">
      <c r="A60" s="35" t="s">
        <v>1455</v>
      </c>
      <c r="B60" s="35" t="s">
        <v>1456</v>
      </c>
      <c r="C60" s="594"/>
      <c r="D60" s="35">
        <v>0</v>
      </c>
      <c r="E60" s="35">
        <f>ROUNDUP((0.8*SQRT(C60)),0)</f>
        <v>0</v>
      </c>
      <c r="F60" s="35">
        <f>ROUNDUP((0.8*SQRT(C60)),0)</f>
        <v>0</v>
      </c>
    </row>
    <row r="61" spans="1:8" ht="322">
      <c r="A61" s="35" t="s">
        <v>1474</v>
      </c>
      <c r="B61" s="35" t="s">
        <v>1475</v>
      </c>
      <c r="C61" s="594"/>
      <c r="D61" s="35">
        <f>ROUNDUP((0.6*SQRT(C61)),0)</f>
        <v>0</v>
      </c>
      <c r="E61" s="35">
        <f>ROUNDUP((0.3*SQRT(C61)),0)</f>
        <v>0</v>
      </c>
      <c r="F61" s="35">
        <f>ROUNDUP((0.3*SQRT(C61)),0)</f>
        <v>0</v>
      </c>
      <c r="G61" s="600" t="s">
        <v>1476</v>
      </c>
      <c r="H61" s="53" t="s">
        <v>1477</v>
      </c>
    </row>
    <row r="62" spans="1:8" ht="30">
      <c r="A62" s="35" t="s">
        <v>1478</v>
      </c>
      <c r="B62" s="35" t="s">
        <v>1479</v>
      </c>
      <c r="C62" s="594"/>
      <c r="D62" s="35">
        <f>ROUNDUP((0.6*SQRT(C62)),0)</f>
        <v>0</v>
      </c>
      <c r="E62" s="35">
        <f>ROUNDUP((0.3*SQRT(C62)),0)</f>
        <v>0</v>
      </c>
      <c r="F62" s="35">
        <f>ROUNDUP((0.3*SQRT(C62)),0)</f>
        <v>0</v>
      </c>
      <c r="G62" s="600"/>
      <c r="H62" s="53"/>
    </row>
    <row r="63" spans="1:8">
      <c r="A63" s="35" t="s">
        <v>1459</v>
      </c>
      <c r="B63" s="35" t="s">
        <v>1460</v>
      </c>
      <c r="C63" s="594"/>
      <c r="D63" s="35">
        <v>0</v>
      </c>
      <c r="E63" s="35">
        <f>ROUNDUP((0.6*SQRT(C63)),0)</f>
        <v>0</v>
      </c>
      <c r="F63" s="35">
        <f>ROUNDUP((0.6*SQRT(C63)),0)</f>
        <v>0</v>
      </c>
    </row>
    <row r="64" spans="1:8">
      <c r="B64" s="596" t="s">
        <v>1461</v>
      </c>
      <c r="C64" s="35">
        <f>SUM(C52:C63)</f>
        <v>0</v>
      </c>
      <c r="D64" s="601">
        <f>SUM(D52:D63)</f>
        <v>0</v>
      </c>
      <c r="E64" s="601">
        <f>SUM(E52:E63)</f>
        <v>0</v>
      </c>
      <c r="F64" s="601">
        <f>SUM(F52:F63)</f>
        <v>0</v>
      </c>
    </row>
    <row r="66" spans="1:8">
      <c r="A66" s="592" t="s">
        <v>1480</v>
      </c>
      <c r="D66" s="583" t="s">
        <v>1481</v>
      </c>
    </row>
    <row r="67" spans="1:8">
      <c r="A67" s="592" t="s">
        <v>1463</v>
      </c>
      <c r="B67" s="583"/>
    </row>
    <row r="68" spans="1:8">
      <c r="A68" s="592" t="s">
        <v>1482</v>
      </c>
      <c r="B68" s="583"/>
    </row>
    <row r="69" spans="1:8">
      <c r="A69" s="584" t="s">
        <v>1483</v>
      </c>
      <c r="B69" s="584" t="s">
        <v>1484</v>
      </c>
      <c r="C69" s="602" t="s">
        <v>1485</v>
      </c>
      <c r="E69" s="593"/>
    </row>
    <row r="70" spans="1:8">
      <c r="A70" s="584" t="s">
        <v>1435</v>
      </c>
      <c r="B70" s="584" t="s">
        <v>1486</v>
      </c>
      <c r="C70" s="584" t="s">
        <v>1437</v>
      </c>
      <c r="D70" s="584" t="s">
        <v>15</v>
      </c>
      <c r="E70" s="584" t="s">
        <v>1438</v>
      </c>
      <c r="F70" s="584" t="s">
        <v>877</v>
      </c>
    </row>
    <row r="71" spans="1:8">
      <c r="A71" s="36" t="s">
        <v>427</v>
      </c>
      <c r="B71" s="36" t="s">
        <v>1487</v>
      </c>
      <c r="C71" s="603">
        <v>900</v>
      </c>
      <c r="D71" s="36">
        <v>1</v>
      </c>
      <c r="E71" s="36">
        <v>1</v>
      </c>
      <c r="F71" s="36">
        <v>1</v>
      </c>
    </row>
    <row r="72" spans="1:8">
      <c r="A72" s="36" t="s">
        <v>1440</v>
      </c>
      <c r="B72" s="36" t="s">
        <v>1487</v>
      </c>
      <c r="C72" s="603">
        <v>0</v>
      </c>
      <c r="D72" s="36">
        <v>1</v>
      </c>
      <c r="E72" s="36">
        <v>1</v>
      </c>
      <c r="F72" s="36">
        <v>1</v>
      </c>
    </row>
    <row r="73" spans="1:8" ht="322">
      <c r="A73" s="35" t="s">
        <v>1488</v>
      </c>
      <c r="B73" s="35" t="s">
        <v>1489</v>
      </c>
      <c r="C73" s="594">
        <v>900</v>
      </c>
      <c r="D73" s="36">
        <v>1</v>
      </c>
      <c r="E73" s="36">
        <v>1</v>
      </c>
      <c r="F73" s="36">
        <v>1</v>
      </c>
      <c r="G73" s="53" t="s">
        <v>1477</v>
      </c>
      <c r="H73" s="53"/>
    </row>
    <row r="74" spans="1:8">
      <c r="A74" s="35" t="s">
        <v>1444</v>
      </c>
      <c r="B74" s="35" t="s">
        <v>1490</v>
      </c>
      <c r="C74" s="594">
        <v>0</v>
      </c>
      <c r="D74" s="36">
        <v>1</v>
      </c>
      <c r="E74" s="36">
        <v>1</v>
      </c>
      <c r="F74" s="36">
        <v>1</v>
      </c>
      <c r="G74" s="53"/>
      <c r="H74" s="53"/>
    </row>
    <row r="75" spans="1:8">
      <c r="A75" s="584"/>
      <c r="B75" s="596" t="s">
        <v>1461</v>
      </c>
      <c r="D75" s="604">
        <f>SUM(D71:D74)</f>
        <v>4</v>
      </c>
      <c r="E75" s="604">
        <f>SUM(E71:E74)</f>
        <v>4</v>
      </c>
      <c r="F75" s="604">
        <f>SUM(F71:F74)</f>
        <v>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43"/>
  <sheetViews>
    <sheetView view="pageBreakPreview" zoomScaleNormal="100" zoomScaleSheetLayoutView="100" workbookViewId="0">
      <selection activeCell="A6" sqref="A6"/>
    </sheetView>
  </sheetViews>
  <sheetFormatPr defaultColWidth="9" defaultRowHeight="12.5"/>
  <cols>
    <col min="1" max="1" width="40.453125" style="42" customWidth="1"/>
    <col min="2" max="2" width="46.453125" style="42" customWidth="1"/>
    <col min="3" max="16384" width="9" style="36"/>
  </cols>
  <sheetData>
    <row r="1" spans="1:2" ht="163.5" customHeight="1">
      <c r="A1" s="77"/>
      <c r="B1" s="34" t="s">
        <v>546</v>
      </c>
    </row>
    <row r="2" spans="1:2" ht="14">
      <c r="A2" s="78" t="s">
        <v>547</v>
      </c>
      <c r="B2" s="79"/>
    </row>
    <row r="3" spans="1:2" ht="14">
      <c r="A3" s="80" t="s">
        <v>548</v>
      </c>
      <c r="B3" s="81" t="str">
        <f>Cover!D3</f>
        <v>SAPPI Southern Africa Ltd</v>
      </c>
    </row>
    <row r="4" spans="1:2" ht="14">
      <c r="A4" s="80" t="s">
        <v>549</v>
      </c>
      <c r="B4" s="81" t="str">
        <f>Cover!D8</f>
        <v>SA-PEFC-FM-013895</v>
      </c>
    </row>
    <row r="5" spans="1:2" ht="14">
      <c r="A5" s="80" t="s">
        <v>68</v>
      </c>
      <c r="B5" s="81" t="s">
        <v>1398</v>
      </c>
    </row>
    <row r="6" spans="1:2" ht="14">
      <c r="A6" s="80" t="s">
        <v>550</v>
      </c>
      <c r="B6" s="81">
        <v>5</v>
      </c>
    </row>
    <row r="7" spans="1:2" ht="14">
      <c r="A7" s="80" t="s">
        <v>551</v>
      </c>
      <c r="B7" s="81">
        <f>'1 Basic info'!D92</f>
        <v>8143.89</v>
      </c>
    </row>
    <row r="8" spans="1:2" ht="14">
      <c r="A8" s="82" t="s">
        <v>552</v>
      </c>
      <c r="B8" s="83" t="s">
        <v>1397</v>
      </c>
    </row>
    <row r="9" spans="1:2" ht="14">
      <c r="A9" s="51"/>
      <c r="B9" s="51"/>
    </row>
    <row r="10" spans="1:2" ht="14">
      <c r="A10" s="84" t="s">
        <v>553</v>
      </c>
      <c r="B10" s="85"/>
    </row>
    <row r="11" spans="1:2" ht="14">
      <c r="A11" s="86" t="s">
        <v>554</v>
      </c>
      <c r="B11" s="87" t="s">
        <v>15</v>
      </c>
    </row>
    <row r="12" spans="1:2" ht="14">
      <c r="A12" s="86" t="s">
        <v>555</v>
      </c>
      <c r="B12" s="87" t="s">
        <v>1396</v>
      </c>
    </row>
    <row r="13" spans="1:2" ht="14">
      <c r="A13" s="86" t="s">
        <v>556</v>
      </c>
      <c r="B13" s="87" t="s">
        <v>900</v>
      </c>
    </row>
    <row r="14" spans="1:2" ht="28">
      <c r="A14" s="88" t="s">
        <v>557</v>
      </c>
      <c r="B14" s="89" t="s">
        <v>901</v>
      </c>
    </row>
    <row r="15" spans="1:2" ht="14">
      <c r="A15" s="51"/>
      <c r="B15" s="51"/>
    </row>
    <row r="16" spans="1:2" s="51" customFormat="1" ht="14">
      <c r="A16" s="84" t="s">
        <v>558</v>
      </c>
      <c r="B16" s="85"/>
    </row>
    <row r="17" spans="1:2" s="51" customFormat="1" ht="14">
      <c r="A17" s="86" t="s">
        <v>559</v>
      </c>
      <c r="B17" s="87">
        <v>0</v>
      </c>
    </row>
    <row r="18" spans="1:2" s="51" customFormat="1" ht="14">
      <c r="A18" s="86" t="s">
        <v>560</v>
      </c>
      <c r="B18" s="87">
        <v>0</v>
      </c>
    </row>
    <row r="19" spans="1:2" s="51" customFormat="1" ht="14">
      <c r="A19" s="86" t="s">
        <v>561</v>
      </c>
      <c r="B19" s="87">
        <v>1</v>
      </c>
    </row>
    <row r="20" spans="1:2" s="51" customFormat="1" ht="14">
      <c r="A20" s="86" t="s">
        <v>562</v>
      </c>
      <c r="B20" s="87">
        <v>2</v>
      </c>
    </row>
    <row r="21" spans="1:2" s="51" customFormat="1" ht="14">
      <c r="A21" s="86" t="s">
        <v>563</v>
      </c>
      <c r="B21" s="87"/>
    </row>
    <row r="22" spans="1:2" s="51" customFormat="1" ht="14">
      <c r="A22" s="90" t="s">
        <v>564</v>
      </c>
      <c r="B22" s="91" t="s">
        <v>565</v>
      </c>
    </row>
    <row r="23" spans="1:2" s="51" customFormat="1" ht="14"/>
    <row r="24" spans="1:2" s="51" customFormat="1" ht="14">
      <c r="A24" s="78" t="s">
        <v>566</v>
      </c>
      <c r="B24" s="92"/>
    </row>
    <row r="25" spans="1:2" s="51" customFormat="1" ht="42">
      <c r="A25" s="658" t="s">
        <v>567</v>
      </c>
      <c r="B25" s="94" t="s">
        <v>568</v>
      </c>
    </row>
    <row r="26" spans="1:2" s="51" customFormat="1" ht="42" hidden="1">
      <c r="A26" s="659"/>
      <c r="B26" s="94" t="s">
        <v>569</v>
      </c>
    </row>
    <row r="27" spans="1:2" s="51" customFormat="1" ht="28" hidden="1">
      <c r="A27" s="80"/>
      <c r="B27" s="607" t="s">
        <v>570</v>
      </c>
    </row>
    <row r="28" spans="1:2" s="51" customFormat="1" ht="14">
      <c r="A28" s="82" t="s">
        <v>571</v>
      </c>
      <c r="B28" s="608">
        <v>45233</v>
      </c>
    </row>
    <row r="29" spans="1:2" s="51" customFormat="1" ht="14">
      <c r="B29" s="53"/>
    </row>
    <row r="30" spans="1:2" s="51" customFormat="1" ht="14">
      <c r="A30" s="78" t="s">
        <v>572</v>
      </c>
      <c r="B30" s="92"/>
    </row>
    <row r="31" spans="1:2" s="42" customFormat="1" ht="14">
      <c r="A31" s="659" t="s">
        <v>573</v>
      </c>
      <c r="B31" s="94" t="s">
        <v>574</v>
      </c>
    </row>
    <row r="32" spans="1:2" s="42" customFormat="1" ht="14" hidden="1">
      <c r="A32" s="659"/>
      <c r="B32" s="94" t="s">
        <v>575</v>
      </c>
    </row>
    <row r="33" spans="1:2" s="42" customFormat="1" ht="14" hidden="1">
      <c r="A33" s="659"/>
      <c r="B33" s="609" t="s">
        <v>576</v>
      </c>
    </row>
    <row r="34" spans="1:2" s="42" customFormat="1" ht="45.75" customHeight="1">
      <c r="A34" s="80" t="s">
        <v>548</v>
      </c>
      <c r="B34" s="42" t="str">
        <f>B14</f>
        <v>Janette Mckay</v>
      </c>
    </row>
    <row r="35" spans="1:2" s="42" customFormat="1" ht="58.5" customHeight="1">
      <c r="A35" s="94" t="s">
        <v>577</v>
      </c>
      <c r="B35" s="270" t="s">
        <v>901</v>
      </c>
    </row>
    <row r="36" spans="1:2" ht="14">
      <c r="A36" s="82" t="s">
        <v>571</v>
      </c>
      <c r="B36" s="606">
        <v>45253</v>
      </c>
    </row>
    <row r="37" spans="1:2" s="95" customFormat="1" ht="10.5" customHeight="1">
      <c r="A37" s="51"/>
      <c r="B37" s="51"/>
    </row>
    <row r="38" spans="1:2" s="95" customFormat="1" ht="10.5" customHeight="1">
      <c r="A38" s="660" t="s">
        <v>578</v>
      </c>
      <c r="B38" s="660"/>
    </row>
    <row r="39" spans="1:2" s="95" customFormat="1" ht="10.5">
      <c r="A39" s="624" t="s">
        <v>23</v>
      </c>
      <c r="B39" s="624"/>
    </row>
    <row r="40" spans="1:2" s="95" customFormat="1" ht="10.5">
      <c r="A40" s="624" t="s">
        <v>579</v>
      </c>
      <c r="B40" s="624"/>
    </row>
    <row r="41" spans="1:2" s="95" customFormat="1" ht="10.5">
      <c r="A41" s="96"/>
      <c r="B41" s="96"/>
    </row>
    <row r="42" spans="1:2" s="95" customFormat="1" ht="10.5">
      <c r="A42" s="624" t="s">
        <v>25</v>
      </c>
      <c r="B42" s="624"/>
    </row>
    <row r="43" spans="1:2">
      <c r="A43" s="624" t="s">
        <v>26</v>
      </c>
      <c r="B43" s="624"/>
    </row>
  </sheetData>
  <mergeCells count="7">
    <mergeCell ref="A43:B43"/>
    <mergeCell ref="A25:A26"/>
    <mergeCell ref="A42:B42"/>
    <mergeCell ref="A38:B38"/>
    <mergeCell ref="A39:B39"/>
    <mergeCell ref="A31:A33"/>
    <mergeCell ref="A40:B40"/>
  </mergeCells>
  <phoneticPr fontId="16" type="noConversion"/>
  <pageMargins left="0.75" right="0.75" top="1" bottom="1" header="0.5" footer="0.5"/>
  <pageSetup paperSize="9" scale="86" orientation="portrait" horizontalDpi="4294967294"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N110"/>
  <sheetViews>
    <sheetView view="pageBreakPreview" zoomScale="85" zoomScaleNormal="100" zoomScaleSheetLayoutView="85" workbookViewId="0">
      <selection activeCell="D18" sqref="D18"/>
    </sheetView>
  </sheetViews>
  <sheetFormatPr defaultColWidth="8" defaultRowHeight="12.5"/>
  <cols>
    <col min="1" max="1" width="23.453125" style="98" customWidth="1"/>
    <col min="2" max="2" width="21.7265625" style="98" customWidth="1"/>
    <col min="3" max="3" width="15.453125" style="97" customWidth="1"/>
    <col min="4" max="4" width="91.81640625" style="97" customWidth="1"/>
    <col min="5" max="12" width="8" style="97" customWidth="1"/>
    <col min="13" max="16384" width="8" style="98"/>
  </cols>
  <sheetData>
    <row r="1" spans="1:66" ht="143.25" customHeight="1">
      <c r="A1" s="535"/>
      <c r="B1" s="667" t="s">
        <v>580</v>
      </c>
      <c r="C1" s="667"/>
      <c r="D1" s="534"/>
      <c r="E1" s="538"/>
      <c r="F1"/>
      <c r="G1"/>
      <c r="H1"/>
      <c r="I1"/>
      <c r="J1"/>
      <c r="K1"/>
      <c r="L1"/>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row>
    <row r="2" spans="1:66" ht="9.75" customHeight="1">
      <c r="A2" s="522"/>
      <c r="B2" s="522"/>
      <c r="C2" s="523"/>
      <c r="D2" s="523"/>
      <c r="E2"/>
      <c r="F2"/>
      <c r="G2"/>
      <c r="H2"/>
      <c r="I2"/>
      <c r="J2"/>
      <c r="K2"/>
      <c r="L2"/>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c r="AS2" s="524"/>
      <c r="AT2" s="524"/>
      <c r="AU2" s="524"/>
      <c r="AV2" s="524"/>
      <c r="AW2" s="524"/>
      <c r="AX2" s="524"/>
      <c r="AY2" s="524"/>
      <c r="AZ2" s="524"/>
      <c r="BA2" s="524"/>
      <c r="BB2" s="524"/>
      <c r="BC2" s="524"/>
      <c r="BD2" s="524"/>
      <c r="BE2" s="524"/>
      <c r="BF2" s="524"/>
      <c r="BG2" s="524"/>
      <c r="BH2" s="524"/>
      <c r="BI2" s="524"/>
      <c r="BJ2" s="524"/>
      <c r="BK2" s="524"/>
      <c r="BL2" s="524"/>
      <c r="BM2" s="524"/>
      <c r="BN2" s="524"/>
    </row>
    <row r="3" spans="1:66" ht="13.15" customHeight="1">
      <c r="A3" s="668" t="s">
        <v>581</v>
      </c>
      <c r="B3" s="668"/>
      <c r="C3" s="668"/>
      <c r="D3" s="668"/>
      <c r="E3"/>
      <c r="F3"/>
      <c r="G3"/>
      <c r="H3"/>
      <c r="I3"/>
      <c r="J3"/>
      <c r="K3"/>
      <c r="L3"/>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4"/>
      <c r="BJ3" s="524"/>
      <c r="BK3" s="524"/>
      <c r="BL3" s="524"/>
      <c r="BM3" s="524"/>
      <c r="BN3" s="524"/>
    </row>
    <row r="4" spans="1:66" ht="14.25" customHeight="1">
      <c r="A4" s="668"/>
      <c r="B4" s="668"/>
      <c r="C4" s="668"/>
      <c r="D4" s="668"/>
      <c r="E4"/>
      <c r="F4"/>
      <c r="G4"/>
      <c r="H4"/>
      <c r="I4"/>
      <c r="J4"/>
      <c r="K4"/>
      <c r="L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4"/>
      <c r="BJ4" s="524"/>
      <c r="BK4" s="524"/>
      <c r="BL4" s="524"/>
      <c r="BM4" s="524"/>
      <c r="BN4" s="524"/>
    </row>
    <row r="5" spans="1:66" ht="25.5" customHeight="1">
      <c r="A5" s="668" t="s">
        <v>582</v>
      </c>
      <c r="B5" s="668"/>
      <c r="C5" s="668"/>
      <c r="D5" s="668"/>
      <c r="E5"/>
      <c r="F5"/>
      <c r="G5"/>
      <c r="H5"/>
      <c r="I5"/>
      <c r="J5"/>
      <c r="K5"/>
      <c r="L5"/>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4"/>
      <c r="AP5" s="524"/>
      <c r="AQ5" s="524"/>
      <c r="AR5" s="524"/>
      <c r="AS5" s="524"/>
      <c r="AT5" s="524"/>
      <c r="AU5" s="524"/>
      <c r="AV5" s="524"/>
      <c r="AW5" s="524"/>
      <c r="AX5" s="524"/>
      <c r="AY5" s="524"/>
      <c r="AZ5" s="524"/>
      <c r="BA5" s="524"/>
      <c r="BB5" s="524"/>
      <c r="BC5" s="524"/>
      <c r="BD5" s="524"/>
      <c r="BE5" s="524"/>
      <c r="BF5" s="524"/>
      <c r="BG5" s="524"/>
      <c r="BH5" s="524"/>
      <c r="BI5" s="524"/>
      <c r="BJ5" s="524"/>
      <c r="BK5" s="524"/>
      <c r="BL5" s="524"/>
      <c r="BM5" s="524"/>
      <c r="BN5" s="524"/>
    </row>
    <row r="6" spans="1:66" ht="14">
      <c r="A6" s="669" t="s">
        <v>547</v>
      </c>
      <c r="B6" s="669"/>
      <c r="C6" s="669"/>
      <c r="D6" s="540"/>
      <c r="E6"/>
      <c r="F6"/>
      <c r="G6"/>
      <c r="H6"/>
      <c r="I6"/>
      <c r="J6"/>
      <c r="K6"/>
      <c r="L6"/>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4"/>
      <c r="AZ6" s="524"/>
      <c r="BA6" s="524"/>
      <c r="BB6" s="524"/>
      <c r="BC6" s="524"/>
      <c r="BD6" s="524"/>
      <c r="BE6" s="524"/>
      <c r="BF6" s="524"/>
      <c r="BG6" s="524"/>
      <c r="BH6" s="524"/>
      <c r="BI6" s="524"/>
      <c r="BJ6" s="524"/>
      <c r="BK6" s="524"/>
      <c r="BL6" s="524"/>
      <c r="BM6" s="524"/>
      <c r="BN6" s="524"/>
    </row>
    <row r="7" spans="1:66" ht="14">
      <c r="A7" s="540" t="s">
        <v>548</v>
      </c>
      <c r="B7" s="662" t="s">
        <v>719</v>
      </c>
      <c r="C7" s="662"/>
      <c r="D7" s="662"/>
      <c r="E7"/>
      <c r="F7"/>
      <c r="G7"/>
      <c r="H7"/>
      <c r="I7"/>
      <c r="J7"/>
      <c r="K7"/>
      <c r="L7"/>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4"/>
      <c r="AR7" s="524"/>
      <c r="AS7" s="524"/>
      <c r="AT7" s="524"/>
      <c r="AU7" s="524"/>
      <c r="AV7" s="524"/>
      <c r="AW7" s="524"/>
      <c r="AX7" s="524"/>
      <c r="AY7" s="524"/>
      <c r="AZ7" s="524"/>
      <c r="BA7" s="524"/>
      <c r="BB7" s="524"/>
      <c r="BC7" s="524"/>
      <c r="BD7" s="524"/>
      <c r="BE7" s="524"/>
      <c r="BF7" s="524"/>
      <c r="BG7" s="524"/>
      <c r="BH7" s="524"/>
      <c r="BI7" s="524"/>
      <c r="BJ7" s="524"/>
      <c r="BK7" s="524"/>
      <c r="BL7" s="524"/>
      <c r="BM7" s="524"/>
      <c r="BN7" s="524"/>
    </row>
    <row r="8" spans="1:66" ht="14">
      <c r="A8" s="540" t="s">
        <v>583</v>
      </c>
      <c r="B8" s="662" t="s">
        <v>722</v>
      </c>
      <c r="C8" s="662"/>
      <c r="D8" s="662"/>
      <c r="E8"/>
      <c r="F8"/>
      <c r="G8"/>
      <c r="H8"/>
      <c r="I8"/>
      <c r="J8"/>
      <c r="K8"/>
      <c r="L8"/>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4"/>
      <c r="AY8" s="524"/>
      <c r="AZ8" s="524"/>
      <c r="BA8" s="524"/>
      <c r="BB8" s="524"/>
      <c r="BC8" s="524"/>
      <c r="BD8" s="524"/>
      <c r="BE8" s="524"/>
      <c r="BF8" s="524"/>
      <c r="BG8" s="524"/>
      <c r="BH8" s="524"/>
      <c r="BI8" s="524"/>
      <c r="BJ8" s="524"/>
      <c r="BK8" s="524"/>
      <c r="BL8" s="524"/>
      <c r="BM8" s="524"/>
      <c r="BN8" s="524"/>
    </row>
    <row r="9" spans="1:66" ht="14">
      <c r="A9" s="540" t="s">
        <v>68</v>
      </c>
      <c r="B9" s="521" t="s">
        <v>717</v>
      </c>
      <c r="C9" s="521"/>
      <c r="D9" s="521"/>
      <c r="E9"/>
      <c r="F9"/>
      <c r="G9"/>
      <c r="H9"/>
      <c r="I9"/>
      <c r="J9"/>
      <c r="K9"/>
      <c r="L9"/>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4"/>
      <c r="AY9" s="524"/>
      <c r="AZ9" s="524"/>
      <c r="BA9" s="524"/>
      <c r="BB9" s="524"/>
      <c r="BC9" s="524"/>
      <c r="BD9" s="524"/>
      <c r="BE9" s="524"/>
      <c r="BF9" s="524"/>
      <c r="BG9" s="524"/>
      <c r="BH9" s="524"/>
      <c r="BI9" s="524"/>
      <c r="BJ9" s="524"/>
      <c r="BK9" s="524"/>
      <c r="BL9" s="524"/>
      <c r="BM9" s="524"/>
      <c r="BN9" s="524"/>
    </row>
    <row r="10" spans="1:66" ht="14">
      <c r="A10" s="540" t="s">
        <v>549</v>
      </c>
      <c r="B10" s="662" t="str">
        <f>Cover!D8</f>
        <v>SA-PEFC-FM-013895</v>
      </c>
      <c r="C10" s="662"/>
      <c r="D10" s="521"/>
      <c r="E10"/>
      <c r="F10"/>
      <c r="G10"/>
      <c r="H10"/>
      <c r="I10"/>
      <c r="J10"/>
      <c r="K10"/>
      <c r="L10"/>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4"/>
      <c r="AY10" s="524"/>
      <c r="AZ10" s="524"/>
      <c r="BA10" s="524"/>
      <c r="BB10" s="524"/>
      <c r="BC10" s="524"/>
      <c r="BD10" s="524"/>
      <c r="BE10" s="524"/>
      <c r="BF10" s="524"/>
      <c r="BG10" s="524"/>
      <c r="BH10" s="524"/>
      <c r="BI10" s="524"/>
      <c r="BJ10" s="524"/>
      <c r="BK10" s="524"/>
      <c r="BL10" s="524"/>
      <c r="BM10" s="524"/>
      <c r="BN10" s="524"/>
    </row>
    <row r="11" spans="1:66" ht="14">
      <c r="A11" s="540" t="s">
        <v>89</v>
      </c>
      <c r="B11" s="662" t="s">
        <v>40</v>
      </c>
      <c r="C11" s="662"/>
      <c r="D11" s="521"/>
      <c r="E11"/>
      <c r="F11"/>
      <c r="G11"/>
      <c r="H11"/>
      <c r="I11"/>
      <c r="J11"/>
      <c r="K11"/>
      <c r="L11"/>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4"/>
      <c r="AY11" s="524"/>
      <c r="AZ11" s="524"/>
      <c r="BA11" s="524"/>
      <c r="BB11" s="524"/>
      <c r="BC11" s="524"/>
      <c r="BD11" s="524"/>
      <c r="BE11" s="524"/>
      <c r="BF11" s="524"/>
      <c r="BG11" s="524"/>
      <c r="BH11" s="524"/>
      <c r="BI11" s="524"/>
      <c r="BJ11" s="524"/>
      <c r="BK11" s="524"/>
      <c r="BL11" s="524"/>
      <c r="BM11" s="524"/>
      <c r="BN11" s="524"/>
    </row>
    <row r="12" spans="1:66" ht="15" customHeight="1">
      <c r="A12" s="540" t="s">
        <v>584</v>
      </c>
      <c r="B12" s="525">
        <f>Cover!D10</f>
        <v>45253</v>
      </c>
      <c r="C12" s="521" t="s">
        <v>585</v>
      </c>
      <c r="D12" s="525">
        <f>Cover!D11</f>
        <v>47079</v>
      </c>
      <c r="E12"/>
      <c r="F12"/>
      <c r="G12"/>
      <c r="H12"/>
      <c r="I12"/>
      <c r="J12"/>
      <c r="K12"/>
      <c r="L12"/>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24"/>
      <c r="AS12" s="524"/>
      <c r="AT12" s="524"/>
      <c r="AU12" s="524"/>
      <c r="AV12" s="524"/>
      <c r="AW12" s="524"/>
      <c r="AX12" s="524"/>
      <c r="AY12" s="524"/>
      <c r="AZ12" s="524"/>
      <c r="BA12" s="524"/>
      <c r="BB12" s="524"/>
      <c r="BC12" s="524"/>
      <c r="BD12" s="524"/>
      <c r="BE12" s="524"/>
      <c r="BF12" s="524"/>
      <c r="BG12" s="524"/>
      <c r="BH12" s="524"/>
      <c r="BI12" s="524"/>
      <c r="BJ12" s="524"/>
      <c r="BK12" s="524"/>
      <c r="BL12" s="524"/>
      <c r="BM12" s="524"/>
      <c r="BN12" s="524"/>
    </row>
    <row r="13" spans="1:66" ht="18.5" customHeight="1">
      <c r="A13" s="540"/>
      <c r="B13" s="521"/>
      <c r="C13" s="536"/>
      <c r="D13" s="521"/>
      <c r="E13"/>
      <c r="F13"/>
      <c r="G13"/>
      <c r="H13"/>
      <c r="I13"/>
      <c r="J13"/>
      <c r="K13"/>
      <c r="L13"/>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4"/>
      <c r="AQ13" s="524"/>
      <c r="AR13" s="524"/>
      <c r="AS13" s="524"/>
      <c r="AT13" s="524"/>
      <c r="AU13" s="524"/>
      <c r="AV13" s="524"/>
      <c r="AW13" s="524"/>
      <c r="AX13" s="524"/>
      <c r="AY13" s="524"/>
      <c r="AZ13" s="524"/>
      <c r="BA13" s="524"/>
      <c r="BB13" s="524"/>
      <c r="BC13" s="524"/>
      <c r="BD13" s="524"/>
      <c r="BE13" s="524"/>
      <c r="BF13" s="524"/>
      <c r="BG13" s="524"/>
      <c r="BH13" s="524"/>
      <c r="BI13" s="524"/>
      <c r="BJ13" s="524"/>
      <c r="BK13" s="524"/>
      <c r="BL13" s="524"/>
      <c r="BM13" s="524"/>
      <c r="BN13" s="524"/>
    </row>
    <row r="14" spans="1:66" ht="18" customHeight="1">
      <c r="A14" s="669" t="s">
        <v>586</v>
      </c>
      <c r="B14" s="669"/>
      <c r="C14" s="669"/>
      <c r="D14" s="669"/>
      <c r="E14"/>
      <c r="F14"/>
      <c r="G14"/>
      <c r="H14"/>
      <c r="I14"/>
      <c r="J14"/>
      <c r="K14"/>
      <c r="L1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524"/>
      <c r="AS14" s="524"/>
      <c r="AT14" s="524"/>
      <c r="AU14" s="524"/>
      <c r="AV14" s="524"/>
      <c r="AW14" s="524"/>
      <c r="AX14" s="524"/>
      <c r="AY14" s="524"/>
      <c r="AZ14" s="524"/>
      <c r="BA14" s="524"/>
      <c r="BB14" s="524"/>
      <c r="BC14" s="524"/>
      <c r="BD14" s="524"/>
      <c r="BE14" s="524"/>
      <c r="BF14" s="524"/>
      <c r="BG14" s="524"/>
      <c r="BH14" s="524"/>
      <c r="BI14" s="524"/>
      <c r="BJ14" s="524"/>
      <c r="BK14" s="524"/>
      <c r="BL14" s="524"/>
      <c r="BM14" s="524"/>
      <c r="BN14" s="524"/>
    </row>
    <row r="15" spans="1:66" s="99" customFormat="1" ht="14">
      <c r="A15" s="539" t="s">
        <v>587</v>
      </c>
      <c r="B15" s="526" t="s">
        <v>588</v>
      </c>
      <c r="C15" s="526" t="s">
        <v>589</v>
      </c>
      <c r="D15" s="526" t="s">
        <v>590</v>
      </c>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7"/>
      <c r="AY15" s="537"/>
      <c r="AZ15" s="537"/>
      <c r="BA15" s="537"/>
      <c r="BB15" s="537"/>
      <c r="BC15" s="537"/>
      <c r="BD15" s="537"/>
      <c r="BE15" s="537"/>
      <c r="BF15" s="537"/>
      <c r="BG15" s="537"/>
      <c r="BH15" s="537"/>
      <c r="BI15" s="537"/>
      <c r="BJ15" s="537"/>
      <c r="BK15" s="537"/>
      <c r="BL15" s="537"/>
      <c r="BM15" s="537"/>
      <c r="BN15" s="537"/>
    </row>
    <row r="16" spans="1:66" s="100" customFormat="1" ht="409" customHeight="1">
      <c r="A16" s="541" t="s">
        <v>1381</v>
      </c>
      <c r="B16" s="541" t="s">
        <v>1382</v>
      </c>
      <c r="C16" s="541" t="s">
        <v>1383</v>
      </c>
      <c r="D16" s="541" t="s">
        <v>1384</v>
      </c>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3"/>
      <c r="AS16" s="543"/>
      <c r="AT16" s="543"/>
      <c r="AU16" s="543"/>
      <c r="AV16" s="543"/>
      <c r="AW16" s="543"/>
      <c r="AX16" s="543"/>
      <c r="AY16" s="543"/>
      <c r="AZ16" s="543"/>
      <c r="BA16" s="543"/>
      <c r="BB16" s="543"/>
      <c r="BC16" s="543"/>
      <c r="BD16" s="543"/>
      <c r="BE16" s="543"/>
      <c r="BF16" s="543"/>
      <c r="BG16" s="543"/>
      <c r="BH16" s="543"/>
      <c r="BI16" s="543"/>
      <c r="BJ16" s="543"/>
      <c r="BK16" s="543"/>
      <c r="BL16" s="543"/>
      <c r="BM16" s="543"/>
      <c r="BN16" s="543"/>
    </row>
    <row r="17" spans="1:66" s="100" customFormat="1" ht="375">
      <c r="A17" s="541" t="s">
        <v>1381</v>
      </c>
      <c r="B17" s="541" t="s">
        <v>1385</v>
      </c>
      <c r="C17" s="541" t="s">
        <v>1386</v>
      </c>
      <c r="D17" s="541" t="s">
        <v>1384</v>
      </c>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3"/>
      <c r="AO17" s="543"/>
      <c r="AP17" s="543"/>
      <c r="AQ17" s="543"/>
      <c r="AR17" s="543"/>
      <c r="AS17" s="543"/>
      <c r="AT17" s="543"/>
      <c r="AU17" s="543"/>
      <c r="AV17" s="543"/>
      <c r="AW17" s="543"/>
      <c r="AX17" s="543"/>
      <c r="AY17" s="543"/>
      <c r="AZ17" s="543"/>
      <c r="BA17" s="543"/>
      <c r="BB17" s="543"/>
      <c r="BC17" s="543"/>
      <c r="BD17" s="543"/>
      <c r="BE17" s="543"/>
      <c r="BF17" s="543"/>
      <c r="BG17" s="543"/>
      <c r="BH17" s="543"/>
      <c r="BI17" s="543"/>
      <c r="BJ17" s="543"/>
      <c r="BK17" s="543"/>
      <c r="BL17" s="543"/>
      <c r="BM17" s="543"/>
      <c r="BN17" s="543"/>
    </row>
    <row r="18" spans="1:66" s="100" customFormat="1" ht="237.5">
      <c r="A18" s="541" t="s">
        <v>1381</v>
      </c>
      <c r="B18" s="541" t="s">
        <v>614</v>
      </c>
      <c r="C18" s="541" t="s">
        <v>1387</v>
      </c>
      <c r="D18" s="541" t="s">
        <v>1388</v>
      </c>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3"/>
      <c r="AK18" s="543"/>
      <c r="AL18" s="543"/>
      <c r="AM18" s="543"/>
      <c r="AN18" s="543"/>
      <c r="AO18" s="543"/>
      <c r="AP18" s="543"/>
      <c r="AQ18" s="543"/>
      <c r="AR18" s="543"/>
      <c r="AS18" s="543"/>
      <c r="AT18" s="543"/>
      <c r="AU18" s="543"/>
      <c r="AV18" s="543"/>
      <c r="AW18" s="543"/>
      <c r="AX18" s="543"/>
      <c r="AY18" s="543"/>
      <c r="AZ18" s="543"/>
      <c r="BA18" s="543"/>
      <c r="BB18" s="543"/>
      <c r="BC18" s="543"/>
      <c r="BD18" s="543"/>
      <c r="BE18" s="543"/>
      <c r="BF18" s="543"/>
      <c r="BG18" s="543"/>
      <c r="BH18" s="543"/>
      <c r="BI18" s="543"/>
      <c r="BJ18" s="543"/>
      <c r="BK18" s="543"/>
      <c r="BL18" s="543"/>
      <c r="BM18" s="543"/>
      <c r="BN18" s="543"/>
    </row>
    <row r="19" spans="1:66" s="100" customFormat="1" hidden="1">
      <c r="A19" s="541"/>
      <c r="B19" s="541"/>
      <c r="C19" s="541"/>
      <c r="D19" s="541"/>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3"/>
      <c r="AO19" s="543"/>
      <c r="AP19" s="543"/>
      <c r="AQ19" s="543"/>
      <c r="AR19" s="543"/>
      <c r="AS19" s="543"/>
      <c r="AT19" s="543"/>
      <c r="AU19" s="543"/>
      <c r="AV19" s="543"/>
      <c r="AW19" s="543"/>
      <c r="AX19" s="543"/>
      <c r="AY19" s="543"/>
      <c r="AZ19" s="543"/>
      <c r="BA19" s="543"/>
      <c r="BB19" s="543"/>
      <c r="BC19" s="543"/>
      <c r="BD19" s="543"/>
      <c r="BE19" s="543"/>
      <c r="BF19" s="543"/>
      <c r="BG19" s="543"/>
      <c r="BH19" s="543"/>
      <c r="BI19" s="543"/>
      <c r="BJ19" s="543"/>
      <c r="BK19" s="543"/>
      <c r="BL19" s="543"/>
      <c r="BM19" s="543"/>
      <c r="BN19" s="543"/>
    </row>
    <row r="20" spans="1:66" ht="14" hidden="1">
      <c r="A20" s="544"/>
      <c r="B20" s="544"/>
      <c r="C20" s="544"/>
      <c r="D20" s="544"/>
      <c r="E20"/>
      <c r="F20"/>
      <c r="G20"/>
      <c r="H20"/>
      <c r="I20"/>
      <c r="J20"/>
      <c r="K20"/>
      <c r="L20"/>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4"/>
      <c r="BE20" s="524"/>
      <c r="BF20" s="524"/>
      <c r="BG20" s="524"/>
      <c r="BH20" s="524"/>
      <c r="BI20" s="524"/>
      <c r="BJ20" s="524"/>
      <c r="BK20" s="524"/>
      <c r="BL20" s="524"/>
      <c r="BM20" s="524"/>
      <c r="BN20" s="524"/>
    </row>
    <row r="21" spans="1:66" ht="14" hidden="1">
      <c r="A21" s="544"/>
      <c r="B21" s="544"/>
      <c r="C21" s="544"/>
      <c r="D21" s="544"/>
      <c r="E21"/>
      <c r="F21"/>
      <c r="G21"/>
      <c r="H21"/>
      <c r="I21"/>
      <c r="J21"/>
      <c r="K21"/>
      <c r="L21"/>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row>
    <row r="22" spans="1:66" ht="14" hidden="1">
      <c r="A22" s="544"/>
      <c r="B22" s="544"/>
      <c r="C22" s="544"/>
      <c r="D22" s="544"/>
      <c r="E22"/>
      <c r="F22"/>
      <c r="G22"/>
      <c r="H22"/>
      <c r="I22"/>
      <c r="J22"/>
      <c r="K22"/>
      <c r="L22"/>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row>
    <row r="23" spans="1:66" ht="14" hidden="1">
      <c r="A23" s="544"/>
      <c r="B23" s="544"/>
      <c r="C23" s="544"/>
      <c r="D23" s="544"/>
      <c r="E23"/>
      <c r="F23"/>
      <c r="G23"/>
      <c r="H23"/>
      <c r="I23"/>
      <c r="J23"/>
      <c r="K23"/>
      <c r="L23"/>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4"/>
      <c r="AU23" s="524"/>
      <c r="AV23" s="524"/>
      <c r="AW23" s="524"/>
      <c r="AX23" s="524"/>
      <c r="AY23" s="524"/>
      <c r="AZ23" s="524"/>
      <c r="BA23" s="524"/>
      <c r="BB23" s="524"/>
      <c r="BC23" s="524"/>
      <c r="BD23" s="524"/>
      <c r="BE23" s="524"/>
      <c r="BF23" s="524"/>
      <c r="BG23" s="524"/>
      <c r="BH23" s="524"/>
      <c r="BI23" s="524"/>
      <c r="BJ23" s="524"/>
      <c r="BK23" s="524"/>
      <c r="BL23" s="524"/>
      <c r="BM23" s="524"/>
      <c r="BN23" s="524"/>
    </row>
    <row r="24" spans="1:66" ht="17.25" hidden="1" customHeight="1">
      <c r="A24" s="544"/>
      <c r="B24" s="544"/>
      <c r="C24" s="544"/>
      <c r="D24" s="544"/>
      <c r="E24"/>
      <c r="F24"/>
      <c r="G24"/>
      <c r="H24"/>
      <c r="I24"/>
      <c r="J24"/>
      <c r="K24"/>
      <c r="L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4"/>
      <c r="AY24" s="524"/>
      <c r="AZ24" s="524"/>
      <c r="BA24" s="524"/>
      <c r="BB24" s="524"/>
      <c r="BC24" s="524"/>
      <c r="BD24" s="524"/>
      <c r="BE24" s="524"/>
      <c r="BF24" s="524"/>
      <c r="BG24" s="524"/>
      <c r="BH24" s="524"/>
      <c r="BI24" s="524"/>
      <c r="BJ24" s="524"/>
      <c r="BK24" s="524"/>
      <c r="BL24" s="524"/>
      <c r="BM24" s="524"/>
      <c r="BN24" s="524"/>
    </row>
    <row r="25" spans="1:66" ht="15" hidden="1" customHeight="1">
      <c r="A25" s="544"/>
      <c r="B25" s="545"/>
      <c r="C25" s="544"/>
      <c r="D25" s="545"/>
      <c r="E25"/>
      <c r="F25"/>
      <c r="G25"/>
      <c r="H25"/>
      <c r="I25"/>
      <c r="J25"/>
      <c r="K25"/>
      <c r="L25"/>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524"/>
      <c r="BA25" s="524"/>
      <c r="BB25" s="524"/>
      <c r="BC25" s="524"/>
      <c r="BD25" s="524"/>
      <c r="BE25" s="524"/>
      <c r="BF25" s="524"/>
      <c r="BG25" s="524"/>
      <c r="BH25" s="524"/>
      <c r="BI25" s="524"/>
      <c r="BJ25" s="524"/>
      <c r="BK25" s="524"/>
      <c r="BL25" s="524"/>
      <c r="BM25" s="524"/>
      <c r="BN25" s="524"/>
    </row>
    <row r="26" spans="1:66" ht="14" hidden="1">
      <c r="A26" s="521"/>
      <c r="B26" s="546"/>
      <c r="C26" s="521"/>
      <c r="D26" s="546"/>
      <c r="E26"/>
      <c r="F26"/>
      <c r="G26"/>
      <c r="H26"/>
      <c r="I26"/>
      <c r="J26"/>
      <c r="K26"/>
      <c r="L26"/>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c r="BE26" s="524"/>
      <c r="BF26" s="524"/>
      <c r="BG26" s="524"/>
      <c r="BH26" s="524"/>
      <c r="BI26" s="524"/>
      <c r="BJ26" s="524"/>
      <c r="BK26" s="524"/>
      <c r="BL26" s="524"/>
      <c r="BM26" s="524"/>
      <c r="BN26" s="524"/>
    </row>
    <row r="27" spans="1:66" ht="14">
      <c r="A27" s="547" t="s">
        <v>572</v>
      </c>
      <c r="B27" s="548"/>
      <c r="C27" s="549"/>
      <c r="D27" s="550"/>
      <c r="E27"/>
      <c r="F27"/>
      <c r="G27"/>
      <c r="H27"/>
      <c r="I27"/>
      <c r="J27"/>
      <c r="K27"/>
      <c r="L27"/>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524"/>
      <c r="BF27" s="524"/>
      <c r="BG27" s="524"/>
      <c r="BH27" s="524"/>
      <c r="BI27" s="524"/>
      <c r="BJ27" s="524"/>
      <c r="BK27" s="524"/>
      <c r="BL27" s="524"/>
      <c r="BM27" s="524"/>
      <c r="BN27" s="524"/>
    </row>
    <row r="28" spans="1:66" ht="15.75" customHeight="1">
      <c r="A28" s="661" t="s">
        <v>548</v>
      </c>
      <c r="B28" s="662"/>
      <c r="C28" s="670" t="s">
        <v>901</v>
      </c>
      <c r="D28" s="671"/>
      <c r="E28"/>
      <c r="F28"/>
      <c r="G28"/>
      <c r="H28"/>
      <c r="I28"/>
      <c r="J28"/>
      <c r="K28"/>
      <c r="L28"/>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c r="BL28" s="524"/>
      <c r="BM28" s="524"/>
      <c r="BN28" s="524"/>
    </row>
    <row r="29" spans="1:66" ht="26.25" customHeight="1">
      <c r="A29" s="661" t="s">
        <v>591</v>
      </c>
      <c r="B29" s="662"/>
      <c r="C29" s="670" t="s">
        <v>901</v>
      </c>
      <c r="D29" s="671"/>
      <c r="E29"/>
      <c r="F29"/>
      <c r="G29"/>
      <c r="H29"/>
      <c r="I29"/>
      <c r="J29"/>
      <c r="K29"/>
      <c r="L29"/>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4"/>
      <c r="BD29" s="524"/>
      <c r="BE29" s="524"/>
      <c r="BF29" s="524"/>
      <c r="BG29" s="524"/>
      <c r="BH29" s="524"/>
      <c r="BI29" s="524"/>
      <c r="BJ29" s="524"/>
      <c r="BK29" s="524"/>
      <c r="BL29" s="524"/>
      <c r="BM29" s="524"/>
      <c r="BN29" s="524"/>
    </row>
    <row r="30" spans="1:66" ht="14">
      <c r="A30" s="664" t="s">
        <v>571</v>
      </c>
      <c r="B30" s="665"/>
      <c r="C30" s="689">
        <v>45253</v>
      </c>
      <c r="D30" s="551"/>
      <c r="E30"/>
      <c r="F30"/>
      <c r="G30"/>
      <c r="H30"/>
      <c r="I30"/>
      <c r="J30"/>
      <c r="K30"/>
      <c r="L30"/>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4"/>
      <c r="AY30" s="524"/>
      <c r="AZ30" s="524"/>
      <c r="BA30" s="524"/>
      <c r="BB30" s="524"/>
      <c r="BC30" s="524"/>
      <c r="BD30" s="524"/>
      <c r="BE30" s="524"/>
      <c r="BF30" s="524"/>
      <c r="BG30" s="524"/>
      <c r="BH30" s="524"/>
      <c r="BI30" s="524"/>
      <c r="BJ30" s="524"/>
      <c r="BK30" s="524"/>
      <c r="BL30" s="524"/>
      <c r="BM30" s="524"/>
      <c r="BN30" s="524"/>
    </row>
    <row r="31" spans="1:66" ht="14">
      <c r="A31" s="540"/>
      <c r="B31" s="540"/>
      <c r="C31" s="536"/>
      <c r="D31" s="540"/>
      <c r="E31"/>
      <c r="F31"/>
      <c r="G31"/>
      <c r="H31"/>
      <c r="I31"/>
      <c r="J31"/>
      <c r="K31"/>
      <c r="L31"/>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4"/>
      <c r="AY31" s="524"/>
      <c r="AZ31" s="524"/>
      <c r="BA31" s="524"/>
      <c r="BB31" s="524"/>
      <c r="BC31" s="524"/>
      <c r="BD31" s="524"/>
      <c r="BE31" s="524"/>
      <c r="BF31" s="524"/>
      <c r="BG31" s="524"/>
      <c r="BH31" s="524"/>
      <c r="BI31" s="524"/>
      <c r="BJ31" s="524"/>
      <c r="BK31" s="524"/>
      <c r="BL31" s="524"/>
      <c r="BM31" s="524"/>
      <c r="BN31" s="524"/>
    </row>
    <row r="32" spans="1:66" ht="13.15" customHeight="1">
      <c r="A32" s="666" t="s">
        <v>22</v>
      </c>
      <c r="B32" s="666"/>
      <c r="C32" s="666"/>
      <c r="D32" s="666"/>
      <c r="E32"/>
      <c r="F32"/>
      <c r="G32"/>
      <c r="H32"/>
      <c r="I32"/>
      <c r="J32"/>
      <c r="K32"/>
      <c r="L32"/>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524"/>
      <c r="AR32" s="524"/>
      <c r="AS32" s="524"/>
      <c r="AT32" s="524"/>
      <c r="AU32" s="524"/>
      <c r="AV32" s="524"/>
      <c r="AW32" s="524"/>
      <c r="AX32" s="524"/>
      <c r="AY32" s="524"/>
      <c r="AZ32" s="524"/>
      <c r="BA32" s="524"/>
      <c r="BB32" s="524"/>
      <c r="BC32" s="524"/>
      <c r="BD32" s="524"/>
      <c r="BE32" s="524"/>
      <c r="BF32" s="524"/>
      <c r="BG32" s="524"/>
      <c r="BH32" s="524"/>
      <c r="BI32" s="524"/>
      <c r="BJ32" s="524"/>
      <c r="BK32" s="524"/>
      <c r="BL32" s="524"/>
      <c r="BM32" s="524"/>
      <c r="BN32" s="524"/>
    </row>
    <row r="33" spans="1:66" ht="14">
      <c r="A33" s="663" t="s">
        <v>23</v>
      </c>
      <c r="B33" s="663"/>
      <c r="C33" s="663"/>
      <c r="D33" s="663"/>
      <c r="E33"/>
      <c r="F33"/>
      <c r="G33"/>
      <c r="H33"/>
      <c r="I33"/>
      <c r="J33"/>
      <c r="K33"/>
      <c r="L33"/>
      <c r="M33" s="524"/>
      <c r="N33" s="524"/>
      <c r="O33" s="524"/>
      <c r="P33" s="524"/>
      <c r="Q33" s="524"/>
      <c r="R33" s="524"/>
      <c r="S33" s="524"/>
      <c r="T33" s="524"/>
      <c r="U33" s="524"/>
      <c r="V33" s="524"/>
      <c r="W33" s="524"/>
      <c r="X33" s="524"/>
      <c r="Y33" s="524"/>
      <c r="Z33" s="524"/>
      <c r="AA33" s="524"/>
      <c r="AB33" s="524"/>
      <c r="AC33" s="524"/>
      <c r="AD33" s="524"/>
      <c r="AE33" s="524"/>
      <c r="AF33" s="524"/>
      <c r="AG33" s="524"/>
      <c r="AH33" s="524"/>
      <c r="AI33" s="524"/>
      <c r="AJ33" s="524"/>
      <c r="AK33" s="524"/>
      <c r="AL33" s="524"/>
      <c r="AM33" s="524"/>
      <c r="AN33" s="524"/>
      <c r="AO33" s="524"/>
      <c r="AP33" s="524"/>
      <c r="AQ33" s="524"/>
      <c r="AR33" s="524"/>
      <c r="AS33" s="524"/>
      <c r="AT33" s="524"/>
      <c r="AU33" s="524"/>
      <c r="AV33" s="524"/>
      <c r="AW33" s="524"/>
      <c r="AX33" s="524"/>
      <c r="AY33" s="524"/>
      <c r="AZ33" s="524"/>
      <c r="BA33" s="524"/>
      <c r="BB33" s="524"/>
      <c r="BC33" s="524"/>
      <c r="BD33" s="524"/>
      <c r="BE33" s="524"/>
      <c r="BF33" s="524"/>
      <c r="BG33" s="524"/>
      <c r="BH33" s="524"/>
      <c r="BI33" s="524"/>
      <c r="BJ33" s="524"/>
      <c r="BK33" s="524"/>
      <c r="BL33" s="524"/>
      <c r="BM33" s="524"/>
      <c r="BN33" s="524"/>
    </row>
    <row r="34" spans="1:66" ht="14">
      <c r="A34" s="663" t="s">
        <v>592</v>
      </c>
      <c r="B34" s="663"/>
      <c r="C34" s="663"/>
      <c r="D34" s="663"/>
      <c r="E34"/>
      <c r="F34"/>
      <c r="G34"/>
      <c r="H34"/>
      <c r="I34"/>
      <c r="J34"/>
      <c r="K34"/>
      <c r="L3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4"/>
      <c r="AY34" s="524"/>
      <c r="AZ34" s="524"/>
      <c r="BA34" s="524"/>
      <c r="BB34" s="524"/>
      <c r="BC34" s="524"/>
      <c r="BD34" s="524"/>
      <c r="BE34" s="524"/>
      <c r="BF34" s="524"/>
      <c r="BG34" s="524"/>
      <c r="BH34" s="524"/>
      <c r="BI34" s="524"/>
      <c r="BJ34" s="524"/>
      <c r="BK34" s="524"/>
      <c r="BL34" s="524"/>
      <c r="BM34" s="524"/>
      <c r="BN34" s="524"/>
    </row>
    <row r="35" spans="1:66" ht="13.5" customHeight="1">
      <c r="A35" s="520"/>
      <c r="B35" s="520"/>
      <c r="C35" s="520"/>
      <c r="D35" s="520"/>
      <c r="E35"/>
      <c r="F35"/>
      <c r="G35"/>
      <c r="H35"/>
      <c r="I35"/>
      <c r="J35"/>
      <c r="K35"/>
      <c r="L35"/>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c r="AQ35" s="524"/>
      <c r="AR35" s="524"/>
      <c r="AS35" s="524"/>
      <c r="AT35" s="524"/>
      <c r="AU35" s="524"/>
      <c r="AV35" s="524"/>
      <c r="AW35" s="524"/>
      <c r="AX35" s="524"/>
      <c r="AY35" s="524"/>
      <c r="AZ35" s="524"/>
      <c r="BA35" s="524"/>
      <c r="BB35" s="524"/>
      <c r="BC35" s="524"/>
      <c r="BD35" s="524"/>
      <c r="BE35" s="524"/>
      <c r="BF35" s="524"/>
      <c r="BG35" s="524"/>
      <c r="BH35" s="524"/>
      <c r="BI35" s="524"/>
      <c r="BJ35" s="524"/>
      <c r="BK35" s="524"/>
      <c r="BL35" s="524"/>
      <c r="BM35" s="524"/>
      <c r="BN35" s="524"/>
    </row>
    <row r="36" spans="1:66" ht="14">
      <c r="A36" s="663" t="s">
        <v>25</v>
      </c>
      <c r="B36" s="663"/>
      <c r="C36" s="663"/>
      <c r="D36" s="663"/>
      <c r="E36"/>
      <c r="F36"/>
      <c r="G36"/>
      <c r="H36"/>
      <c r="I36"/>
      <c r="J36"/>
      <c r="K36"/>
      <c r="L36"/>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4"/>
      <c r="AY36" s="524"/>
      <c r="AZ36" s="524"/>
      <c r="BA36" s="524"/>
      <c r="BB36" s="524"/>
      <c r="BC36" s="524"/>
      <c r="BD36" s="524"/>
      <c r="BE36" s="524"/>
      <c r="BF36" s="524"/>
      <c r="BG36" s="524"/>
      <c r="BH36" s="524"/>
      <c r="BI36" s="524"/>
      <c r="BJ36" s="524"/>
      <c r="BK36" s="524"/>
      <c r="BL36" s="524"/>
      <c r="BM36" s="524"/>
      <c r="BN36" s="524"/>
    </row>
    <row r="37" spans="1:66" ht="14">
      <c r="A37" s="663" t="s">
        <v>26</v>
      </c>
      <c r="B37" s="663"/>
      <c r="C37" s="663"/>
      <c r="D37" s="663"/>
      <c r="E37"/>
      <c r="F37"/>
      <c r="G37"/>
      <c r="H37"/>
      <c r="I37"/>
      <c r="J37"/>
      <c r="K37"/>
      <c r="L37"/>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c r="AY37" s="524"/>
      <c r="AZ37" s="524"/>
      <c r="BA37" s="524"/>
      <c r="BB37" s="524"/>
      <c r="BC37" s="524"/>
      <c r="BD37" s="524"/>
      <c r="BE37" s="524"/>
      <c r="BF37" s="524"/>
      <c r="BG37" s="524"/>
      <c r="BH37" s="524"/>
      <c r="BI37" s="524"/>
      <c r="BJ37" s="524"/>
      <c r="BK37" s="524"/>
      <c r="BL37" s="524"/>
      <c r="BM37" s="524"/>
      <c r="BN37" s="524"/>
    </row>
    <row r="38" spans="1:66" ht="14">
      <c r="A38" s="663" t="s">
        <v>593</v>
      </c>
      <c r="B38" s="663"/>
      <c r="C38" s="663"/>
      <c r="D38" s="663"/>
      <c r="E38"/>
      <c r="F38"/>
      <c r="G38"/>
      <c r="H38"/>
      <c r="I38"/>
      <c r="J38"/>
      <c r="K38"/>
      <c r="L38"/>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c r="AO38" s="524"/>
      <c r="AP38" s="524"/>
      <c r="AQ38" s="524"/>
      <c r="AR38" s="524"/>
      <c r="AS38" s="524"/>
      <c r="AT38" s="524"/>
      <c r="AU38" s="524"/>
      <c r="AV38" s="524"/>
      <c r="AW38" s="524"/>
      <c r="AX38" s="524"/>
      <c r="AY38" s="524"/>
      <c r="AZ38" s="524"/>
      <c r="BA38" s="524"/>
      <c r="BB38" s="524"/>
      <c r="BC38" s="524"/>
      <c r="BD38" s="524"/>
      <c r="BE38" s="524"/>
      <c r="BF38" s="524"/>
      <c r="BG38" s="524"/>
      <c r="BH38" s="524"/>
      <c r="BI38" s="524"/>
      <c r="BJ38" s="524"/>
      <c r="BK38" s="524"/>
      <c r="BL38" s="524"/>
      <c r="BM38" s="524"/>
      <c r="BN38" s="524"/>
    </row>
    <row r="39" spans="1:66" ht="14">
      <c r="A39" s="524"/>
      <c r="B39" s="524"/>
      <c r="C39"/>
      <c r="D39"/>
      <c r="E39"/>
      <c r="F39"/>
      <c r="G39"/>
      <c r="H39"/>
      <c r="I39"/>
      <c r="J39"/>
      <c r="K39"/>
      <c r="L39"/>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524"/>
      <c r="AL39" s="524"/>
      <c r="AM39" s="524"/>
      <c r="AN39" s="524"/>
      <c r="AO39" s="524"/>
      <c r="AP39" s="524"/>
      <c r="AQ39" s="524"/>
      <c r="AR39" s="524"/>
      <c r="AS39" s="524"/>
      <c r="AT39" s="524"/>
      <c r="AU39" s="524"/>
      <c r="AV39" s="524"/>
      <c r="AW39" s="524"/>
      <c r="AX39" s="524"/>
      <c r="AY39" s="524"/>
      <c r="AZ39" s="524"/>
      <c r="BA39" s="524"/>
      <c r="BB39" s="524"/>
      <c r="BC39" s="524"/>
      <c r="BD39" s="524"/>
      <c r="BE39" s="524"/>
      <c r="BF39" s="524"/>
      <c r="BG39" s="524"/>
      <c r="BH39" s="524"/>
      <c r="BI39" s="524"/>
      <c r="BJ39" s="524"/>
      <c r="BK39" s="524"/>
      <c r="BL39" s="524"/>
      <c r="BM39" s="524"/>
      <c r="BN39" s="524"/>
    </row>
    <row r="40" spans="1:66" ht="14">
      <c r="A40" s="524"/>
      <c r="B40" s="524"/>
      <c r="C40"/>
      <c r="D40"/>
      <c r="E40"/>
      <c r="F40"/>
      <c r="G40"/>
      <c r="H40"/>
      <c r="I40"/>
      <c r="J40"/>
      <c r="K40"/>
      <c r="L40"/>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524"/>
      <c r="AV40" s="524"/>
      <c r="AW40" s="524"/>
      <c r="AX40" s="524"/>
      <c r="AY40" s="524"/>
      <c r="AZ40" s="524"/>
      <c r="BA40" s="524"/>
      <c r="BB40" s="524"/>
      <c r="BC40" s="524"/>
      <c r="BD40" s="524"/>
      <c r="BE40" s="524"/>
      <c r="BF40" s="524"/>
      <c r="BG40" s="524"/>
      <c r="BH40" s="524"/>
      <c r="BI40" s="524"/>
      <c r="BJ40" s="524"/>
      <c r="BK40" s="524"/>
      <c r="BL40" s="524"/>
      <c r="BM40" s="524"/>
      <c r="BN40" s="524"/>
    </row>
    <row r="41" spans="1:66" ht="14">
      <c r="A41" s="524"/>
      <c r="B41" s="524"/>
      <c r="C41"/>
      <c r="D41"/>
      <c r="E41"/>
      <c r="F41"/>
      <c r="G41"/>
      <c r="H41"/>
      <c r="I41"/>
      <c r="J41"/>
      <c r="K41"/>
      <c r="L41"/>
      <c r="M41" s="524"/>
      <c r="N41" s="524"/>
      <c r="O41" s="524"/>
      <c r="P41" s="524"/>
      <c r="Q41" s="524"/>
      <c r="R41" s="524"/>
      <c r="S41" s="524"/>
      <c r="T41" s="524"/>
      <c r="U41" s="524"/>
      <c r="V41" s="524"/>
      <c r="W41" s="524"/>
      <c r="X41" s="524"/>
      <c r="Y41" s="524"/>
      <c r="Z41" s="524"/>
      <c r="AA41" s="524"/>
      <c r="AB41" s="524"/>
      <c r="AC41" s="524"/>
      <c r="AD41" s="524"/>
      <c r="AE41" s="524"/>
      <c r="AF41" s="524"/>
      <c r="AG41" s="524"/>
      <c r="AH41" s="524"/>
      <c r="AI41" s="524"/>
      <c r="AJ41" s="524"/>
      <c r="AK41" s="524"/>
      <c r="AL41" s="524"/>
      <c r="AM41" s="524"/>
      <c r="AN41" s="524"/>
      <c r="AO41" s="524"/>
      <c r="AP41" s="524"/>
      <c r="AQ41" s="524"/>
      <c r="AR41" s="524"/>
      <c r="AS41" s="524"/>
      <c r="AT41" s="524"/>
      <c r="AU41" s="524"/>
      <c r="AV41" s="524"/>
      <c r="AW41" s="524"/>
      <c r="AX41" s="524"/>
      <c r="AY41" s="524"/>
      <c r="AZ41" s="524"/>
      <c r="BA41" s="524"/>
      <c r="BB41" s="524"/>
      <c r="BC41" s="524"/>
      <c r="BD41" s="524"/>
      <c r="BE41" s="524"/>
      <c r="BF41" s="524"/>
      <c r="BG41" s="524"/>
      <c r="BH41" s="524"/>
      <c r="BI41" s="524"/>
      <c r="BJ41" s="524"/>
      <c r="BK41" s="524"/>
      <c r="BL41" s="524"/>
      <c r="BM41" s="524"/>
      <c r="BN41" s="524"/>
    </row>
    <row r="42" spans="1:66" ht="14">
      <c r="A42" s="524"/>
      <c r="B42" s="524"/>
      <c r="C42"/>
      <c r="D42"/>
      <c r="E42"/>
      <c r="F42"/>
      <c r="G42"/>
      <c r="H42"/>
      <c r="I42"/>
      <c r="J42"/>
      <c r="K42"/>
      <c r="L42"/>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4"/>
      <c r="AY42" s="524"/>
      <c r="AZ42" s="524"/>
      <c r="BA42" s="524"/>
      <c r="BB42" s="524"/>
      <c r="BC42" s="524"/>
      <c r="BD42" s="524"/>
      <c r="BE42" s="524"/>
      <c r="BF42" s="524"/>
      <c r="BG42" s="524"/>
      <c r="BH42" s="524"/>
      <c r="BI42" s="524"/>
      <c r="BJ42" s="524"/>
      <c r="BK42" s="524"/>
      <c r="BL42" s="524"/>
      <c r="BM42" s="524"/>
      <c r="BN42" s="524"/>
    </row>
    <row r="43" spans="1:66" s="97" customFormat="1">
      <c r="A43" s="524"/>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524"/>
      <c r="AZ43" s="524"/>
      <c r="BA43" s="524"/>
      <c r="BB43" s="524"/>
      <c r="BC43" s="524"/>
      <c r="BD43" s="524"/>
      <c r="BE43" s="524"/>
      <c r="BF43" s="524"/>
      <c r="BG43" s="524"/>
      <c r="BH43" s="524"/>
      <c r="BI43" s="524"/>
      <c r="BJ43" s="524"/>
      <c r="BK43" s="524"/>
      <c r="BL43" s="524"/>
      <c r="BM43" s="524"/>
      <c r="BN43" s="524"/>
    </row>
    <row r="44" spans="1:66" s="97" customFormat="1">
      <c r="A44" s="524"/>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24"/>
      <c r="AS44" s="524"/>
      <c r="AT44" s="524"/>
      <c r="AU44" s="524"/>
      <c r="AV44" s="524"/>
      <c r="AW44" s="524"/>
      <c r="AX44" s="524"/>
      <c r="AY44" s="524"/>
      <c r="AZ44" s="524"/>
      <c r="BA44" s="524"/>
      <c r="BB44" s="524"/>
      <c r="BC44" s="524"/>
      <c r="BD44" s="524"/>
      <c r="BE44" s="524"/>
      <c r="BF44" s="524"/>
      <c r="BG44" s="524"/>
      <c r="BH44" s="524"/>
      <c r="BI44" s="524"/>
      <c r="BJ44" s="524"/>
      <c r="BK44" s="524"/>
      <c r="BL44" s="524"/>
      <c r="BM44" s="524"/>
      <c r="BN44" s="524"/>
    </row>
    <row r="45" spans="1:66" s="97" customFormat="1">
      <c r="A45" s="524"/>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c r="AO45" s="524"/>
      <c r="AP45" s="524"/>
      <c r="AQ45" s="524"/>
      <c r="AR45" s="524"/>
      <c r="AS45" s="524"/>
      <c r="AT45" s="524"/>
      <c r="AU45" s="524"/>
      <c r="AV45" s="524"/>
      <c r="AW45" s="524"/>
      <c r="AX45" s="524"/>
      <c r="AY45" s="524"/>
      <c r="AZ45" s="524"/>
      <c r="BA45" s="524"/>
      <c r="BB45" s="524"/>
      <c r="BC45" s="524"/>
      <c r="BD45" s="524"/>
      <c r="BE45" s="524"/>
      <c r="BF45" s="524"/>
      <c r="BG45" s="524"/>
      <c r="BH45" s="524"/>
      <c r="BI45" s="524"/>
      <c r="BJ45" s="524"/>
      <c r="BK45" s="524"/>
      <c r="BL45" s="524"/>
      <c r="BM45" s="524"/>
      <c r="BN45" s="524"/>
    </row>
    <row r="46" spans="1:66" s="97" customFormat="1">
      <c r="A46" s="524"/>
      <c r="B46" s="524"/>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24"/>
      <c r="AY46" s="524"/>
      <c r="AZ46" s="524"/>
      <c r="BA46" s="524"/>
      <c r="BB46" s="524"/>
      <c r="BC46" s="524"/>
      <c r="BD46" s="524"/>
      <c r="BE46" s="524"/>
      <c r="BF46" s="524"/>
      <c r="BG46" s="524"/>
      <c r="BH46" s="524"/>
      <c r="BI46" s="524"/>
      <c r="BJ46" s="524"/>
      <c r="BK46" s="524"/>
      <c r="BL46" s="524"/>
      <c r="BM46" s="524"/>
      <c r="BN46" s="524"/>
    </row>
    <row r="47" spans="1:66" s="97" customFormat="1">
      <c r="A47" s="524"/>
      <c r="B47" s="524"/>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4"/>
      <c r="AR47" s="524"/>
      <c r="AS47" s="524"/>
      <c r="AT47" s="524"/>
      <c r="AU47" s="524"/>
      <c r="AV47" s="524"/>
      <c r="AW47" s="524"/>
      <c r="AX47" s="524"/>
      <c r="AY47" s="524"/>
      <c r="AZ47" s="524"/>
      <c r="BA47" s="524"/>
      <c r="BB47" s="524"/>
      <c r="BC47" s="524"/>
      <c r="BD47" s="524"/>
      <c r="BE47" s="524"/>
      <c r="BF47" s="524"/>
      <c r="BG47" s="524"/>
      <c r="BH47" s="524"/>
      <c r="BI47" s="524"/>
      <c r="BJ47" s="524"/>
      <c r="BK47" s="524"/>
      <c r="BL47" s="524"/>
      <c r="BM47" s="524"/>
      <c r="BN47" s="524"/>
    </row>
    <row r="48" spans="1:66" s="97" customFormat="1">
      <c r="A48" s="524"/>
      <c r="B48" s="524"/>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4"/>
      <c r="AR48" s="524"/>
      <c r="AS48" s="524"/>
      <c r="AT48" s="524"/>
      <c r="AU48" s="524"/>
      <c r="AV48" s="524"/>
      <c r="AW48" s="524"/>
      <c r="AX48" s="524"/>
      <c r="AY48" s="524"/>
      <c r="AZ48" s="524"/>
      <c r="BA48" s="524"/>
      <c r="BB48" s="524"/>
      <c r="BC48" s="524"/>
      <c r="BD48" s="524"/>
      <c r="BE48" s="524"/>
      <c r="BF48" s="524"/>
      <c r="BG48" s="524"/>
      <c r="BH48" s="524"/>
      <c r="BI48" s="524"/>
      <c r="BJ48" s="524"/>
      <c r="BK48" s="524"/>
      <c r="BL48" s="524"/>
      <c r="BM48" s="524"/>
      <c r="BN48" s="524"/>
    </row>
    <row r="49" spans="1:31" s="97" customFormat="1">
      <c r="A49" s="524"/>
      <c r="B49" s="524"/>
      <c r="C49" s="524"/>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row>
    <row r="50" spans="1:31" s="97" customFormat="1">
      <c r="A50" s="524"/>
      <c r="B50" s="524"/>
      <c r="C50" s="524"/>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row>
    <row r="51" spans="1:31" s="97" customFormat="1">
      <c r="A51" s="524"/>
      <c r="B51" s="524"/>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row>
    <row r="52" spans="1:31" s="97" customFormat="1">
      <c r="A52" s="524"/>
      <c r="B52" s="524"/>
      <c r="C52" s="524"/>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row>
    <row r="53" spans="1:31" s="97" customFormat="1">
      <c r="A53" s="524"/>
      <c r="B53" s="524"/>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row>
    <row r="54" spans="1:31" s="97" customFormat="1">
      <c r="A54" s="524"/>
      <c r="B54" s="524"/>
      <c r="C54" s="524"/>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row>
    <row r="55" spans="1:31" s="97" customFormat="1">
      <c r="A55" s="524"/>
      <c r="B55" s="524"/>
      <c r="C55" s="524"/>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row>
    <row r="56" spans="1:31" s="97" customFormat="1">
      <c r="A56" s="524"/>
      <c r="B56" s="524"/>
      <c r="C56" s="524"/>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row>
    <row r="57" spans="1:31" s="97" customFormat="1">
      <c r="A57" s="524"/>
      <c r="B57" s="524"/>
      <c r="C57" s="524"/>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row>
    <row r="58" spans="1:31" s="97" customFormat="1">
      <c r="A58" s="524"/>
      <c r="B58" s="524"/>
      <c r="C58" s="524"/>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row>
    <row r="59" spans="1:31" s="97" customFormat="1">
      <c r="A59" s="524"/>
      <c r="B59" s="524"/>
      <c r="C59" s="524"/>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row>
    <row r="60" spans="1:31" s="97" customFormat="1">
      <c r="A60" s="524"/>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row>
    <row r="61" spans="1:31" s="97" customFormat="1">
      <c r="A61" s="524"/>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row>
    <row r="62" spans="1:31" ht="14">
      <c r="A62" s="524"/>
      <c r="B62" s="524"/>
      <c r="C62"/>
      <c r="D62"/>
      <c r="E62"/>
      <c r="F62"/>
      <c r="G62"/>
      <c r="H62"/>
      <c r="I62"/>
      <c r="J62"/>
      <c r="K62"/>
      <c r="L62"/>
      <c r="M62" s="524"/>
      <c r="N62" s="524"/>
      <c r="O62" s="524"/>
      <c r="P62" s="524"/>
      <c r="Q62" s="524"/>
      <c r="R62" s="524"/>
      <c r="S62" s="524"/>
      <c r="T62" s="524"/>
      <c r="U62" s="524"/>
      <c r="V62" s="524"/>
      <c r="W62" s="524"/>
      <c r="X62" s="524"/>
      <c r="Y62" s="524"/>
      <c r="Z62" s="524"/>
      <c r="AA62" s="524"/>
      <c r="AB62" s="524"/>
      <c r="AC62" s="524"/>
      <c r="AD62" s="524"/>
      <c r="AE62" s="524"/>
    </row>
    <row r="63" spans="1:31" ht="14">
      <c r="A63" s="524"/>
      <c r="B63" s="524"/>
      <c r="C63"/>
      <c r="D63"/>
      <c r="E63"/>
      <c r="F63"/>
      <c r="G63"/>
      <c r="H63"/>
      <c r="I63"/>
      <c r="J63"/>
      <c r="K63"/>
      <c r="L63"/>
      <c r="M63" s="524"/>
      <c r="N63" s="524"/>
      <c r="O63" s="524"/>
      <c r="P63" s="524"/>
      <c r="Q63" s="524"/>
      <c r="R63" s="524"/>
      <c r="S63" s="524"/>
      <c r="T63" s="524"/>
      <c r="U63" s="524"/>
      <c r="V63" s="524"/>
      <c r="W63" s="524"/>
      <c r="X63" s="524"/>
      <c r="Y63" s="524"/>
      <c r="Z63" s="524"/>
      <c r="AA63" s="524"/>
      <c r="AB63" s="524"/>
      <c r="AC63" s="524"/>
      <c r="AD63" s="524"/>
      <c r="AE63" s="524"/>
    </row>
    <row r="64" spans="1:31" ht="14">
      <c r="A64" s="524"/>
      <c r="B64" s="524"/>
      <c r="C64"/>
      <c r="D64"/>
      <c r="E64"/>
      <c r="F64"/>
      <c r="G64"/>
      <c r="H64"/>
      <c r="I64"/>
      <c r="J64"/>
      <c r="K64"/>
      <c r="L64"/>
      <c r="M64" s="524"/>
      <c r="N64" s="524"/>
      <c r="O64" s="524"/>
      <c r="P64" s="524"/>
      <c r="Q64" s="524"/>
      <c r="R64" s="524"/>
      <c r="S64" s="524"/>
      <c r="T64" s="524"/>
      <c r="U64" s="524"/>
      <c r="V64" s="524"/>
      <c r="W64" s="524"/>
      <c r="X64" s="524"/>
      <c r="Y64" s="524"/>
      <c r="Z64" s="524"/>
      <c r="AA64" s="524"/>
      <c r="AB64" s="524"/>
      <c r="AC64" s="524"/>
      <c r="AD64" s="524"/>
      <c r="AE64" s="524"/>
    </row>
    <row r="65" spans="1:31" ht="14">
      <c r="A65" s="524"/>
      <c r="B65" s="524"/>
      <c r="C65"/>
      <c r="D65"/>
      <c r="E65"/>
      <c r="F65"/>
      <c r="G65"/>
      <c r="H65"/>
      <c r="I65"/>
      <c r="J65"/>
      <c r="K65"/>
      <c r="L65"/>
      <c r="M65" s="524"/>
      <c r="N65" s="524"/>
      <c r="O65" s="524"/>
      <c r="P65" s="524"/>
      <c r="Q65" s="524"/>
      <c r="R65" s="524"/>
      <c r="S65" s="524"/>
      <c r="T65" s="524"/>
      <c r="U65" s="524"/>
      <c r="V65" s="524"/>
      <c r="W65" s="524"/>
      <c r="X65" s="524"/>
      <c r="Y65" s="524"/>
      <c r="Z65" s="524"/>
      <c r="AA65" s="524"/>
      <c r="AB65" s="524"/>
      <c r="AC65" s="524"/>
      <c r="AD65" s="524"/>
      <c r="AE65" s="524"/>
    </row>
    <row r="66" spans="1:31" ht="14">
      <c r="A66" s="524"/>
      <c r="B66" s="524"/>
      <c r="C66"/>
      <c r="D66"/>
      <c r="E66"/>
      <c r="F66"/>
      <c r="G66"/>
      <c r="H66"/>
      <c r="I66"/>
      <c r="J66"/>
      <c r="K66"/>
      <c r="L66"/>
      <c r="M66" s="524"/>
      <c r="N66" s="524"/>
      <c r="O66" s="524"/>
      <c r="P66" s="524"/>
      <c r="Q66" s="524"/>
      <c r="R66" s="524"/>
      <c r="S66" s="524"/>
      <c r="T66" s="524"/>
      <c r="U66" s="524"/>
      <c r="V66" s="524"/>
      <c r="W66" s="524"/>
      <c r="X66" s="524"/>
      <c r="Y66" s="524"/>
      <c r="Z66" s="524"/>
      <c r="AA66" s="524"/>
      <c r="AB66" s="524"/>
      <c r="AC66" s="524"/>
      <c r="AD66" s="524"/>
      <c r="AE66" s="524"/>
    </row>
    <row r="67" spans="1:31" ht="14">
      <c r="A67" s="524"/>
      <c r="B67" s="524"/>
      <c r="C67"/>
      <c r="D67"/>
      <c r="E67"/>
      <c r="F67"/>
      <c r="G67"/>
      <c r="H67"/>
      <c r="I67"/>
      <c r="J67"/>
      <c r="K67"/>
      <c r="L67"/>
      <c r="M67" s="524"/>
      <c r="N67" s="524"/>
      <c r="O67" s="524"/>
      <c r="P67" s="524"/>
      <c r="Q67" s="524"/>
      <c r="R67" s="524"/>
      <c r="S67" s="524"/>
      <c r="T67" s="524"/>
      <c r="U67" s="524"/>
      <c r="V67" s="524"/>
      <c r="W67" s="524"/>
      <c r="X67" s="524"/>
      <c r="Y67" s="524"/>
      <c r="Z67" s="524"/>
      <c r="AA67" s="524"/>
      <c r="AB67" s="524"/>
      <c r="AC67" s="524"/>
      <c r="AD67" s="524"/>
      <c r="AE67" s="524"/>
    </row>
    <row r="68" spans="1:31" ht="14">
      <c r="A68" s="524"/>
      <c r="B68" s="524"/>
      <c r="C68"/>
      <c r="D68"/>
      <c r="E68"/>
      <c r="F68"/>
      <c r="G68"/>
      <c r="H68"/>
      <c r="I68"/>
      <c r="J68"/>
      <c r="K68"/>
      <c r="L68"/>
      <c r="M68" s="524"/>
      <c r="N68" s="524"/>
      <c r="O68" s="524"/>
      <c r="P68" s="524"/>
      <c r="Q68" s="524"/>
      <c r="R68" s="524"/>
      <c r="S68" s="524"/>
      <c r="T68" s="524"/>
      <c r="U68" s="524"/>
      <c r="V68" s="524"/>
      <c r="W68" s="524"/>
      <c r="X68" s="524"/>
      <c r="Y68" s="524"/>
      <c r="Z68" s="524"/>
      <c r="AA68" s="524"/>
      <c r="AB68" s="524"/>
      <c r="AC68" s="524"/>
      <c r="AD68" s="524"/>
      <c r="AE68" s="524"/>
    </row>
    <row r="69" spans="1:31" ht="14">
      <c r="A69" s="524"/>
      <c r="B69" s="524"/>
      <c r="C69"/>
      <c r="D69"/>
      <c r="E69"/>
      <c r="F69"/>
      <c r="G69"/>
      <c r="H69"/>
      <c r="I69"/>
      <c r="J69"/>
      <c r="K69"/>
      <c r="L69"/>
      <c r="M69" s="524"/>
      <c r="N69" s="524"/>
      <c r="O69" s="524"/>
      <c r="P69" s="524"/>
      <c r="Q69" s="524"/>
      <c r="R69" s="524"/>
      <c r="S69" s="524"/>
      <c r="T69" s="524"/>
      <c r="U69" s="524"/>
      <c r="V69" s="524"/>
      <c r="W69" s="524"/>
      <c r="X69" s="524"/>
      <c r="Y69" s="524"/>
      <c r="Z69" s="524"/>
      <c r="AA69" s="524"/>
      <c r="AB69" s="524"/>
      <c r="AC69" s="524"/>
      <c r="AD69" s="524"/>
      <c r="AE69" s="524"/>
    </row>
    <row r="70" spans="1:31" ht="14">
      <c r="A70" s="524"/>
      <c r="B70" s="524"/>
      <c r="C70"/>
      <c r="D70"/>
      <c r="E70"/>
      <c r="F70"/>
      <c r="G70"/>
      <c r="H70"/>
      <c r="I70"/>
      <c r="J70"/>
      <c r="K70"/>
      <c r="L70"/>
      <c r="M70" s="524"/>
      <c r="N70" s="524"/>
      <c r="O70" s="524"/>
      <c r="P70" s="524"/>
      <c r="Q70" s="524"/>
      <c r="R70" s="524"/>
      <c r="S70" s="524"/>
      <c r="T70" s="524"/>
      <c r="U70" s="524"/>
      <c r="V70" s="524"/>
      <c r="W70" s="524"/>
      <c r="X70" s="524"/>
      <c r="Y70" s="524"/>
      <c r="Z70" s="524"/>
      <c r="AA70" s="524"/>
      <c r="AB70" s="524"/>
      <c r="AC70" s="524"/>
      <c r="AD70" s="524"/>
      <c r="AE70" s="524"/>
    </row>
    <row r="71" spans="1:31" ht="14">
      <c r="A71" s="524"/>
      <c r="B71" s="524"/>
      <c r="C71"/>
      <c r="D71"/>
      <c r="E71"/>
      <c r="F71"/>
      <c r="G71"/>
      <c r="H71"/>
      <c r="I71"/>
      <c r="J71"/>
      <c r="K71"/>
      <c r="L71"/>
      <c r="M71" s="524"/>
      <c r="N71" s="524"/>
      <c r="O71" s="524"/>
      <c r="P71" s="524"/>
      <c r="Q71" s="524"/>
      <c r="R71" s="524"/>
      <c r="S71" s="524"/>
      <c r="T71" s="524"/>
      <c r="U71" s="524"/>
      <c r="V71" s="524"/>
      <c r="W71" s="524"/>
      <c r="X71" s="524"/>
      <c r="Y71" s="524"/>
      <c r="Z71" s="524"/>
      <c r="AA71" s="524"/>
      <c r="AB71" s="524"/>
      <c r="AC71" s="524"/>
      <c r="AD71" s="524"/>
      <c r="AE71" s="524"/>
    </row>
    <row r="72" spans="1:31" ht="14">
      <c r="A72" s="524"/>
      <c r="B72" s="524"/>
      <c r="C72"/>
      <c r="D72"/>
      <c r="E72"/>
      <c r="F72"/>
      <c r="G72"/>
      <c r="H72"/>
      <c r="I72"/>
      <c r="J72"/>
      <c r="K72"/>
      <c r="L72"/>
      <c r="M72" s="524"/>
      <c r="N72" s="524"/>
      <c r="O72" s="524"/>
      <c r="P72" s="524"/>
      <c r="Q72" s="524"/>
      <c r="R72" s="524"/>
      <c r="S72" s="524"/>
      <c r="T72" s="524"/>
      <c r="U72" s="524"/>
      <c r="V72" s="524"/>
      <c r="W72" s="524"/>
      <c r="X72" s="524"/>
      <c r="Y72" s="524"/>
      <c r="Z72" s="524"/>
      <c r="AA72" s="524"/>
      <c r="AB72" s="524"/>
      <c r="AC72" s="524"/>
      <c r="AD72" s="524"/>
      <c r="AE72" s="524"/>
    </row>
    <row r="73" spans="1:31" ht="14">
      <c r="A73" s="524"/>
      <c r="B73" s="524"/>
      <c r="C73"/>
      <c r="D73"/>
      <c r="E73"/>
      <c r="F73"/>
      <c r="G73"/>
      <c r="H73"/>
      <c r="I73"/>
      <c r="J73"/>
      <c r="K73"/>
      <c r="L73"/>
      <c r="M73" s="524"/>
      <c r="N73" s="524"/>
      <c r="O73" s="524"/>
      <c r="P73" s="524"/>
      <c r="Q73" s="524"/>
      <c r="R73" s="524"/>
      <c r="S73" s="524"/>
      <c r="T73" s="524"/>
      <c r="U73" s="524"/>
      <c r="V73" s="524"/>
      <c r="W73" s="524"/>
      <c r="X73" s="524"/>
      <c r="Y73" s="524"/>
      <c r="Z73" s="524"/>
      <c r="AA73" s="524"/>
      <c r="AB73" s="524"/>
      <c r="AC73" s="524"/>
      <c r="AD73" s="524"/>
      <c r="AE73" s="524"/>
    </row>
    <row r="74" spans="1:31" ht="14">
      <c r="A74" s="524"/>
      <c r="B74" s="524"/>
      <c r="C74"/>
      <c r="D74"/>
      <c r="E74"/>
      <c r="F74"/>
      <c r="G74"/>
      <c r="H74"/>
      <c r="I74"/>
      <c r="J74"/>
      <c r="K74"/>
      <c r="L74"/>
      <c r="M74" s="524"/>
      <c r="N74" s="524"/>
      <c r="O74" s="524"/>
      <c r="P74" s="524"/>
      <c r="Q74" s="524"/>
      <c r="R74" s="524"/>
      <c r="S74" s="524"/>
      <c r="T74" s="524"/>
      <c r="U74" s="524"/>
      <c r="V74" s="524"/>
      <c r="W74" s="524"/>
      <c r="X74" s="524"/>
      <c r="Y74" s="524"/>
      <c r="Z74" s="524"/>
      <c r="AA74" s="524"/>
      <c r="AB74" s="524"/>
      <c r="AC74" s="524"/>
      <c r="AD74" s="524"/>
      <c r="AE74" s="524"/>
    </row>
    <row r="75" spans="1:31" ht="14">
      <c r="A75" s="524"/>
      <c r="B75" s="524"/>
      <c r="C75"/>
      <c r="D75"/>
      <c r="E75"/>
      <c r="F75"/>
      <c r="G75"/>
      <c r="H75"/>
      <c r="I75"/>
      <c r="J75"/>
      <c r="K75"/>
      <c r="L75"/>
      <c r="M75" s="524"/>
      <c r="N75" s="524"/>
      <c r="O75" s="524"/>
      <c r="P75" s="524"/>
      <c r="Q75" s="524"/>
      <c r="R75" s="524"/>
      <c r="S75" s="524"/>
      <c r="T75" s="524"/>
      <c r="U75" s="524"/>
      <c r="V75" s="524"/>
      <c r="W75" s="524"/>
      <c r="X75" s="524"/>
      <c r="Y75" s="524"/>
      <c r="Z75" s="524"/>
      <c r="AA75" s="524"/>
      <c r="AB75" s="524"/>
      <c r="AC75" s="524"/>
      <c r="AD75" s="524"/>
      <c r="AE75" s="524"/>
    </row>
    <row r="76" spans="1:31" ht="14">
      <c r="A76" s="524"/>
      <c r="B76" s="524"/>
      <c r="C76"/>
      <c r="D76"/>
      <c r="E76"/>
      <c r="F76"/>
      <c r="G76"/>
      <c r="H76"/>
      <c r="I76"/>
      <c r="J76"/>
      <c r="K76"/>
      <c r="L76"/>
      <c r="M76" s="524"/>
      <c r="N76" s="524"/>
      <c r="O76" s="524"/>
      <c r="P76" s="524"/>
      <c r="Q76" s="524"/>
      <c r="R76" s="524"/>
      <c r="S76" s="524"/>
      <c r="T76" s="524"/>
      <c r="U76" s="524"/>
      <c r="V76" s="524"/>
      <c r="W76" s="524"/>
      <c r="X76" s="524"/>
      <c r="Y76" s="524"/>
      <c r="Z76" s="524"/>
      <c r="AA76" s="524"/>
      <c r="AB76" s="524"/>
      <c r="AC76" s="524"/>
      <c r="AD76" s="524"/>
      <c r="AE76" s="524"/>
    </row>
    <row r="77" spans="1:31" ht="14">
      <c r="A77" s="524"/>
      <c r="B77" s="524"/>
      <c r="C77"/>
      <c r="D77"/>
      <c r="E77"/>
      <c r="F77"/>
      <c r="G77"/>
      <c r="H77"/>
      <c r="I77"/>
      <c r="J77"/>
      <c r="K77"/>
      <c r="L77"/>
      <c r="M77" s="524"/>
      <c r="N77" s="524"/>
      <c r="O77" s="524"/>
      <c r="P77" s="524"/>
      <c r="Q77" s="524"/>
      <c r="R77" s="524"/>
      <c r="S77" s="524"/>
      <c r="T77" s="524"/>
      <c r="U77" s="524"/>
      <c r="V77" s="524"/>
      <c r="W77" s="524"/>
      <c r="X77" s="524"/>
      <c r="Y77" s="524"/>
      <c r="Z77" s="524"/>
      <c r="AA77" s="524"/>
      <c r="AB77" s="524"/>
      <c r="AC77" s="524"/>
      <c r="AD77" s="524"/>
      <c r="AE77" s="524"/>
    </row>
    <row r="78" spans="1:31" ht="14">
      <c r="A78" s="524"/>
      <c r="B78" s="524"/>
      <c r="C78"/>
      <c r="D78"/>
      <c r="E78"/>
      <c r="F78"/>
      <c r="G78"/>
      <c r="H78"/>
      <c r="I78"/>
      <c r="J78"/>
      <c r="K78"/>
      <c r="L78"/>
      <c r="M78" s="524"/>
      <c r="N78" s="524"/>
      <c r="O78" s="524"/>
      <c r="P78" s="524"/>
      <c r="Q78" s="524"/>
      <c r="R78" s="524"/>
      <c r="S78" s="524"/>
      <c r="T78" s="524"/>
      <c r="U78" s="524"/>
      <c r="V78" s="524"/>
      <c r="W78" s="524"/>
      <c r="X78" s="524"/>
      <c r="Y78" s="524"/>
      <c r="Z78" s="524"/>
      <c r="AA78" s="524"/>
      <c r="AB78" s="524"/>
      <c r="AC78" s="524"/>
      <c r="AD78" s="524"/>
      <c r="AE78" s="524"/>
    </row>
    <row r="79" spans="1:31" ht="14">
      <c r="A79" s="524"/>
      <c r="B79" s="524"/>
      <c r="C79"/>
      <c r="D79"/>
      <c r="E79"/>
      <c r="F79"/>
      <c r="G79"/>
      <c r="H79"/>
      <c r="I79"/>
      <c r="J79"/>
      <c r="K79"/>
      <c r="L79"/>
      <c r="M79" s="524"/>
      <c r="N79" s="524"/>
      <c r="O79" s="524"/>
      <c r="P79" s="524"/>
      <c r="Q79" s="524"/>
      <c r="R79" s="524"/>
      <c r="S79" s="524"/>
      <c r="T79" s="524"/>
      <c r="U79" s="524"/>
      <c r="V79" s="524"/>
      <c r="W79" s="524"/>
      <c r="X79" s="524"/>
      <c r="Y79" s="524"/>
      <c r="Z79" s="524"/>
      <c r="AA79" s="524"/>
      <c r="AB79" s="524"/>
      <c r="AC79" s="524"/>
      <c r="AD79" s="524"/>
      <c r="AE79" s="524"/>
    </row>
    <row r="80" spans="1:31" ht="14">
      <c r="A80" s="524"/>
      <c r="B80" s="524"/>
      <c r="C80"/>
      <c r="D80"/>
      <c r="E80"/>
      <c r="F80"/>
      <c r="G80"/>
      <c r="H80"/>
      <c r="I80"/>
      <c r="J80"/>
      <c r="K80"/>
      <c r="L80"/>
      <c r="M80" s="524"/>
      <c r="N80" s="524"/>
      <c r="O80" s="524"/>
      <c r="P80" s="524"/>
      <c r="Q80" s="524"/>
      <c r="R80" s="524"/>
      <c r="S80" s="524"/>
      <c r="T80" s="524"/>
      <c r="U80" s="524"/>
      <c r="V80" s="524"/>
      <c r="W80" s="524"/>
      <c r="X80" s="524"/>
      <c r="Y80" s="524"/>
      <c r="Z80" s="524"/>
      <c r="AA80" s="524"/>
      <c r="AB80" s="524"/>
      <c r="AC80" s="524"/>
      <c r="AD80" s="524"/>
      <c r="AE80" s="524"/>
    </row>
    <row r="81" spans="1:31" ht="14">
      <c r="A81" s="524"/>
      <c r="B81" s="524"/>
      <c r="C81"/>
      <c r="D81"/>
      <c r="E81"/>
      <c r="F81"/>
      <c r="G81"/>
      <c r="H81"/>
      <c r="I81"/>
      <c r="J81"/>
      <c r="K81"/>
      <c r="L81"/>
      <c r="M81" s="524"/>
      <c r="N81" s="524"/>
      <c r="O81" s="524"/>
      <c r="P81" s="524"/>
      <c r="Q81" s="524"/>
      <c r="R81" s="524"/>
      <c r="S81" s="524"/>
      <c r="T81" s="524"/>
      <c r="U81" s="524"/>
      <c r="V81" s="524"/>
      <c r="W81" s="524"/>
      <c r="X81" s="524"/>
      <c r="Y81" s="524"/>
      <c r="Z81" s="524"/>
      <c r="AA81" s="524"/>
      <c r="AB81" s="524"/>
      <c r="AC81" s="524"/>
      <c r="AD81" s="524"/>
      <c r="AE81" s="524"/>
    </row>
    <row r="82" spans="1:31" ht="14">
      <c r="A82" s="524"/>
      <c r="B82" s="524"/>
      <c r="C82"/>
      <c r="D82"/>
      <c r="E82"/>
      <c r="F82"/>
      <c r="G82"/>
      <c r="H82"/>
      <c r="I82"/>
      <c r="J82"/>
      <c r="K82"/>
      <c r="L82"/>
      <c r="M82" s="524"/>
      <c r="N82" s="524"/>
      <c r="O82" s="524"/>
      <c r="P82" s="524"/>
      <c r="Q82" s="524"/>
      <c r="R82" s="524"/>
      <c r="S82" s="524"/>
      <c r="T82" s="524"/>
      <c r="U82" s="524"/>
      <c r="V82" s="524"/>
      <c r="W82" s="524"/>
      <c r="X82" s="524"/>
      <c r="Y82" s="524"/>
      <c r="Z82" s="524"/>
      <c r="AA82" s="524"/>
      <c r="AB82" s="524"/>
      <c r="AC82" s="524"/>
      <c r="AD82" s="524"/>
      <c r="AE82" s="524"/>
    </row>
    <row r="83" spans="1:31" ht="14">
      <c r="A83" s="524"/>
      <c r="B83" s="524"/>
      <c r="C83"/>
      <c r="D83"/>
      <c r="E83"/>
      <c r="F83"/>
      <c r="G83"/>
      <c r="H83"/>
      <c r="I83"/>
      <c r="J83"/>
      <c r="K83"/>
      <c r="L83"/>
      <c r="M83" s="524"/>
      <c r="N83" s="524"/>
      <c r="O83" s="524"/>
      <c r="P83" s="524"/>
      <c r="Q83" s="524"/>
      <c r="R83" s="524"/>
      <c r="S83" s="524"/>
      <c r="T83" s="524"/>
      <c r="U83" s="524"/>
      <c r="V83" s="524"/>
      <c r="W83" s="524"/>
      <c r="X83" s="524"/>
      <c r="Y83" s="524"/>
      <c r="Z83" s="524"/>
      <c r="AA83" s="524"/>
      <c r="AB83" s="524"/>
      <c r="AC83" s="524"/>
      <c r="AD83" s="524"/>
      <c r="AE83" s="524"/>
    </row>
    <row r="84" spans="1:31" ht="14">
      <c r="A84" s="524"/>
      <c r="B84" s="524"/>
      <c r="C84"/>
      <c r="D84"/>
      <c r="E84"/>
      <c r="F84"/>
      <c r="G84"/>
      <c r="H84"/>
      <c r="I84"/>
      <c r="J84"/>
      <c r="K84"/>
      <c r="L84"/>
      <c r="M84" s="524"/>
      <c r="N84" s="524"/>
      <c r="O84" s="524"/>
      <c r="P84" s="524"/>
      <c r="Q84" s="524"/>
      <c r="R84" s="524"/>
      <c r="S84" s="524"/>
      <c r="T84" s="524"/>
      <c r="U84" s="524"/>
      <c r="V84" s="524"/>
      <c r="W84" s="524"/>
      <c r="X84" s="524"/>
      <c r="Y84" s="524"/>
      <c r="Z84" s="524"/>
      <c r="AA84" s="524"/>
      <c r="AB84" s="524"/>
      <c r="AC84" s="524"/>
      <c r="AD84" s="524"/>
      <c r="AE84" s="524"/>
    </row>
    <row r="85" spans="1:31" ht="14">
      <c r="A85" s="524"/>
      <c r="B85" s="524"/>
      <c r="C85"/>
      <c r="D85"/>
      <c r="E85"/>
      <c r="F85"/>
      <c r="G85"/>
      <c r="H85"/>
      <c r="I85"/>
      <c r="J85"/>
      <c r="K85"/>
      <c r="L85"/>
      <c r="M85" s="524"/>
      <c r="N85" s="524"/>
      <c r="O85" s="524"/>
      <c r="P85" s="524"/>
      <c r="Q85" s="524"/>
      <c r="R85" s="524"/>
      <c r="S85" s="524"/>
      <c r="T85" s="524"/>
      <c r="U85" s="524"/>
      <c r="V85" s="524"/>
      <c r="W85" s="524"/>
      <c r="X85" s="524"/>
      <c r="Y85" s="524"/>
      <c r="Z85" s="524"/>
      <c r="AA85" s="524"/>
      <c r="AB85" s="524"/>
      <c r="AC85" s="524"/>
      <c r="AD85" s="524"/>
      <c r="AE85" s="524"/>
    </row>
    <row r="86" spans="1:31" ht="14">
      <c r="A86" s="524"/>
      <c r="B86" s="524"/>
      <c r="C86"/>
      <c r="D86"/>
      <c r="E86"/>
      <c r="F86"/>
      <c r="G86"/>
      <c r="H86"/>
      <c r="I86"/>
      <c r="J86"/>
      <c r="K86"/>
      <c r="L86"/>
      <c r="M86" s="524"/>
      <c r="N86" s="524"/>
      <c r="O86" s="524"/>
      <c r="P86" s="524"/>
      <c r="Q86" s="524"/>
      <c r="R86" s="524"/>
      <c r="S86" s="524"/>
      <c r="T86" s="524"/>
      <c r="U86" s="524"/>
      <c r="V86" s="524"/>
      <c r="W86" s="524"/>
      <c r="X86" s="524"/>
      <c r="Y86" s="524"/>
      <c r="Z86" s="524"/>
      <c r="AA86" s="524"/>
      <c r="AB86" s="524"/>
      <c r="AC86" s="524"/>
      <c r="AD86" s="524"/>
      <c r="AE86" s="524"/>
    </row>
    <row r="87" spans="1:31" ht="14">
      <c r="A87" s="524"/>
      <c r="B87" s="524"/>
      <c r="C87"/>
      <c r="D87"/>
      <c r="E87"/>
      <c r="F87"/>
      <c r="G87"/>
      <c r="H87"/>
      <c r="I87"/>
      <c r="J87"/>
      <c r="K87"/>
      <c r="L87"/>
      <c r="M87" s="524"/>
      <c r="N87" s="524"/>
      <c r="O87" s="524"/>
      <c r="P87" s="524"/>
      <c r="Q87" s="524"/>
      <c r="R87" s="524"/>
      <c r="S87" s="524"/>
      <c r="T87" s="524"/>
      <c r="U87" s="524"/>
      <c r="V87" s="524"/>
      <c r="W87" s="524"/>
      <c r="X87" s="524"/>
      <c r="Y87" s="524"/>
      <c r="Z87" s="524"/>
      <c r="AA87" s="524"/>
      <c r="AB87" s="524"/>
      <c r="AC87" s="524"/>
      <c r="AD87" s="524"/>
      <c r="AE87" s="524"/>
    </row>
    <row r="88" spans="1:31" ht="14">
      <c r="A88" s="524"/>
      <c r="B88" s="524"/>
      <c r="C88"/>
      <c r="D88"/>
      <c r="E88"/>
      <c r="F88"/>
      <c r="G88"/>
      <c r="H88"/>
      <c r="I88"/>
      <c r="J88"/>
      <c r="K88"/>
      <c r="L88"/>
      <c r="M88" s="524"/>
      <c r="N88" s="524"/>
      <c r="O88" s="524"/>
      <c r="P88" s="524"/>
      <c r="Q88" s="524"/>
      <c r="R88" s="524"/>
      <c r="S88" s="524"/>
      <c r="T88" s="524"/>
      <c r="U88" s="524"/>
      <c r="V88" s="524"/>
      <c r="W88" s="524"/>
      <c r="X88" s="524"/>
      <c r="Y88" s="524"/>
      <c r="Z88" s="524"/>
      <c r="AA88" s="524"/>
      <c r="AB88" s="524"/>
      <c r="AC88" s="524"/>
      <c r="AD88" s="524"/>
      <c r="AE88" s="524"/>
    </row>
    <row r="89" spans="1:31" ht="14">
      <c r="A89" s="524"/>
      <c r="B89" s="524"/>
      <c r="C89"/>
      <c r="D89"/>
      <c r="E89"/>
      <c r="F89"/>
      <c r="G89"/>
      <c r="H89"/>
      <c r="I89"/>
      <c r="J89"/>
      <c r="K89"/>
      <c r="L89"/>
      <c r="M89" s="524"/>
      <c r="N89" s="524"/>
      <c r="O89" s="524"/>
      <c r="P89" s="524"/>
      <c r="Q89" s="524"/>
      <c r="R89" s="524"/>
      <c r="S89" s="524"/>
      <c r="T89" s="524"/>
      <c r="U89" s="524"/>
      <c r="V89" s="524"/>
      <c r="W89" s="524"/>
      <c r="X89" s="524"/>
      <c r="Y89" s="524"/>
      <c r="Z89" s="524"/>
      <c r="AA89" s="524"/>
      <c r="AB89" s="524"/>
      <c r="AC89" s="524"/>
      <c r="AD89" s="524"/>
      <c r="AE89" s="524"/>
    </row>
    <row r="90" spans="1:31" ht="14">
      <c r="A90" s="524"/>
      <c r="B90" s="524"/>
      <c r="C90"/>
      <c r="D90"/>
      <c r="E90"/>
      <c r="F90"/>
      <c r="G90"/>
      <c r="H90"/>
      <c r="I90"/>
      <c r="J90"/>
      <c r="K90"/>
      <c r="L90"/>
      <c r="M90" s="524"/>
      <c r="N90" s="524"/>
      <c r="O90" s="524"/>
      <c r="P90" s="524"/>
      <c r="Q90" s="524"/>
      <c r="R90" s="524"/>
      <c r="S90" s="524"/>
      <c r="T90" s="524"/>
      <c r="U90" s="524"/>
      <c r="V90" s="524"/>
      <c r="W90" s="524"/>
      <c r="X90" s="524"/>
      <c r="Y90" s="524"/>
      <c r="Z90" s="524"/>
      <c r="AA90" s="524"/>
      <c r="AB90" s="524"/>
      <c r="AC90" s="524"/>
      <c r="AD90" s="524"/>
      <c r="AE90" s="524"/>
    </row>
    <row r="91" spans="1:31" ht="14">
      <c r="A91" s="524"/>
      <c r="B91" s="524"/>
      <c r="C91"/>
      <c r="D91"/>
      <c r="E91"/>
      <c r="F91"/>
      <c r="G91"/>
      <c r="H91"/>
      <c r="I91"/>
      <c r="J91"/>
      <c r="K91"/>
      <c r="L91"/>
      <c r="M91" s="524"/>
      <c r="N91" s="524"/>
      <c r="O91" s="524"/>
      <c r="P91" s="524"/>
      <c r="Q91" s="524"/>
      <c r="R91" s="524"/>
      <c r="S91" s="524"/>
      <c r="T91" s="524"/>
      <c r="U91" s="524"/>
      <c r="V91" s="524"/>
      <c r="W91" s="524"/>
      <c r="X91" s="524"/>
      <c r="Y91" s="524"/>
      <c r="Z91" s="524"/>
      <c r="AA91" s="524"/>
      <c r="AB91" s="524"/>
      <c r="AC91" s="524"/>
      <c r="AD91" s="524"/>
      <c r="AE91" s="524"/>
    </row>
    <row r="92" spans="1:31" ht="14">
      <c r="A92" s="524"/>
      <c r="B92" s="524"/>
      <c r="C92"/>
      <c r="D92"/>
      <c r="E92"/>
      <c r="F92"/>
      <c r="G92"/>
      <c r="H92"/>
      <c r="I92"/>
      <c r="J92"/>
      <c r="K92"/>
      <c r="L92"/>
      <c r="M92" s="524"/>
      <c r="N92" s="524"/>
      <c r="O92" s="524"/>
      <c r="P92" s="524"/>
      <c r="Q92" s="524"/>
      <c r="R92" s="524"/>
      <c r="S92" s="524"/>
      <c r="T92" s="524"/>
      <c r="U92" s="524"/>
      <c r="V92" s="524"/>
      <c r="W92" s="524"/>
      <c r="X92" s="524"/>
      <c r="Y92" s="524"/>
      <c r="Z92" s="524"/>
      <c r="AA92" s="524"/>
      <c r="AB92" s="524"/>
      <c r="AC92" s="524"/>
      <c r="AD92" s="524"/>
      <c r="AE92" s="524"/>
    </row>
    <row r="93" spans="1:31" ht="14">
      <c r="A93" s="524"/>
      <c r="B93" s="524"/>
      <c r="C93"/>
      <c r="D93"/>
      <c r="E93"/>
      <c r="F93"/>
      <c r="G93"/>
      <c r="H93"/>
      <c r="I93"/>
      <c r="J93"/>
      <c r="K93"/>
      <c r="L93"/>
      <c r="M93" s="524"/>
      <c r="N93" s="524"/>
      <c r="O93" s="524"/>
      <c r="P93" s="524"/>
      <c r="Q93" s="524"/>
      <c r="R93" s="524"/>
      <c r="S93" s="524"/>
      <c r="T93" s="524"/>
      <c r="U93" s="524"/>
      <c r="V93" s="524"/>
      <c r="W93" s="524"/>
      <c r="X93" s="524"/>
      <c r="Y93" s="524"/>
      <c r="Z93" s="524"/>
      <c r="AA93" s="524"/>
      <c r="AB93" s="524"/>
      <c r="AC93" s="524"/>
      <c r="AD93" s="524"/>
      <c r="AE93" s="524"/>
    </row>
    <row r="94" spans="1:31" ht="14">
      <c r="A94" s="524"/>
      <c r="B94" s="524"/>
      <c r="C94"/>
      <c r="D94"/>
      <c r="E94"/>
      <c r="F94"/>
      <c r="G94"/>
      <c r="H94"/>
      <c r="I94"/>
      <c r="J94"/>
      <c r="K94"/>
      <c r="L94"/>
      <c r="M94" s="524"/>
      <c r="N94" s="524"/>
      <c r="O94" s="524"/>
      <c r="P94" s="524"/>
      <c r="Q94" s="524"/>
      <c r="R94" s="524"/>
      <c r="S94" s="524"/>
      <c r="T94" s="524"/>
      <c r="U94" s="524"/>
      <c r="V94" s="524"/>
      <c r="W94" s="524"/>
      <c r="X94" s="524"/>
      <c r="Y94" s="524"/>
      <c r="Z94" s="524"/>
      <c r="AA94" s="524"/>
      <c r="AB94" s="524"/>
      <c r="AC94" s="524"/>
      <c r="AD94" s="524"/>
      <c r="AE94" s="524"/>
    </row>
    <row r="95" spans="1:31" ht="14">
      <c r="A95" s="524"/>
      <c r="B95" s="524"/>
      <c r="C95"/>
      <c r="D95"/>
      <c r="E95"/>
      <c r="F95"/>
      <c r="G95"/>
      <c r="H95"/>
      <c r="I95"/>
      <c r="J95"/>
      <c r="K95"/>
      <c r="L95"/>
      <c r="M95" s="524"/>
      <c r="N95" s="524"/>
      <c r="O95" s="524"/>
      <c r="P95" s="524"/>
      <c r="Q95" s="524"/>
      <c r="R95" s="524"/>
      <c r="S95" s="524"/>
      <c r="T95" s="524"/>
      <c r="U95" s="524"/>
      <c r="V95" s="524"/>
      <c r="W95" s="524"/>
      <c r="X95" s="524"/>
      <c r="Y95" s="524"/>
      <c r="Z95" s="524"/>
      <c r="AA95" s="524"/>
      <c r="AB95" s="524"/>
      <c r="AC95" s="524"/>
      <c r="AD95" s="524"/>
      <c r="AE95" s="524"/>
    </row>
    <row r="96" spans="1:31" ht="14">
      <c r="A96" s="524"/>
      <c r="B96" s="524"/>
      <c r="C96"/>
      <c r="D96"/>
      <c r="E96"/>
      <c r="F96"/>
      <c r="G96"/>
      <c r="H96"/>
      <c r="I96"/>
      <c r="J96"/>
      <c r="K96"/>
      <c r="L96"/>
      <c r="M96" s="524"/>
      <c r="N96" s="524"/>
      <c r="O96" s="524"/>
      <c r="P96" s="524"/>
      <c r="Q96" s="524"/>
      <c r="R96" s="524"/>
      <c r="S96" s="524"/>
      <c r="T96" s="524"/>
      <c r="U96" s="524"/>
      <c r="V96" s="524"/>
      <c r="W96" s="524"/>
      <c r="X96" s="524"/>
      <c r="Y96" s="524"/>
      <c r="Z96" s="524"/>
      <c r="AA96" s="524"/>
      <c r="AB96" s="524"/>
      <c r="AC96" s="524"/>
      <c r="AD96" s="524"/>
      <c r="AE96" s="524"/>
    </row>
    <row r="97" spans="1:31" ht="14">
      <c r="A97" s="524"/>
      <c r="B97" s="524"/>
      <c r="C97"/>
      <c r="D97"/>
      <c r="E97"/>
      <c r="F97"/>
      <c r="G97"/>
      <c r="H97"/>
      <c r="I97"/>
      <c r="J97"/>
      <c r="K97"/>
      <c r="L97"/>
      <c r="M97" s="524"/>
      <c r="N97" s="524"/>
      <c r="O97" s="524"/>
      <c r="P97" s="524"/>
      <c r="Q97" s="524"/>
      <c r="R97" s="524"/>
      <c r="S97" s="524"/>
      <c r="T97" s="524"/>
      <c r="U97" s="524"/>
      <c r="V97" s="524"/>
      <c r="W97" s="524"/>
      <c r="X97" s="524"/>
      <c r="Y97" s="524"/>
      <c r="Z97" s="524"/>
      <c r="AA97" s="524"/>
      <c r="AB97" s="524"/>
      <c r="AC97" s="524"/>
      <c r="AD97" s="524"/>
      <c r="AE97" s="524"/>
    </row>
    <row r="98" spans="1:31" ht="14">
      <c r="A98" s="524"/>
      <c r="B98" s="524"/>
      <c r="C98"/>
      <c r="D98"/>
      <c r="E98"/>
      <c r="F98"/>
      <c r="G98"/>
      <c r="H98"/>
      <c r="I98"/>
      <c r="J98"/>
      <c r="K98"/>
      <c r="L98"/>
      <c r="M98" s="524"/>
      <c r="N98" s="524"/>
      <c r="O98" s="524"/>
      <c r="P98" s="524"/>
      <c r="Q98" s="524"/>
      <c r="R98" s="524"/>
      <c r="S98" s="524"/>
      <c r="T98" s="524"/>
      <c r="U98" s="524"/>
      <c r="V98" s="524"/>
      <c r="W98" s="524"/>
      <c r="X98" s="524"/>
      <c r="Y98" s="524"/>
      <c r="Z98" s="524"/>
      <c r="AA98" s="524"/>
      <c r="AB98" s="524"/>
      <c r="AC98" s="524"/>
      <c r="AD98" s="524"/>
      <c r="AE98" s="524"/>
    </row>
    <row r="99" spans="1:31" ht="14">
      <c r="A99" s="524"/>
      <c r="B99" s="524"/>
      <c r="C99"/>
      <c r="D99"/>
      <c r="E99"/>
      <c r="F99"/>
      <c r="G99"/>
      <c r="H99"/>
      <c r="I99"/>
      <c r="J99"/>
      <c r="K99"/>
      <c r="L99"/>
      <c r="M99" s="524"/>
      <c r="N99" s="524"/>
      <c r="O99" s="524"/>
      <c r="P99" s="524"/>
      <c r="Q99" s="524"/>
      <c r="R99" s="524"/>
      <c r="S99" s="524"/>
      <c r="T99" s="524"/>
      <c r="U99" s="524"/>
      <c r="V99" s="524"/>
      <c r="W99" s="524"/>
      <c r="X99" s="524"/>
      <c r="Y99" s="524"/>
      <c r="Z99" s="524"/>
      <c r="AA99" s="524"/>
      <c r="AB99" s="524"/>
      <c r="AC99" s="524"/>
      <c r="AD99" s="524"/>
      <c r="AE99" s="524"/>
    </row>
    <row r="100" spans="1:31" ht="14">
      <c r="A100" s="524"/>
      <c r="B100" s="524"/>
      <c r="C100"/>
      <c r="D100"/>
      <c r="E100"/>
      <c r="F100"/>
      <c r="G100"/>
      <c r="H100"/>
      <c r="I100"/>
      <c r="J100"/>
      <c r="K100"/>
      <c r="L100"/>
      <c r="M100" s="524"/>
      <c r="N100" s="524"/>
      <c r="O100" s="524"/>
      <c r="P100" s="524"/>
      <c r="Q100" s="524"/>
      <c r="R100" s="524"/>
      <c r="S100" s="524"/>
      <c r="T100" s="524"/>
      <c r="U100" s="524"/>
      <c r="V100" s="524"/>
      <c r="W100" s="524"/>
      <c r="X100" s="524"/>
      <c r="Y100" s="524"/>
      <c r="Z100" s="524"/>
      <c r="AA100" s="524"/>
      <c r="AB100" s="524"/>
      <c r="AC100" s="524"/>
      <c r="AD100" s="524"/>
      <c r="AE100" s="524"/>
    </row>
    <row r="101" spans="1:31" ht="14">
      <c r="A101" s="524"/>
      <c r="B101" s="524"/>
      <c r="C101"/>
      <c r="D101"/>
      <c r="E101"/>
      <c r="F101"/>
      <c r="G101"/>
      <c r="H101"/>
      <c r="I101"/>
      <c r="J101"/>
      <c r="K101"/>
      <c r="L101"/>
      <c r="M101" s="524"/>
      <c r="N101" s="524"/>
      <c r="O101" s="524"/>
      <c r="P101" s="524"/>
      <c r="Q101" s="524"/>
      <c r="R101" s="524"/>
      <c r="S101" s="524"/>
      <c r="T101" s="524"/>
      <c r="U101" s="524"/>
      <c r="V101" s="524"/>
      <c r="W101" s="524"/>
      <c r="X101" s="524"/>
      <c r="Y101" s="524"/>
      <c r="Z101" s="524"/>
      <c r="AA101" s="524"/>
      <c r="AB101" s="524"/>
      <c r="AC101" s="524"/>
      <c r="AD101" s="524"/>
      <c r="AE101" s="524"/>
    </row>
    <row r="102" spans="1:31" ht="14">
      <c r="A102" s="524"/>
      <c r="B102" s="524"/>
      <c r="C102"/>
      <c r="D102"/>
      <c r="E102"/>
      <c r="F102"/>
      <c r="G102"/>
      <c r="H102"/>
      <c r="I102"/>
      <c r="J102"/>
      <c r="K102"/>
      <c r="L102"/>
      <c r="M102" s="524"/>
      <c r="N102" s="524"/>
      <c r="O102" s="524"/>
      <c r="P102" s="524"/>
      <c r="Q102" s="524"/>
      <c r="R102" s="524"/>
      <c r="S102" s="524"/>
      <c r="T102" s="524"/>
      <c r="U102" s="524"/>
      <c r="V102" s="524"/>
      <c r="W102" s="524"/>
      <c r="X102" s="524"/>
      <c r="Y102" s="524"/>
      <c r="Z102" s="524"/>
      <c r="AA102" s="524"/>
      <c r="AB102" s="524"/>
      <c r="AC102" s="524"/>
      <c r="AD102" s="524"/>
      <c r="AE102" s="524"/>
    </row>
    <row r="103" spans="1:31" ht="14">
      <c r="A103" s="524"/>
      <c r="B103" s="524"/>
      <c r="C103"/>
      <c r="D103"/>
      <c r="E103"/>
      <c r="F103"/>
      <c r="G103"/>
      <c r="H103"/>
      <c r="I103"/>
      <c r="J103"/>
      <c r="K103"/>
      <c r="L103"/>
      <c r="M103" s="524"/>
      <c r="N103" s="524"/>
      <c r="O103" s="524"/>
      <c r="P103" s="524"/>
      <c r="Q103" s="524"/>
      <c r="R103" s="524"/>
      <c r="S103" s="524"/>
      <c r="T103" s="524"/>
      <c r="U103" s="524"/>
      <c r="V103" s="524"/>
      <c r="W103" s="524"/>
      <c r="X103" s="524"/>
      <c r="Y103" s="524"/>
      <c r="Z103" s="524"/>
      <c r="AA103" s="524"/>
      <c r="AB103" s="524"/>
      <c r="AC103" s="524"/>
      <c r="AD103" s="524"/>
      <c r="AE103" s="524"/>
    </row>
    <row r="104" spans="1:31" ht="14">
      <c r="A104" s="524"/>
      <c r="B104" s="524"/>
      <c r="C104"/>
      <c r="D104"/>
      <c r="E104"/>
      <c r="F104"/>
      <c r="G104"/>
      <c r="H104"/>
      <c r="I104"/>
      <c r="J104"/>
      <c r="K104"/>
      <c r="L104"/>
      <c r="M104" s="524"/>
      <c r="N104" s="524"/>
      <c r="O104" s="524"/>
      <c r="P104" s="524"/>
      <c r="Q104" s="524"/>
      <c r="R104" s="524"/>
      <c r="S104" s="524"/>
      <c r="T104" s="524"/>
      <c r="U104" s="524"/>
      <c r="V104" s="524"/>
      <c r="W104" s="524"/>
      <c r="X104" s="524"/>
      <c r="Y104" s="524"/>
      <c r="Z104" s="524"/>
      <c r="AA104" s="524"/>
      <c r="AB104" s="524"/>
      <c r="AC104" s="524"/>
      <c r="AD104" s="524"/>
      <c r="AE104" s="524"/>
    </row>
    <row r="105" spans="1:31" ht="14">
      <c r="A105" s="524"/>
      <c r="B105" s="524"/>
      <c r="C105"/>
      <c r="D105"/>
      <c r="E105"/>
      <c r="F105"/>
      <c r="G105"/>
      <c r="H105"/>
      <c r="I105"/>
      <c r="J105"/>
      <c r="K105"/>
      <c r="L105"/>
      <c r="M105" s="524"/>
      <c r="N105" s="524"/>
      <c r="O105" s="524"/>
      <c r="P105" s="524"/>
      <c r="Q105" s="524"/>
      <c r="R105" s="524"/>
      <c r="S105" s="524"/>
      <c r="T105" s="524"/>
      <c r="U105" s="524"/>
      <c r="V105" s="524"/>
      <c r="W105" s="524"/>
      <c r="X105" s="524"/>
      <c r="Y105" s="524"/>
      <c r="Z105" s="524"/>
      <c r="AA105" s="524"/>
      <c r="AB105" s="524"/>
      <c r="AC105" s="524"/>
      <c r="AD105" s="524"/>
      <c r="AE105" s="524"/>
    </row>
    <row r="106" spans="1:31" ht="14">
      <c r="A106" s="524"/>
      <c r="B106" s="524"/>
      <c r="C106"/>
      <c r="D106"/>
      <c r="E106"/>
      <c r="F106"/>
      <c r="G106"/>
      <c r="H106"/>
      <c r="I106"/>
      <c r="J106"/>
      <c r="K106"/>
      <c r="L106"/>
      <c r="M106" s="524"/>
      <c r="N106" s="524"/>
      <c r="O106" s="524"/>
      <c r="P106" s="524"/>
      <c r="Q106" s="524"/>
      <c r="R106" s="524"/>
      <c r="S106" s="524"/>
      <c r="T106" s="524"/>
      <c r="U106" s="524"/>
      <c r="V106" s="524"/>
      <c r="W106" s="524"/>
      <c r="X106" s="524"/>
      <c r="Y106" s="524"/>
      <c r="Z106" s="524"/>
      <c r="AA106" s="524"/>
      <c r="AB106" s="524"/>
      <c r="AC106" s="524"/>
      <c r="AD106" s="524"/>
      <c r="AE106" s="524"/>
    </row>
    <row r="107" spans="1:31" ht="14">
      <c r="A107" s="524"/>
      <c r="B107" s="524"/>
      <c r="C107"/>
      <c r="D107"/>
      <c r="E107"/>
      <c r="F107"/>
      <c r="G107"/>
      <c r="H107"/>
      <c r="I107"/>
      <c r="J107"/>
      <c r="K107"/>
      <c r="L107"/>
      <c r="M107"/>
      <c r="N107"/>
      <c r="O107"/>
      <c r="P107"/>
      <c r="Q107"/>
      <c r="R107"/>
      <c r="S107"/>
      <c r="T107"/>
      <c r="U107"/>
      <c r="V107"/>
      <c r="W107"/>
      <c r="X107"/>
      <c r="Y107"/>
      <c r="Z107"/>
      <c r="AA107"/>
      <c r="AB107"/>
      <c r="AC107"/>
      <c r="AD107"/>
      <c r="AE107"/>
    </row>
    <row r="108" spans="1:31" ht="14">
      <c r="A108" s="524"/>
      <c r="B108" s="524"/>
      <c r="C108"/>
      <c r="D108"/>
      <c r="E108"/>
      <c r="F108"/>
      <c r="G108"/>
      <c r="H108"/>
      <c r="I108"/>
      <c r="J108"/>
      <c r="K108"/>
      <c r="L108"/>
      <c r="M108"/>
      <c r="N108"/>
      <c r="O108"/>
      <c r="P108"/>
      <c r="Q108"/>
      <c r="R108"/>
      <c r="S108"/>
      <c r="T108"/>
      <c r="U108"/>
      <c r="V108"/>
      <c r="W108"/>
      <c r="X108"/>
      <c r="Y108"/>
      <c r="Z108"/>
      <c r="AA108"/>
      <c r="AB108"/>
      <c r="AC108"/>
      <c r="AD108"/>
      <c r="AE108"/>
    </row>
    <row r="109" spans="1:31" ht="14">
      <c r="A109" s="524"/>
      <c r="B109" s="524"/>
      <c r="C109"/>
      <c r="D109"/>
      <c r="E109"/>
      <c r="F109"/>
      <c r="G109"/>
      <c r="H109"/>
      <c r="I109"/>
      <c r="J109"/>
      <c r="K109"/>
      <c r="L109"/>
      <c r="M109"/>
      <c r="N109"/>
      <c r="O109"/>
      <c r="P109"/>
      <c r="Q109"/>
      <c r="R109"/>
      <c r="S109"/>
      <c r="T109"/>
      <c r="U109"/>
      <c r="V109"/>
      <c r="W109"/>
      <c r="X109"/>
      <c r="Y109"/>
      <c r="Z109"/>
      <c r="AA109"/>
      <c r="AB109"/>
      <c r="AC109"/>
      <c r="AD109"/>
      <c r="AE109"/>
    </row>
    <row r="110" spans="1:31" ht="14">
      <c r="A110" s="524"/>
      <c r="B110" s="524"/>
      <c r="C110"/>
      <c r="D110"/>
      <c r="E110"/>
      <c r="F110"/>
      <c r="G110"/>
      <c r="H110"/>
      <c r="I110"/>
      <c r="J110"/>
      <c r="K110"/>
      <c r="L110"/>
      <c r="M110"/>
      <c r="N110"/>
      <c r="O110"/>
      <c r="P110"/>
      <c r="Q110"/>
      <c r="R110"/>
      <c r="S110"/>
      <c r="T110"/>
      <c r="U110"/>
      <c r="V110"/>
      <c r="W110"/>
      <c r="X110"/>
      <c r="Y110"/>
      <c r="Z110"/>
      <c r="AA110"/>
      <c r="AB110"/>
      <c r="AC110"/>
      <c r="AD110"/>
      <c r="AE110"/>
    </row>
  </sheetData>
  <mergeCells count="20">
    <mergeCell ref="B8:D8"/>
    <mergeCell ref="B10:C10"/>
    <mergeCell ref="B11:C11"/>
    <mergeCell ref="A14:D14"/>
    <mergeCell ref="A28:B28"/>
    <mergeCell ref="C28:D28"/>
    <mergeCell ref="B1:C1"/>
    <mergeCell ref="A3:D4"/>
    <mergeCell ref="A5:D5"/>
    <mergeCell ref="A6:C6"/>
    <mergeCell ref="B7:D7"/>
    <mergeCell ref="A29:B29"/>
    <mergeCell ref="C29:D29"/>
    <mergeCell ref="A38:D38"/>
    <mergeCell ref="A30:B30"/>
    <mergeCell ref="A32:D32"/>
    <mergeCell ref="A33:D33"/>
    <mergeCell ref="A34:D34"/>
    <mergeCell ref="A36:D36"/>
    <mergeCell ref="A37:D37"/>
  </mergeCells>
  <phoneticPr fontId="16" type="noConversion"/>
  <pageMargins left="1.19" right="0.75" top="1" bottom="1" header="0.5" footer="0.5"/>
  <pageSetup paperSize="9" scale="4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A111"/>
  <sheetViews>
    <sheetView view="pageBreakPreview" zoomScaleNormal="78" zoomScaleSheetLayoutView="100" workbookViewId="0">
      <selection activeCell="C19" sqref="C19"/>
    </sheetView>
  </sheetViews>
  <sheetFormatPr defaultColWidth="9" defaultRowHeight="14"/>
  <cols>
    <col min="1" max="1" width="7.453125" style="304" customWidth="1"/>
    <col min="2" max="2" width="27.26953125" style="305" customWidth="1"/>
    <col min="3" max="3" width="31.453125" style="305" customWidth="1"/>
    <col min="4" max="4" width="41.26953125" style="306" customWidth="1"/>
    <col min="5" max="5" width="2.7265625" style="291" customWidth="1"/>
    <col min="6" max="11" width="9" style="302" hidden="1" customWidth="1"/>
    <col min="12" max="16384" width="9" style="302"/>
  </cols>
  <sheetData>
    <row r="1" spans="1:11" ht="28.5" thickBot="1">
      <c r="A1" s="287">
        <v>1</v>
      </c>
      <c r="B1" s="288" t="s">
        <v>28</v>
      </c>
      <c r="C1" s="289" t="s">
        <v>29</v>
      </c>
      <c r="D1" s="290"/>
      <c r="K1" s="302" t="s">
        <v>30</v>
      </c>
    </row>
    <row r="2" spans="1:11">
      <c r="A2" s="292">
        <v>1.1000000000000001</v>
      </c>
      <c r="B2" s="293" t="s">
        <v>31</v>
      </c>
      <c r="C2" s="293" t="s">
        <v>32</v>
      </c>
      <c r="D2" s="294" t="s">
        <v>33</v>
      </c>
      <c r="K2" s="302" t="s">
        <v>30</v>
      </c>
    </row>
    <row r="3" spans="1:11" ht="28">
      <c r="A3" s="295" t="s">
        <v>34</v>
      </c>
      <c r="B3" s="296" t="s">
        <v>35</v>
      </c>
      <c r="C3" s="297" t="s">
        <v>36</v>
      </c>
      <c r="D3" s="298" t="s">
        <v>37</v>
      </c>
      <c r="K3" s="302" t="s">
        <v>30</v>
      </c>
    </row>
    <row r="4" spans="1:11" ht="58.5" customHeight="1">
      <c r="A4" s="295" t="s">
        <v>38</v>
      </c>
      <c r="B4" s="299" t="s">
        <v>39</v>
      </c>
      <c r="C4" s="300" t="s">
        <v>40</v>
      </c>
      <c r="D4" s="298"/>
      <c r="K4" s="302" t="s">
        <v>30</v>
      </c>
    </row>
    <row r="5" spans="1:11" s="51" customFormat="1" ht="79.5" hidden="1" customHeight="1">
      <c r="A5" s="103" t="s">
        <v>41</v>
      </c>
      <c r="B5" s="301" t="s">
        <v>42</v>
      </c>
      <c r="C5" s="53"/>
      <c r="D5" s="104" t="s">
        <v>43</v>
      </c>
      <c r="E5" s="117"/>
      <c r="K5" s="51" t="s">
        <v>44</v>
      </c>
    </row>
    <row r="6" spans="1:11" s="51" customFormat="1" ht="69.75" hidden="1" customHeight="1">
      <c r="A6" s="103" t="s">
        <v>45</v>
      </c>
      <c r="B6" s="301" t="s">
        <v>46</v>
      </c>
      <c r="C6" s="53"/>
      <c r="D6" s="104" t="s">
        <v>43</v>
      </c>
      <c r="E6" s="117"/>
      <c r="K6" s="51" t="s">
        <v>44</v>
      </c>
    </row>
    <row r="7" spans="1:11" ht="115.5" hidden="1" customHeight="1">
      <c r="A7" s="295" t="s">
        <v>47</v>
      </c>
      <c r="B7" s="341" t="s">
        <v>48</v>
      </c>
      <c r="C7" s="342"/>
      <c r="D7" s="343" t="s">
        <v>49</v>
      </c>
      <c r="K7" s="302" t="s">
        <v>50</v>
      </c>
    </row>
    <row r="8" spans="1:11" s="35" customFormat="1" ht="70" hidden="1">
      <c r="A8" s="233" t="s">
        <v>51</v>
      </c>
      <c r="B8" s="303" t="s">
        <v>52</v>
      </c>
      <c r="C8" s="53"/>
      <c r="D8" s="245" t="s">
        <v>53</v>
      </c>
      <c r="E8" s="117"/>
      <c r="K8" s="35" t="s">
        <v>44</v>
      </c>
    </row>
    <row r="9" spans="1:11">
      <c r="K9" s="302" t="s">
        <v>30</v>
      </c>
    </row>
    <row r="10" spans="1:11" ht="14.5" thickBot="1">
      <c r="A10" s="292">
        <v>1.2</v>
      </c>
      <c r="B10" s="307" t="s">
        <v>54</v>
      </c>
      <c r="C10" s="307"/>
      <c r="D10" s="308"/>
      <c r="K10" s="302" t="s">
        <v>30</v>
      </c>
    </row>
    <row r="11" spans="1:11" ht="28.5" thickBot="1">
      <c r="A11" s="309" t="s">
        <v>55</v>
      </c>
      <c r="B11" s="310" t="s">
        <v>56</v>
      </c>
      <c r="C11" s="300" t="s">
        <v>719</v>
      </c>
      <c r="D11" s="311"/>
      <c r="K11" s="302" t="s">
        <v>30</v>
      </c>
    </row>
    <row r="12" spans="1:11" ht="28.5" thickBot="1">
      <c r="A12" s="309" t="s">
        <v>57</v>
      </c>
      <c r="B12" s="310" t="s">
        <v>58</v>
      </c>
      <c r="C12" s="300" t="s">
        <v>719</v>
      </c>
      <c r="D12" s="311"/>
      <c r="K12" s="302" t="s">
        <v>30</v>
      </c>
    </row>
    <row r="13" spans="1:11" ht="14.5" thickBot="1">
      <c r="A13" s="309" t="s">
        <v>59</v>
      </c>
      <c r="B13" s="305" t="s">
        <v>60</v>
      </c>
      <c r="C13" s="300" t="s">
        <v>720</v>
      </c>
      <c r="D13" s="311"/>
      <c r="K13" s="302" t="s">
        <v>30</v>
      </c>
    </row>
    <row r="14" spans="1:11" ht="14.5" thickBot="1">
      <c r="A14" s="309" t="s">
        <v>61</v>
      </c>
      <c r="B14" s="310" t="s">
        <v>62</v>
      </c>
      <c r="C14" s="300" t="s">
        <v>721</v>
      </c>
      <c r="D14" s="311"/>
      <c r="K14" s="302" t="s">
        <v>30</v>
      </c>
    </row>
    <row r="15" spans="1:11" ht="42.5" thickBot="1">
      <c r="A15" s="309" t="s">
        <v>63</v>
      </c>
      <c r="B15" s="310" t="s">
        <v>64</v>
      </c>
      <c r="C15" s="300" t="s">
        <v>722</v>
      </c>
      <c r="D15" s="312" t="s">
        <v>65</v>
      </c>
      <c r="G15" s="302" t="s">
        <v>66</v>
      </c>
      <c r="K15" s="302" t="s">
        <v>30</v>
      </c>
    </row>
    <row r="16" spans="1:11" ht="14.5" thickBot="1">
      <c r="A16" s="309" t="s">
        <v>67</v>
      </c>
      <c r="B16" s="310" t="s">
        <v>68</v>
      </c>
      <c r="C16" s="300" t="s">
        <v>717</v>
      </c>
      <c r="D16" s="311"/>
      <c r="G16" s="302" t="s">
        <v>69</v>
      </c>
      <c r="K16" s="302" t="s">
        <v>30</v>
      </c>
    </row>
    <row r="17" spans="1:11" ht="14.5" thickBot="1">
      <c r="A17" s="309" t="s">
        <v>70</v>
      </c>
      <c r="B17" s="310" t="s">
        <v>71</v>
      </c>
      <c r="C17" s="372" t="s">
        <v>723</v>
      </c>
      <c r="D17" s="311"/>
      <c r="G17" s="302" t="s">
        <v>72</v>
      </c>
      <c r="K17" s="302" t="s">
        <v>30</v>
      </c>
    </row>
    <row r="18" spans="1:11" ht="14.5" thickBot="1">
      <c r="A18" s="309" t="s">
        <v>73</v>
      </c>
      <c r="B18" s="310" t="s">
        <v>74</v>
      </c>
      <c r="C18" s="300"/>
      <c r="D18" s="311"/>
      <c r="G18" s="302" t="s">
        <v>75</v>
      </c>
      <c r="K18" s="302" t="s">
        <v>30</v>
      </c>
    </row>
    <row r="19" spans="1:11" ht="14.5" thickBot="1">
      <c r="A19" s="309" t="s">
        <v>76</v>
      </c>
      <c r="B19" s="310" t="s">
        <v>77</v>
      </c>
      <c r="C19" s="373" t="s">
        <v>724</v>
      </c>
      <c r="D19" s="311"/>
      <c r="G19" s="302" t="s">
        <v>78</v>
      </c>
      <c r="K19" s="302" t="s">
        <v>30</v>
      </c>
    </row>
    <row r="20" spans="1:11" ht="14.5" thickBot="1">
      <c r="A20" s="309" t="s">
        <v>79</v>
      </c>
      <c r="B20" s="310" t="s">
        <v>80</v>
      </c>
      <c r="C20" s="300"/>
      <c r="D20" s="311"/>
      <c r="G20" s="302" t="s">
        <v>81</v>
      </c>
      <c r="K20" s="302" t="s">
        <v>30</v>
      </c>
    </row>
    <row r="21" spans="1:11" ht="40.5" customHeight="1">
      <c r="A21" s="309" t="s">
        <v>82</v>
      </c>
      <c r="B21" s="305" t="s">
        <v>83</v>
      </c>
      <c r="C21" s="300" t="s">
        <v>721</v>
      </c>
      <c r="D21" s="313" t="s">
        <v>84</v>
      </c>
      <c r="K21" s="302" t="s">
        <v>30</v>
      </c>
    </row>
    <row r="22" spans="1:11" ht="42">
      <c r="A22" s="309" t="s">
        <v>85</v>
      </c>
      <c r="B22" s="314" t="s">
        <v>86</v>
      </c>
      <c r="C22" s="300"/>
      <c r="D22" s="313"/>
      <c r="K22" s="302" t="s">
        <v>30</v>
      </c>
    </row>
    <row r="23" spans="1:11">
      <c r="A23" s="309"/>
      <c r="C23" s="300"/>
      <c r="D23" s="311"/>
      <c r="K23" s="302" t="s">
        <v>30</v>
      </c>
    </row>
    <row r="24" spans="1:11" ht="14.5" thickBot="1">
      <c r="A24" s="292">
        <v>1.3</v>
      </c>
      <c r="B24" s="315" t="s">
        <v>87</v>
      </c>
      <c r="C24" s="316"/>
      <c r="D24" s="308"/>
      <c r="K24" s="302" t="s">
        <v>30</v>
      </c>
    </row>
    <row r="25" spans="1:11" ht="26.25" customHeight="1" thickBot="1">
      <c r="A25" s="309" t="s">
        <v>88</v>
      </c>
      <c r="B25" s="310" t="s">
        <v>89</v>
      </c>
      <c r="C25" s="300" t="s">
        <v>95</v>
      </c>
      <c r="D25" s="312" t="s">
        <v>90</v>
      </c>
      <c r="G25" s="302" t="s">
        <v>91</v>
      </c>
      <c r="K25" s="302" t="s">
        <v>30</v>
      </c>
    </row>
    <row r="26" spans="1:11" ht="101.25" customHeight="1">
      <c r="A26" s="309" t="s">
        <v>92</v>
      </c>
      <c r="B26" s="305" t="s">
        <v>93</v>
      </c>
      <c r="C26" s="300" t="s">
        <v>66</v>
      </c>
      <c r="D26" s="313" t="s">
        <v>94</v>
      </c>
      <c r="G26" s="302" t="s">
        <v>95</v>
      </c>
      <c r="K26" s="302" t="s">
        <v>30</v>
      </c>
    </row>
    <row r="27" spans="1:11" ht="101.25" customHeight="1">
      <c r="A27" s="309" t="s">
        <v>96</v>
      </c>
      <c r="B27" s="305" t="s">
        <v>93</v>
      </c>
      <c r="C27" s="300" t="s">
        <v>66</v>
      </c>
      <c r="D27" s="313" t="s">
        <v>97</v>
      </c>
      <c r="K27" s="302" t="s">
        <v>44</v>
      </c>
    </row>
    <row r="28" spans="1:11" ht="42.5" thickBot="1">
      <c r="A28" s="309" t="s">
        <v>98</v>
      </c>
      <c r="B28" s="305" t="s">
        <v>99</v>
      </c>
      <c r="C28" s="300" t="s">
        <v>725</v>
      </c>
      <c r="D28" s="313" t="s">
        <v>100</v>
      </c>
      <c r="K28" s="302" t="s">
        <v>30</v>
      </c>
    </row>
    <row r="29" spans="1:11" ht="34.5" customHeight="1" thickBot="1">
      <c r="A29" s="309" t="s">
        <v>101</v>
      </c>
      <c r="B29" s="310" t="s">
        <v>102</v>
      </c>
      <c r="C29" s="300">
        <v>5</v>
      </c>
      <c r="D29" s="313" t="s">
        <v>103</v>
      </c>
      <c r="K29" s="302" t="s">
        <v>30</v>
      </c>
    </row>
    <row r="30" spans="1:11" ht="28">
      <c r="A30" s="309" t="s">
        <v>104</v>
      </c>
      <c r="B30" s="305" t="s">
        <v>105</v>
      </c>
      <c r="C30" s="300">
        <v>5</v>
      </c>
      <c r="D30" s="313" t="s">
        <v>106</v>
      </c>
      <c r="K30" s="302" t="s">
        <v>30</v>
      </c>
    </row>
    <row r="31" spans="1:11">
      <c r="A31" s="309" t="s">
        <v>107</v>
      </c>
      <c r="B31" s="305" t="s">
        <v>68</v>
      </c>
      <c r="C31" s="300" t="s">
        <v>717</v>
      </c>
      <c r="D31" s="313"/>
      <c r="K31" s="302" t="s">
        <v>30</v>
      </c>
    </row>
    <row r="32" spans="1:11">
      <c r="A32" s="309" t="s">
        <v>108</v>
      </c>
      <c r="B32" s="305" t="s">
        <v>109</v>
      </c>
      <c r="C32" s="300" t="s">
        <v>726</v>
      </c>
      <c r="D32" s="311"/>
      <c r="K32" s="302" t="s">
        <v>30</v>
      </c>
    </row>
    <row r="33" spans="1:11" ht="42">
      <c r="A33" s="309" t="s">
        <v>110</v>
      </c>
      <c r="B33" s="305" t="s">
        <v>111</v>
      </c>
      <c r="C33" s="300" t="s">
        <v>727</v>
      </c>
      <c r="D33" s="313" t="s">
        <v>112</v>
      </c>
      <c r="K33" s="302" t="s">
        <v>30</v>
      </c>
    </row>
    <row r="34" spans="1:11" ht="58.5" customHeight="1">
      <c r="A34" s="309" t="s">
        <v>113</v>
      </c>
      <c r="B34" s="305" t="s">
        <v>114</v>
      </c>
      <c r="C34" s="300" t="s">
        <v>727</v>
      </c>
      <c r="D34" s="313" t="s">
        <v>115</v>
      </c>
      <c r="G34" s="302" t="s">
        <v>116</v>
      </c>
      <c r="K34" s="302" t="s">
        <v>30</v>
      </c>
    </row>
    <row r="35" spans="1:11" ht="14.5" thickBot="1">
      <c r="A35" s="309" t="s">
        <v>117</v>
      </c>
      <c r="B35" s="305" t="s">
        <v>118</v>
      </c>
      <c r="C35" s="300" t="s">
        <v>120</v>
      </c>
      <c r="D35" s="313" t="s">
        <v>119</v>
      </c>
      <c r="G35" s="302" t="s">
        <v>120</v>
      </c>
      <c r="K35" s="302" t="s">
        <v>30</v>
      </c>
    </row>
    <row r="36" spans="1:11" ht="14.5" thickBot="1">
      <c r="A36" s="309" t="s">
        <v>121</v>
      </c>
      <c r="B36" s="310" t="s">
        <v>122</v>
      </c>
      <c r="C36" s="300" t="s">
        <v>125</v>
      </c>
      <c r="D36" s="313" t="s">
        <v>123</v>
      </c>
      <c r="G36" s="302" t="s">
        <v>124</v>
      </c>
      <c r="K36" s="305" t="s">
        <v>30</v>
      </c>
    </row>
    <row r="37" spans="1:11">
      <c r="A37" s="309"/>
      <c r="C37" s="300"/>
      <c r="D37" s="311"/>
      <c r="G37" s="302" t="s">
        <v>125</v>
      </c>
      <c r="K37" s="305" t="s">
        <v>30</v>
      </c>
    </row>
    <row r="38" spans="1:11" ht="16" hidden="1">
      <c r="A38" s="295" t="s">
        <v>126</v>
      </c>
      <c r="B38" s="344" t="s">
        <v>127</v>
      </c>
      <c r="C38" s="335" t="s">
        <v>128</v>
      </c>
      <c r="D38" s="335" t="s">
        <v>129</v>
      </c>
      <c r="G38" s="302" t="s">
        <v>130</v>
      </c>
      <c r="K38" s="302" t="s">
        <v>131</v>
      </c>
    </row>
    <row r="39" spans="1:11" ht="28" hidden="1">
      <c r="A39" s="309"/>
      <c r="B39" s="345" t="s">
        <v>132</v>
      </c>
      <c r="C39" s="346"/>
      <c r="D39" s="347"/>
      <c r="G39" s="302" t="s">
        <v>133</v>
      </c>
      <c r="K39" s="302" t="s">
        <v>131</v>
      </c>
    </row>
    <row r="40" spans="1:11" ht="28" hidden="1">
      <c r="A40" s="309"/>
      <c r="B40" s="345" t="s">
        <v>134</v>
      </c>
      <c r="C40" s="346"/>
      <c r="D40" s="347"/>
      <c r="K40" s="302" t="s">
        <v>131</v>
      </c>
    </row>
    <row r="41" spans="1:11" hidden="1">
      <c r="A41" s="309"/>
      <c r="B41" s="345" t="s">
        <v>135</v>
      </c>
      <c r="C41" s="346"/>
      <c r="D41" s="347"/>
      <c r="K41" s="302" t="s">
        <v>131</v>
      </c>
    </row>
    <row r="42" spans="1:11" hidden="1">
      <c r="A42" s="309"/>
      <c r="B42" s="345" t="s">
        <v>136</v>
      </c>
      <c r="C42" s="346"/>
      <c r="D42" s="347"/>
      <c r="K42" s="302" t="s">
        <v>131</v>
      </c>
    </row>
    <row r="43" spans="1:11" hidden="1">
      <c r="A43" s="309"/>
      <c r="B43" s="345" t="s">
        <v>137</v>
      </c>
      <c r="C43" s="346"/>
      <c r="D43" s="347"/>
      <c r="K43" s="302" t="s">
        <v>131</v>
      </c>
    </row>
    <row r="44" spans="1:11" hidden="1">
      <c r="A44" s="309"/>
      <c r="B44" s="345" t="s">
        <v>138</v>
      </c>
      <c r="C44" s="346"/>
      <c r="D44" s="347"/>
      <c r="K44" s="302" t="s">
        <v>131</v>
      </c>
    </row>
    <row r="45" spans="1:11" hidden="1">
      <c r="A45" s="309"/>
      <c r="B45" s="296"/>
      <c r="C45" s="348"/>
      <c r="D45" s="349"/>
      <c r="K45" s="302" t="s">
        <v>131</v>
      </c>
    </row>
    <row r="46" spans="1:11" s="35" customFormat="1">
      <c r="A46" s="102" t="s">
        <v>139</v>
      </c>
      <c r="B46" s="243" t="s">
        <v>140</v>
      </c>
      <c r="C46" s="70" t="s">
        <v>728</v>
      </c>
      <c r="D46" s="232"/>
      <c r="E46" s="117"/>
      <c r="G46" s="35" t="s">
        <v>125</v>
      </c>
      <c r="K46" s="35" t="s">
        <v>44</v>
      </c>
    </row>
    <row r="47" spans="1:11">
      <c r="A47" s="309"/>
      <c r="B47" s="296"/>
      <c r="C47" s="317"/>
      <c r="D47" s="318"/>
      <c r="K47" s="302" t="s">
        <v>30</v>
      </c>
    </row>
    <row r="48" spans="1:11">
      <c r="A48" s="292">
        <v>1.4</v>
      </c>
      <c r="B48" s="315" t="s">
        <v>141</v>
      </c>
      <c r="C48" s="316"/>
      <c r="D48" s="319" t="s">
        <v>142</v>
      </c>
      <c r="K48" s="302" t="s">
        <v>30</v>
      </c>
    </row>
    <row r="49" spans="1:11" ht="28.5" thickBot="1">
      <c r="A49" s="295" t="s">
        <v>143</v>
      </c>
      <c r="B49" s="296" t="s">
        <v>144</v>
      </c>
      <c r="C49" s="297" t="s">
        <v>729</v>
      </c>
      <c r="D49" s="298" t="s">
        <v>145</v>
      </c>
      <c r="K49" s="302" t="s">
        <v>30</v>
      </c>
    </row>
    <row r="50" spans="1:11" ht="31.5" customHeight="1">
      <c r="A50" s="295"/>
      <c r="B50" s="626" t="s">
        <v>146</v>
      </c>
      <c r="C50" s="300" t="s">
        <v>729</v>
      </c>
      <c r="D50" s="312" t="s">
        <v>147</v>
      </c>
      <c r="K50" s="302" t="s">
        <v>30</v>
      </c>
    </row>
    <row r="51" spans="1:11" ht="31.5" customHeight="1">
      <c r="A51" s="295"/>
      <c r="B51" s="627"/>
      <c r="C51" s="300" t="s">
        <v>730</v>
      </c>
      <c r="D51" s="313" t="s">
        <v>148</v>
      </c>
      <c r="K51" s="302" t="s">
        <v>30</v>
      </c>
    </row>
    <row r="52" spans="1:11" ht="14.5" thickBot="1">
      <c r="A52" s="295"/>
      <c r="B52" s="628"/>
      <c r="C52" s="300"/>
      <c r="D52" s="320" t="s">
        <v>149</v>
      </c>
      <c r="K52" s="302" t="s">
        <v>44</v>
      </c>
    </row>
    <row r="53" spans="1:11" ht="28">
      <c r="A53" s="295"/>
      <c r="B53" s="629" t="s">
        <v>150</v>
      </c>
      <c r="C53" s="300" t="s">
        <v>731</v>
      </c>
      <c r="D53" s="312" t="s">
        <v>151</v>
      </c>
      <c r="K53" s="302" t="s">
        <v>30</v>
      </c>
    </row>
    <row r="54" spans="1:11" ht="14.5" thickBot="1">
      <c r="A54" s="295"/>
      <c r="B54" s="630"/>
      <c r="C54" s="300"/>
      <c r="D54" s="313" t="s">
        <v>152</v>
      </c>
      <c r="K54" s="302" t="s">
        <v>30</v>
      </c>
    </row>
    <row r="55" spans="1:11" s="35" customFormat="1" ht="42">
      <c r="A55" s="102"/>
      <c r="B55" s="321" t="s">
        <v>153</v>
      </c>
      <c r="C55" s="53" t="s">
        <v>732</v>
      </c>
      <c r="D55" s="104" t="s">
        <v>154</v>
      </c>
      <c r="E55" s="117"/>
      <c r="K55" s="35" t="s">
        <v>44</v>
      </c>
    </row>
    <row r="56" spans="1:11">
      <c r="A56" s="295"/>
      <c r="B56" s="299"/>
      <c r="C56" s="300"/>
      <c r="D56" s="313"/>
    </row>
    <row r="57" spans="1:11" ht="28.5" thickBot="1">
      <c r="A57" s="295" t="s">
        <v>155</v>
      </c>
      <c r="B57" s="299" t="s">
        <v>156</v>
      </c>
      <c r="C57" s="322" t="s">
        <v>733</v>
      </c>
      <c r="D57" s="323"/>
      <c r="K57" s="302" t="s">
        <v>30</v>
      </c>
    </row>
    <row r="58" spans="1:11" ht="28.5" hidden="1" thickBot="1">
      <c r="A58" s="295" t="s">
        <v>157</v>
      </c>
      <c r="B58" s="299" t="s">
        <v>158</v>
      </c>
      <c r="C58" s="322"/>
      <c r="D58" s="312" t="s">
        <v>159</v>
      </c>
      <c r="K58" s="302" t="s">
        <v>50</v>
      </c>
    </row>
    <row r="59" spans="1:11" ht="28.5" hidden="1" thickBot="1">
      <c r="A59" s="295" t="s">
        <v>160</v>
      </c>
      <c r="B59" s="299" t="s">
        <v>161</v>
      </c>
      <c r="C59" s="322"/>
      <c r="D59" s="312"/>
      <c r="K59" s="302" t="s">
        <v>50</v>
      </c>
    </row>
    <row r="60" spans="1:11" ht="70.5" hidden="1" thickBot="1">
      <c r="A60" s="295" t="s">
        <v>162</v>
      </c>
      <c r="B60" s="299" t="s">
        <v>163</v>
      </c>
      <c r="C60" s="322"/>
      <c r="D60" s="312"/>
      <c r="K60" s="302" t="s">
        <v>50</v>
      </c>
    </row>
    <row r="61" spans="1:11" ht="98.5" hidden="1" thickBot="1">
      <c r="A61" s="304" t="s">
        <v>164</v>
      </c>
      <c r="B61" s="299" t="s">
        <v>165</v>
      </c>
      <c r="C61" s="322"/>
      <c r="D61" s="312"/>
      <c r="K61" s="302" t="s">
        <v>50</v>
      </c>
    </row>
    <row r="62" spans="1:11" ht="28.5" thickBot="1">
      <c r="A62" s="295" t="s">
        <v>166</v>
      </c>
      <c r="B62" s="324" t="s">
        <v>167</v>
      </c>
      <c r="C62" s="300" t="s">
        <v>138</v>
      </c>
      <c r="D62" s="313" t="s">
        <v>168</v>
      </c>
      <c r="G62" s="302" t="s">
        <v>169</v>
      </c>
      <c r="K62" s="302" t="s">
        <v>30</v>
      </c>
    </row>
    <row r="63" spans="1:11" ht="28">
      <c r="A63" s="295" t="s">
        <v>170</v>
      </c>
      <c r="B63" s="299" t="s">
        <v>171</v>
      </c>
      <c r="C63" s="300" t="s">
        <v>138</v>
      </c>
      <c r="D63" s="312" t="s">
        <v>172</v>
      </c>
      <c r="G63" s="302" t="s">
        <v>138</v>
      </c>
      <c r="K63" s="302" t="s">
        <v>30</v>
      </c>
    </row>
    <row r="64" spans="1:11" ht="105" hidden="1" customHeight="1">
      <c r="A64" s="295" t="s">
        <v>173</v>
      </c>
      <c r="B64" s="299" t="s">
        <v>174</v>
      </c>
      <c r="C64" s="350" t="s">
        <v>175</v>
      </c>
      <c r="D64" s="351" t="s">
        <v>176</v>
      </c>
      <c r="G64" s="302" t="s">
        <v>177</v>
      </c>
      <c r="K64" s="302" t="s">
        <v>50</v>
      </c>
    </row>
    <row r="65" spans="1:11" ht="49.5" hidden="1" customHeight="1">
      <c r="A65" s="295"/>
      <c r="B65" s="299" t="s">
        <v>178</v>
      </c>
      <c r="C65" s="322"/>
      <c r="D65" s="351"/>
      <c r="K65" s="302" t="s">
        <v>50</v>
      </c>
    </row>
    <row r="66" spans="1:11" ht="49.5" customHeight="1">
      <c r="A66" s="295"/>
      <c r="B66" s="321" t="s">
        <v>179</v>
      </c>
      <c r="C66" s="322" t="s">
        <v>454</v>
      </c>
      <c r="D66" s="246" t="s">
        <v>180</v>
      </c>
      <c r="K66" s="302" t="s">
        <v>44</v>
      </c>
    </row>
    <row r="67" spans="1:11" ht="28" hidden="1">
      <c r="A67" s="295" t="s">
        <v>181</v>
      </c>
      <c r="B67" s="329" t="s">
        <v>182</v>
      </c>
      <c r="C67" s="300"/>
      <c r="D67" s="351" t="s">
        <v>183</v>
      </c>
      <c r="K67" s="302" t="s">
        <v>50</v>
      </c>
    </row>
    <row r="68" spans="1:11" ht="28.5" hidden="1" customHeight="1">
      <c r="A68" s="352" t="s">
        <v>184</v>
      </c>
      <c r="B68" s="329" t="s">
        <v>185</v>
      </c>
      <c r="C68" s="300"/>
      <c r="D68" s="351" t="s">
        <v>183</v>
      </c>
      <c r="K68" s="302" t="s">
        <v>50</v>
      </c>
    </row>
    <row r="69" spans="1:11" ht="70" hidden="1">
      <c r="A69" s="353" t="s">
        <v>186</v>
      </c>
      <c r="B69" s="299" t="s">
        <v>187</v>
      </c>
      <c r="C69" s="300"/>
      <c r="D69" s="312" t="s">
        <v>188</v>
      </c>
      <c r="K69" s="302" t="s">
        <v>50</v>
      </c>
    </row>
    <row r="70" spans="1:11" ht="70" hidden="1">
      <c r="A70" s="353" t="s">
        <v>189</v>
      </c>
      <c r="B70" s="299" t="s">
        <v>190</v>
      </c>
      <c r="C70" s="300"/>
      <c r="D70" s="323"/>
      <c r="K70" s="302" t="s">
        <v>50</v>
      </c>
    </row>
    <row r="71" spans="1:11" hidden="1">
      <c r="A71" s="353" t="s">
        <v>191</v>
      </c>
      <c r="B71" s="299" t="s">
        <v>192</v>
      </c>
      <c r="C71" s="300"/>
      <c r="D71" s="313" t="s">
        <v>193</v>
      </c>
      <c r="K71" s="302" t="s">
        <v>50</v>
      </c>
    </row>
    <row r="72" spans="1:11" ht="28">
      <c r="A72" s="295" t="s">
        <v>194</v>
      </c>
      <c r="B72" s="299" t="s">
        <v>195</v>
      </c>
      <c r="C72" s="300" t="s">
        <v>734</v>
      </c>
      <c r="D72" s="313" t="s">
        <v>196</v>
      </c>
      <c r="K72" s="302" t="s">
        <v>30</v>
      </c>
    </row>
    <row r="73" spans="1:11">
      <c r="A73" s="295" t="s">
        <v>197</v>
      </c>
      <c r="B73" s="299" t="s">
        <v>198</v>
      </c>
      <c r="C73" s="300" t="s">
        <v>735</v>
      </c>
      <c r="D73" s="313" t="s">
        <v>199</v>
      </c>
      <c r="K73" s="302" t="s">
        <v>30</v>
      </c>
    </row>
    <row r="74" spans="1:11" ht="28">
      <c r="A74" s="295" t="s">
        <v>200</v>
      </c>
      <c r="B74" s="299" t="s">
        <v>201</v>
      </c>
      <c r="C74" s="300" t="s">
        <v>737</v>
      </c>
      <c r="D74" s="323"/>
      <c r="K74" s="302" t="s">
        <v>30</v>
      </c>
    </row>
    <row r="75" spans="1:11">
      <c r="A75" s="295"/>
      <c r="B75" s="299" t="s">
        <v>202</v>
      </c>
      <c r="C75" s="300" t="s">
        <v>736</v>
      </c>
      <c r="D75" s="323"/>
      <c r="K75" s="302" t="s">
        <v>30</v>
      </c>
    </row>
    <row r="76" spans="1:11" ht="70" hidden="1">
      <c r="A76" s="295" t="s">
        <v>203</v>
      </c>
      <c r="B76" s="299" t="s">
        <v>204</v>
      </c>
      <c r="C76" s="300"/>
      <c r="D76" s="323"/>
      <c r="K76" s="302" t="s">
        <v>50</v>
      </c>
    </row>
    <row r="77" spans="1:11" ht="42">
      <c r="A77" s="295" t="s">
        <v>205</v>
      </c>
      <c r="B77" s="299" t="s">
        <v>206</v>
      </c>
      <c r="C77" s="300" t="s">
        <v>738</v>
      </c>
      <c r="D77" s="313" t="s">
        <v>207</v>
      </c>
      <c r="K77" s="302" t="s">
        <v>30</v>
      </c>
    </row>
    <row r="78" spans="1:11" ht="14.5" thickBot="1">
      <c r="A78" s="295" t="s">
        <v>208</v>
      </c>
      <c r="B78" s="299" t="s">
        <v>209</v>
      </c>
      <c r="C78" s="300" t="s">
        <v>739</v>
      </c>
      <c r="D78" s="313" t="s">
        <v>210</v>
      </c>
      <c r="K78" s="302" t="s">
        <v>30</v>
      </c>
    </row>
    <row r="79" spans="1:11" ht="28.5" thickBot="1">
      <c r="A79" s="295" t="s">
        <v>211</v>
      </c>
      <c r="B79" s="324" t="s">
        <v>212</v>
      </c>
      <c r="D79" s="325" t="s">
        <v>213</v>
      </c>
      <c r="K79" s="302" t="s">
        <v>30</v>
      </c>
    </row>
    <row r="80" spans="1:11" ht="28">
      <c r="A80" s="295"/>
      <c r="B80" s="326" t="s">
        <v>214</v>
      </c>
      <c r="C80" s="300" t="s">
        <v>740</v>
      </c>
      <c r="D80" s="328"/>
      <c r="K80" s="302" t="s">
        <v>30</v>
      </c>
    </row>
    <row r="81" spans="1:11" ht="28">
      <c r="A81" s="295" t="s">
        <v>215</v>
      </c>
      <c r="B81" s="329" t="s">
        <v>216</v>
      </c>
      <c r="C81" s="327" t="s">
        <v>741</v>
      </c>
      <c r="D81" s="328" t="s">
        <v>213</v>
      </c>
      <c r="K81" s="302" t="s">
        <v>30</v>
      </c>
    </row>
    <row r="82" spans="1:11">
      <c r="A82" s="295"/>
      <c r="B82" s="326" t="s">
        <v>214</v>
      </c>
      <c r="C82" s="327"/>
      <c r="D82" s="328"/>
      <c r="K82" s="302" t="s">
        <v>30</v>
      </c>
    </row>
    <row r="83" spans="1:11">
      <c r="A83" s="295" t="s">
        <v>217</v>
      </c>
      <c r="B83" s="299" t="s">
        <v>218</v>
      </c>
      <c r="C83" s="300" t="s">
        <v>242</v>
      </c>
      <c r="D83" s="313" t="s">
        <v>193</v>
      </c>
      <c r="K83" s="302" t="s">
        <v>30</v>
      </c>
    </row>
    <row r="84" spans="1:11" ht="14.5" hidden="1" thickBot="1">
      <c r="A84" s="295" t="s">
        <v>219</v>
      </c>
      <c r="B84" s="324" t="s">
        <v>220</v>
      </c>
      <c r="C84" s="300"/>
      <c r="D84" s="313" t="s">
        <v>193</v>
      </c>
      <c r="K84" s="302" t="s">
        <v>50</v>
      </c>
    </row>
    <row r="85" spans="1:11" ht="14.5" hidden="1" thickBot="1">
      <c r="A85" s="295" t="s">
        <v>221</v>
      </c>
      <c r="B85" s="324" t="s">
        <v>222</v>
      </c>
      <c r="C85" s="300"/>
      <c r="D85" s="313" t="s">
        <v>193</v>
      </c>
      <c r="K85" s="302" t="s">
        <v>50</v>
      </c>
    </row>
    <row r="86" spans="1:11">
      <c r="A86" s="295"/>
      <c r="B86" s="330"/>
      <c r="C86" s="331"/>
      <c r="D86" s="332"/>
      <c r="K86" s="302" t="s">
        <v>30</v>
      </c>
    </row>
    <row r="87" spans="1:11">
      <c r="A87" s="333" t="s">
        <v>223</v>
      </c>
      <c r="B87" s="334" t="s">
        <v>224</v>
      </c>
      <c r="C87" s="335" t="s">
        <v>225</v>
      </c>
      <c r="D87" s="335" t="s">
        <v>226</v>
      </c>
      <c r="E87" s="336"/>
      <c r="K87" s="302" t="s">
        <v>30</v>
      </c>
    </row>
    <row r="88" spans="1:11">
      <c r="A88" s="309"/>
      <c r="B88" s="337" t="s">
        <v>227</v>
      </c>
      <c r="C88" s="338">
        <v>1</v>
      </c>
      <c r="D88" s="338">
        <v>57.85</v>
      </c>
      <c r="K88" s="302" t="s">
        <v>30</v>
      </c>
    </row>
    <row r="89" spans="1:11">
      <c r="A89" s="309"/>
      <c r="B89" s="337" t="s">
        <v>228</v>
      </c>
      <c r="C89" s="338">
        <v>3</v>
      </c>
      <c r="D89" s="338">
        <v>498.53</v>
      </c>
      <c r="K89" s="302" t="s">
        <v>30</v>
      </c>
    </row>
    <row r="90" spans="1:11">
      <c r="A90" s="309"/>
      <c r="B90" s="337" t="s">
        <v>229</v>
      </c>
      <c r="C90" s="338">
        <v>1</v>
      </c>
      <c r="D90" s="338">
        <v>7587.51</v>
      </c>
      <c r="K90" s="302" t="s">
        <v>30</v>
      </c>
    </row>
    <row r="91" spans="1:11">
      <c r="A91" s="309"/>
      <c r="B91" s="337" t="s">
        <v>230</v>
      </c>
      <c r="C91" s="338"/>
      <c r="D91" s="338"/>
      <c r="K91" s="302" t="s">
        <v>30</v>
      </c>
    </row>
    <row r="92" spans="1:11">
      <c r="A92" s="309"/>
      <c r="B92" s="337" t="s">
        <v>231</v>
      </c>
      <c r="C92" s="338">
        <f>SUM(C88:C91)</f>
        <v>5</v>
      </c>
      <c r="D92" s="338">
        <f>SUM(D88:D91)</f>
        <v>8143.89</v>
      </c>
      <c r="K92" s="302" t="s">
        <v>30</v>
      </c>
    </row>
    <row r="93" spans="1:11">
      <c r="A93" s="339"/>
      <c r="D93" s="311"/>
      <c r="K93" s="302" t="s">
        <v>30</v>
      </c>
    </row>
    <row r="94" spans="1:11" ht="33.75" hidden="1" customHeight="1">
      <c r="A94" s="333" t="s">
        <v>232</v>
      </c>
      <c r="B94" s="631" t="s">
        <v>233</v>
      </c>
      <c r="C94" s="632"/>
      <c r="D94" s="633"/>
      <c r="E94" s="336"/>
      <c r="K94" s="302" t="s">
        <v>50</v>
      </c>
    </row>
    <row r="95" spans="1:11" ht="90" hidden="1" customHeight="1">
      <c r="A95" s="354"/>
      <c r="B95" s="355" t="s">
        <v>234</v>
      </c>
      <c r="C95" s="356" t="s">
        <v>226</v>
      </c>
      <c r="D95" s="356" t="s">
        <v>235</v>
      </c>
      <c r="E95" s="336"/>
      <c r="K95" s="302" t="s">
        <v>50</v>
      </c>
    </row>
    <row r="96" spans="1:11" ht="42" hidden="1">
      <c r="A96" s="309"/>
      <c r="B96" s="357" t="s">
        <v>236</v>
      </c>
      <c r="C96" s="358" t="s">
        <v>237</v>
      </c>
      <c r="D96" s="358" t="s">
        <v>238</v>
      </c>
      <c r="K96" s="302" t="s">
        <v>50</v>
      </c>
    </row>
    <row r="97" spans="1:27" ht="42" hidden="1">
      <c r="A97" s="309"/>
      <c r="B97" s="357" t="s">
        <v>239</v>
      </c>
      <c r="C97" s="358" t="s">
        <v>237</v>
      </c>
      <c r="D97" s="358" t="s">
        <v>240</v>
      </c>
      <c r="K97" s="302" t="s">
        <v>50</v>
      </c>
    </row>
    <row r="98" spans="1:27" hidden="1">
      <c r="A98" s="309"/>
      <c r="B98" s="359"/>
      <c r="C98" s="346"/>
      <c r="D98" s="347"/>
      <c r="K98" s="302" t="s">
        <v>50</v>
      </c>
    </row>
    <row r="99" spans="1:27" hidden="1">
      <c r="A99" s="309"/>
      <c r="B99" s="359"/>
      <c r="C99" s="346"/>
      <c r="D99" s="347"/>
      <c r="K99" s="302" t="s">
        <v>50</v>
      </c>
    </row>
    <row r="100" spans="1:27" hidden="1">
      <c r="A100" s="309"/>
      <c r="B100" s="359"/>
      <c r="C100" s="346"/>
      <c r="D100" s="347"/>
      <c r="K100" s="302" t="s">
        <v>50</v>
      </c>
    </row>
    <row r="101" spans="1:27">
      <c r="B101" s="300"/>
      <c r="C101" s="300"/>
      <c r="D101" s="340"/>
    </row>
    <row r="110" spans="1:27">
      <c r="AA110" s="302" t="s">
        <v>241</v>
      </c>
    </row>
    <row r="111" spans="1:27">
      <c r="AA111" s="302" t="s">
        <v>242</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6">
    <dataValidation type="list" allowBlank="1" showInputMessage="1" showErrorMessage="1" sqref="C67:C68 C71 C83:C85" xr:uid="{00000000-0002-0000-0100-000000000000}">
      <formula1>$AA$110:$AA$111</formula1>
    </dataValidation>
    <dataValidation type="list" allowBlank="1" showInputMessage="1" showErrorMessage="1" sqref="C25" xr:uid="{00000000-0002-0000-0100-000001000000}">
      <formula1>$G$25:$G$30</formula1>
    </dataValidation>
    <dataValidation type="list" allowBlank="1" showInputMessage="1" showErrorMessage="1" sqref="C36" xr:uid="{00000000-0002-0000-0100-000002000000}">
      <formula1>$G$36:$G$39</formula1>
    </dataValidation>
    <dataValidation type="list" allowBlank="1" showInputMessage="1" showErrorMessage="1" sqref="C26:C27" xr:uid="{00000000-0002-0000-0100-000003000000}">
      <formula1>$G$15:$G$20</formula1>
    </dataValidation>
    <dataValidation type="list" allowBlank="1" showInputMessage="1" showErrorMessage="1" sqref="C35" xr:uid="{00000000-0002-0000-0100-000004000000}">
      <formula1>$G$34:$G$35</formula1>
    </dataValidation>
    <dataValidation type="list" allowBlank="1" showInputMessage="1" showErrorMessage="1" sqref="C62" xr:uid="{00000000-0002-0000-0100-000005000000}">
      <formula1>$G$62:$G$64</formula1>
    </dataValidation>
  </dataValidations>
  <hyperlinks>
    <hyperlink ref="C19" r:id="rId1" xr:uid="{C1902B3F-2A95-448D-BB49-793DDC0A6351}"/>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00"/>
  <sheetViews>
    <sheetView workbookViewId="0">
      <selection activeCell="M16" sqref="M16"/>
    </sheetView>
  </sheetViews>
  <sheetFormatPr defaultColWidth="11.453125" defaultRowHeight="15.5"/>
  <cols>
    <col min="1" max="1" width="4.26953125" style="3" customWidth="1"/>
    <col min="2" max="4" width="11.453125" style="4" customWidth="1"/>
    <col min="5" max="5" width="9.26953125" style="4" customWidth="1"/>
    <col min="6" max="6" width="3.26953125" style="4" customWidth="1"/>
    <col min="7" max="7" width="7.26953125" style="4" customWidth="1"/>
    <col min="8" max="8" width="10.54296875" style="4" customWidth="1"/>
    <col min="9" max="9" width="11.453125" style="4" customWidth="1"/>
    <col min="10" max="10" width="10.453125" style="4" customWidth="1"/>
    <col min="11" max="11" width="9.7265625" style="4" customWidth="1"/>
    <col min="12" max="16384" width="11.453125" style="4"/>
  </cols>
  <sheetData>
    <row r="1" spans="1:12">
      <c r="A1" s="33" t="s">
        <v>594</v>
      </c>
    </row>
    <row r="2" spans="1:12" ht="16.5" customHeight="1" thickBot="1">
      <c r="B2" s="674" t="s">
        <v>595</v>
      </c>
      <c r="C2" s="675"/>
      <c r="D2" s="675"/>
      <c r="E2" s="675"/>
      <c r="F2" s="12"/>
      <c r="G2" s="676" t="s">
        <v>596</v>
      </c>
      <c r="H2" s="676"/>
      <c r="I2" s="676"/>
      <c r="J2" s="676"/>
      <c r="K2" s="676"/>
      <c r="L2" s="677"/>
    </row>
    <row r="3" spans="1:12" ht="92.25" customHeight="1" thickTop="1" thickBot="1">
      <c r="B3" s="11"/>
      <c r="C3" s="11"/>
      <c r="D3" s="11"/>
      <c r="E3" s="11"/>
      <c r="F3" s="12"/>
      <c r="G3" s="13"/>
      <c r="H3" s="13"/>
      <c r="I3" s="13"/>
      <c r="J3" s="13"/>
      <c r="K3" s="13"/>
      <c r="L3" s="14"/>
    </row>
    <row r="4" spans="1:12" ht="40.5" customHeight="1" thickTop="1" thickBot="1">
      <c r="A4" s="5"/>
      <c r="B4" s="15" t="s">
        <v>597</v>
      </c>
      <c r="C4" s="678" t="s">
        <v>206</v>
      </c>
      <c r="D4" s="679"/>
      <c r="E4" s="680"/>
      <c r="F4" s="12"/>
      <c r="G4" s="16">
        <v>1</v>
      </c>
      <c r="H4" s="16" t="s">
        <v>598</v>
      </c>
      <c r="I4" s="681" t="s">
        <v>599</v>
      </c>
      <c r="J4" s="682"/>
      <c r="K4" s="682"/>
      <c r="L4" s="683"/>
    </row>
    <row r="5" spans="1:12" ht="36.75" customHeight="1" thickTop="1" thickBot="1">
      <c r="A5" s="6"/>
      <c r="B5" s="17">
        <v>1000</v>
      </c>
      <c r="C5" s="17" t="s">
        <v>600</v>
      </c>
      <c r="D5" s="17"/>
      <c r="E5" s="18"/>
      <c r="F5" s="12"/>
      <c r="G5" s="16">
        <v>2</v>
      </c>
      <c r="H5" s="16" t="s">
        <v>601</v>
      </c>
      <c r="I5" s="684" t="s">
        <v>602</v>
      </c>
      <c r="J5" s="685"/>
      <c r="K5" s="685"/>
      <c r="L5" s="19" t="s">
        <v>603</v>
      </c>
    </row>
    <row r="6" spans="1:12" ht="37" thickTop="1" thickBot="1">
      <c r="A6" s="6"/>
      <c r="B6" s="16">
        <v>1010</v>
      </c>
      <c r="C6" s="16"/>
      <c r="D6" s="16" t="s">
        <v>604</v>
      </c>
      <c r="E6" s="20"/>
      <c r="F6" s="12"/>
      <c r="G6" s="16">
        <v>3</v>
      </c>
      <c r="H6" s="21" t="s">
        <v>605</v>
      </c>
      <c r="I6" s="684"/>
      <c r="J6" s="685"/>
      <c r="K6" s="685"/>
      <c r="L6" s="22" t="s">
        <v>606</v>
      </c>
    </row>
    <row r="7" spans="1:12" ht="16" thickBot="1">
      <c r="A7" s="6"/>
      <c r="B7" s="16">
        <v>1020</v>
      </c>
      <c r="C7" s="16"/>
      <c r="D7" s="16" t="s">
        <v>607</v>
      </c>
      <c r="E7" s="20"/>
      <c r="F7" s="12"/>
      <c r="G7" s="23">
        <v>4</v>
      </c>
      <c r="H7" s="686" t="s">
        <v>608</v>
      </c>
      <c r="I7" s="687"/>
      <c r="J7" s="687"/>
      <c r="K7" s="687"/>
      <c r="L7" s="688"/>
    </row>
    <row r="8" spans="1:12" ht="18.5" thickBot="1">
      <c r="A8" s="6"/>
      <c r="B8" s="16">
        <v>1030</v>
      </c>
      <c r="C8" s="16"/>
      <c r="D8" s="16" t="s">
        <v>609</v>
      </c>
      <c r="E8" s="20"/>
    </row>
    <row r="9" spans="1:12" s="7" customFormat="1" ht="16" thickBot="1">
      <c r="A9" s="6"/>
      <c r="B9" s="16">
        <v>1040</v>
      </c>
      <c r="C9" s="16"/>
      <c r="D9" s="16" t="s">
        <v>610</v>
      </c>
      <c r="E9" s="20"/>
    </row>
    <row r="10" spans="1:12" s="7" customFormat="1" ht="20.25" customHeight="1" thickBot="1">
      <c r="A10" s="6"/>
      <c r="B10" s="23">
        <v>1050</v>
      </c>
      <c r="C10" s="23"/>
      <c r="D10" s="23" t="s">
        <v>611</v>
      </c>
      <c r="E10" s="24"/>
    </row>
    <row r="11" spans="1:12" ht="19" thickTop="1" thickBot="1">
      <c r="A11" s="6"/>
      <c r="B11" s="17">
        <v>2000</v>
      </c>
      <c r="C11" s="17" t="s">
        <v>612</v>
      </c>
      <c r="D11" s="17"/>
      <c r="E11" s="18"/>
    </row>
    <row r="12" spans="1:12" ht="37" thickTop="1" thickBot="1">
      <c r="A12" s="6"/>
      <c r="B12" s="16">
        <v>2010</v>
      </c>
      <c r="C12" s="16"/>
      <c r="D12" s="16" t="s">
        <v>613</v>
      </c>
      <c r="E12" s="20"/>
    </row>
    <row r="13" spans="1:12" ht="16" thickBot="1">
      <c r="A13" s="6"/>
      <c r="B13" s="23">
        <v>2020</v>
      </c>
      <c r="C13" s="23"/>
      <c r="D13" s="23" t="s">
        <v>614</v>
      </c>
      <c r="E13" s="24"/>
    </row>
    <row r="14" spans="1:12" ht="19" thickTop="1" thickBot="1">
      <c r="A14" s="6"/>
      <c r="B14" s="17">
        <v>3000</v>
      </c>
      <c r="C14" s="17" t="s">
        <v>615</v>
      </c>
      <c r="D14" s="17"/>
      <c r="E14" s="18"/>
    </row>
    <row r="15" spans="1:12" ht="31.5" customHeight="1" thickTop="1" thickBot="1">
      <c r="A15" s="6"/>
      <c r="B15" s="25">
        <v>3010</v>
      </c>
      <c r="C15" s="25"/>
      <c r="D15" s="25" t="s">
        <v>616</v>
      </c>
      <c r="E15" s="26"/>
    </row>
    <row r="16" spans="1:12" ht="16" thickBot="1">
      <c r="A16" s="6"/>
      <c r="B16" s="27">
        <v>3020</v>
      </c>
      <c r="C16" s="27"/>
      <c r="D16" s="27" t="s">
        <v>617</v>
      </c>
      <c r="E16" s="27"/>
    </row>
    <row r="17" spans="1:5" ht="19" thickTop="1" thickBot="1">
      <c r="A17" s="6"/>
      <c r="B17" s="17">
        <v>4000</v>
      </c>
      <c r="C17" s="17" t="s">
        <v>618</v>
      </c>
      <c r="D17" s="17"/>
      <c r="E17" s="18"/>
    </row>
    <row r="18" spans="1:5" ht="19" thickTop="1" thickBot="1">
      <c r="A18" s="6"/>
      <c r="B18" s="16">
        <v>4010</v>
      </c>
      <c r="C18" s="16"/>
      <c r="D18" s="16" t="s">
        <v>619</v>
      </c>
      <c r="E18" s="20"/>
    </row>
    <row r="19" spans="1:5" ht="18.5" thickBot="1">
      <c r="A19" s="6"/>
      <c r="B19" s="16">
        <v>4020</v>
      </c>
      <c r="C19" s="16"/>
      <c r="D19" s="16" t="s">
        <v>620</v>
      </c>
      <c r="E19" s="20"/>
    </row>
    <row r="20" spans="1:5" ht="18.5" thickBot="1">
      <c r="A20" s="6"/>
      <c r="B20" s="16">
        <v>4030</v>
      </c>
      <c r="C20" s="16"/>
      <c r="D20" s="16" t="s">
        <v>621</v>
      </c>
      <c r="E20" s="20"/>
    </row>
    <row r="21" spans="1:5" ht="18.5" thickBot="1">
      <c r="A21" s="6"/>
      <c r="B21" s="16">
        <v>4040</v>
      </c>
      <c r="C21" s="16"/>
      <c r="D21" s="16" t="s">
        <v>622</v>
      </c>
      <c r="E21" s="20"/>
    </row>
    <row r="22" spans="1:5" ht="27.75" customHeight="1" thickBot="1">
      <c r="A22" s="6"/>
      <c r="B22" s="16">
        <v>4050</v>
      </c>
      <c r="C22" s="16"/>
      <c r="D22" s="16" t="s">
        <v>623</v>
      </c>
      <c r="E22" s="20"/>
    </row>
    <row r="23" spans="1:5" ht="16" thickBot="1">
      <c r="A23" s="6"/>
      <c r="B23" s="16">
        <v>4060</v>
      </c>
      <c r="C23" s="16"/>
      <c r="D23" s="16" t="s">
        <v>624</v>
      </c>
      <c r="E23" s="20"/>
    </row>
    <row r="24" spans="1:5" ht="27.5" thickBot="1">
      <c r="A24" s="6"/>
      <c r="B24" s="16">
        <v>4070</v>
      </c>
      <c r="C24" s="16"/>
      <c r="D24" s="16" t="s">
        <v>625</v>
      </c>
      <c r="E24" s="20"/>
    </row>
    <row r="25" spans="1:5" ht="16" thickBot="1">
      <c r="A25" s="6"/>
      <c r="B25" s="23">
        <v>4080</v>
      </c>
      <c r="C25" s="23"/>
      <c r="D25" s="23" t="s">
        <v>626</v>
      </c>
      <c r="E25" s="24"/>
    </row>
    <row r="26" spans="1:5" ht="19" thickTop="1" thickBot="1">
      <c r="A26" s="6"/>
      <c r="B26" s="17">
        <v>5000</v>
      </c>
      <c r="C26" s="17" t="s">
        <v>627</v>
      </c>
      <c r="D26" s="17"/>
      <c r="E26" s="18"/>
    </row>
    <row r="27" spans="1:5" ht="16.5" thickTop="1" thickBot="1">
      <c r="A27" s="6"/>
      <c r="B27" s="16">
        <v>5010</v>
      </c>
      <c r="C27" s="16"/>
      <c r="D27" s="16" t="s">
        <v>628</v>
      </c>
      <c r="E27" s="20"/>
    </row>
    <row r="28" spans="1:5" ht="16" thickBot="1">
      <c r="A28" s="6"/>
      <c r="B28" s="16">
        <v>5020</v>
      </c>
      <c r="C28" s="16"/>
      <c r="D28" s="16" t="s">
        <v>629</v>
      </c>
      <c r="E28" s="20"/>
    </row>
    <row r="29" spans="1:5" ht="16" thickBot="1">
      <c r="A29" s="6"/>
      <c r="B29" s="16">
        <v>5030</v>
      </c>
      <c r="C29" s="16"/>
      <c r="D29" s="16" t="s">
        <v>630</v>
      </c>
      <c r="E29" s="20"/>
    </row>
    <row r="30" spans="1:5" ht="16" thickBot="1">
      <c r="A30" s="6"/>
      <c r="B30" s="16">
        <v>5031</v>
      </c>
      <c r="C30" s="16"/>
      <c r="D30" s="16"/>
      <c r="E30" s="20" t="s">
        <v>631</v>
      </c>
    </row>
    <row r="31" spans="1:5" ht="18.5" thickBot="1">
      <c r="A31" s="6"/>
      <c r="B31" s="16">
        <v>5032</v>
      </c>
      <c r="C31" s="16"/>
      <c r="D31" s="16"/>
      <c r="E31" s="20" t="s">
        <v>632</v>
      </c>
    </row>
    <row r="32" spans="1:5" ht="16" thickBot="1">
      <c r="A32" s="6"/>
      <c r="B32" s="16">
        <v>5040</v>
      </c>
      <c r="C32" s="16"/>
      <c r="D32" s="16" t="s">
        <v>633</v>
      </c>
      <c r="E32" s="20"/>
    </row>
    <row r="33" spans="1:5" ht="16" thickBot="1">
      <c r="A33" s="6"/>
      <c r="B33" s="16">
        <v>5041</v>
      </c>
      <c r="C33" s="16"/>
      <c r="D33" s="16"/>
      <c r="E33" s="20" t="s">
        <v>634</v>
      </c>
    </row>
    <row r="34" spans="1:5" ht="16" thickBot="1">
      <c r="A34" s="6"/>
      <c r="B34" s="16">
        <v>5042</v>
      </c>
      <c r="C34" s="16"/>
      <c r="D34" s="16"/>
      <c r="E34" s="20" t="s">
        <v>635</v>
      </c>
    </row>
    <row r="35" spans="1:5" ht="16" thickBot="1">
      <c r="A35" s="6"/>
      <c r="B35" s="16">
        <v>5043</v>
      </c>
      <c r="C35" s="16"/>
      <c r="D35" s="16"/>
      <c r="E35" s="20" t="s">
        <v>636</v>
      </c>
    </row>
    <row r="36" spans="1:5" ht="60.75" customHeight="1" thickBot="1">
      <c r="A36" s="6"/>
      <c r="B36" s="16">
        <v>5043</v>
      </c>
      <c r="C36" s="16"/>
      <c r="D36" s="16"/>
      <c r="E36" s="20" t="s">
        <v>637</v>
      </c>
    </row>
    <row r="37" spans="1:5" ht="20.25" customHeight="1" thickBot="1">
      <c r="A37" s="6"/>
      <c r="B37" s="23">
        <v>5044</v>
      </c>
      <c r="C37" s="23"/>
      <c r="D37" s="23"/>
      <c r="E37" s="24" t="s">
        <v>638</v>
      </c>
    </row>
    <row r="38" spans="1:5" ht="15.75" customHeight="1" thickTop="1" thickBot="1">
      <c r="A38" s="6"/>
      <c r="B38" s="17">
        <v>6000</v>
      </c>
      <c r="C38" s="17" t="s">
        <v>639</v>
      </c>
      <c r="D38" s="17"/>
      <c r="E38" s="18"/>
    </row>
    <row r="39" spans="1:5" ht="16.5" customHeight="1" thickTop="1" thickBot="1">
      <c r="A39" s="6"/>
      <c r="B39" s="16">
        <v>6010</v>
      </c>
      <c r="C39" s="16"/>
      <c r="D39" s="16" t="s">
        <v>640</v>
      </c>
      <c r="E39" s="20"/>
    </row>
    <row r="40" spans="1:5" ht="16" thickBot="1">
      <c r="A40" s="6"/>
      <c r="B40" s="16">
        <v>6020</v>
      </c>
      <c r="C40" s="16"/>
      <c r="D40" s="16" t="s">
        <v>641</v>
      </c>
      <c r="E40" s="20"/>
    </row>
    <row r="41" spans="1:5" ht="16" thickBot="1">
      <c r="A41" s="6"/>
      <c r="B41" s="16">
        <v>6030</v>
      </c>
      <c r="C41" s="16"/>
      <c r="D41" s="16" t="s">
        <v>642</v>
      </c>
      <c r="E41" s="20"/>
    </row>
    <row r="42" spans="1:5" ht="16" thickBot="1">
      <c r="A42" s="6"/>
      <c r="B42" s="16">
        <v>6040</v>
      </c>
      <c r="C42" s="16"/>
      <c r="D42" s="16" t="s">
        <v>643</v>
      </c>
      <c r="E42" s="20"/>
    </row>
    <row r="43" spans="1:5" ht="18.5" thickBot="1">
      <c r="A43" s="6"/>
      <c r="B43" s="16">
        <v>6041</v>
      </c>
      <c r="C43" s="16"/>
      <c r="D43" s="16"/>
      <c r="E43" s="20" t="s">
        <v>644</v>
      </c>
    </row>
    <row r="44" spans="1:5" ht="18.5" thickBot="1">
      <c r="A44" s="6"/>
      <c r="B44" s="16">
        <v>6042</v>
      </c>
      <c r="C44" s="16"/>
      <c r="D44" s="16"/>
      <c r="E44" s="20" t="s">
        <v>645</v>
      </c>
    </row>
    <row r="45" spans="1:5" ht="27.5" thickBot="1">
      <c r="A45" s="6"/>
      <c r="B45" s="16">
        <v>6043</v>
      </c>
      <c r="C45" s="16"/>
      <c r="D45" s="16"/>
      <c r="E45" s="20" t="s">
        <v>646</v>
      </c>
    </row>
    <row r="46" spans="1:5" ht="51" customHeight="1" thickBot="1">
      <c r="A46" s="6"/>
      <c r="B46" s="16">
        <v>6044</v>
      </c>
      <c r="C46" s="16"/>
      <c r="D46" s="16"/>
      <c r="E46" s="20" t="s">
        <v>647</v>
      </c>
    </row>
    <row r="47" spans="1:5" ht="16" thickBot="1">
      <c r="A47" s="6"/>
      <c r="B47" s="23">
        <v>6050</v>
      </c>
      <c r="C47" s="23"/>
      <c r="D47" s="23" t="s">
        <v>648</v>
      </c>
      <c r="E47" s="24"/>
    </row>
    <row r="48" spans="1:5" ht="19" thickTop="1" thickBot="1">
      <c r="A48" s="6"/>
      <c r="B48" s="17">
        <v>7000</v>
      </c>
      <c r="C48" s="17" t="s">
        <v>649</v>
      </c>
      <c r="D48" s="17"/>
      <c r="E48" s="18"/>
    </row>
    <row r="49" spans="1:5" ht="19.5" customHeight="1" thickTop="1" thickBot="1">
      <c r="A49" s="6"/>
      <c r="B49" s="16">
        <v>7010</v>
      </c>
      <c r="C49" s="16"/>
      <c r="D49" s="16" t="s">
        <v>650</v>
      </c>
      <c r="E49" s="20"/>
    </row>
    <row r="50" spans="1:5" ht="26.25" customHeight="1" thickBot="1">
      <c r="A50" s="6"/>
      <c r="B50" s="16">
        <v>7011</v>
      </c>
      <c r="C50" s="16"/>
      <c r="D50" s="16"/>
      <c r="E50" s="20" t="s">
        <v>651</v>
      </c>
    </row>
    <row r="51" spans="1:5" ht="21.75" customHeight="1" thickBot="1">
      <c r="A51" s="6"/>
      <c r="B51" s="16">
        <v>7012</v>
      </c>
      <c r="C51" s="16"/>
      <c r="D51" s="16"/>
      <c r="E51" s="20" t="s">
        <v>652</v>
      </c>
    </row>
    <row r="52" spans="1:5" ht="18.5" thickBot="1">
      <c r="A52" s="6"/>
      <c r="B52" s="16">
        <v>7013</v>
      </c>
      <c r="C52" s="16"/>
      <c r="D52" s="16"/>
      <c r="E52" s="20" t="s">
        <v>653</v>
      </c>
    </row>
    <row r="53" spans="1:5" ht="21" customHeight="1" thickBot="1">
      <c r="A53" s="6"/>
      <c r="B53" s="16">
        <v>7014</v>
      </c>
      <c r="C53" s="16"/>
      <c r="D53" s="16"/>
      <c r="E53" s="20" t="s">
        <v>654</v>
      </c>
    </row>
    <row r="54" spans="1:5" ht="18.5" thickBot="1">
      <c r="A54" s="6"/>
      <c r="B54" s="16">
        <v>7020</v>
      </c>
      <c r="C54" s="16"/>
      <c r="D54" s="16" t="s">
        <v>655</v>
      </c>
      <c r="E54" s="20"/>
    </row>
    <row r="55" spans="1:5" ht="18.5" thickBot="1">
      <c r="A55" s="6"/>
      <c r="B55" s="16">
        <v>7030</v>
      </c>
      <c r="C55" s="16"/>
      <c r="D55" s="16" t="s">
        <v>656</v>
      </c>
      <c r="E55" s="20"/>
    </row>
    <row r="56" spans="1:5" ht="46.5" customHeight="1" thickBot="1">
      <c r="A56" s="6"/>
      <c r="B56" s="16">
        <v>7031</v>
      </c>
      <c r="C56" s="16"/>
      <c r="D56" s="16"/>
      <c r="E56" s="20" t="s">
        <v>657</v>
      </c>
    </row>
    <row r="57" spans="1:5" ht="18.5" thickBot="1">
      <c r="A57" s="6"/>
      <c r="B57" s="16">
        <v>7032</v>
      </c>
      <c r="C57" s="16"/>
      <c r="D57" s="16"/>
      <c r="E57" s="20" t="s">
        <v>658</v>
      </c>
    </row>
    <row r="58" spans="1:5" ht="18.5" thickBot="1">
      <c r="A58" s="6"/>
      <c r="B58" s="16">
        <v>7033</v>
      </c>
      <c r="C58" s="16"/>
      <c r="D58" s="16"/>
      <c r="E58" s="20" t="s">
        <v>659</v>
      </c>
    </row>
    <row r="59" spans="1:5" ht="27.5" thickBot="1">
      <c r="A59" s="6"/>
      <c r="B59" s="16">
        <v>7034</v>
      </c>
      <c r="C59" s="16"/>
      <c r="D59" s="16"/>
      <c r="E59" s="20" t="s">
        <v>660</v>
      </c>
    </row>
    <row r="60" spans="1:5" ht="18.5" thickBot="1">
      <c r="A60" s="6"/>
      <c r="B60" s="16">
        <v>7040</v>
      </c>
      <c r="C60" s="16"/>
      <c r="D60" s="16" t="s">
        <v>661</v>
      </c>
      <c r="E60" s="20"/>
    </row>
    <row r="61" spans="1:5" ht="18.5" thickBot="1">
      <c r="A61" s="6"/>
      <c r="B61" s="16">
        <v>7050</v>
      </c>
      <c r="C61" s="16"/>
      <c r="D61" s="16" t="s">
        <v>662</v>
      </c>
      <c r="E61" s="20"/>
    </row>
    <row r="62" spans="1:5" ht="16" thickBot="1">
      <c r="A62" s="6"/>
      <c r="B62" s="23">
        <v>7060</v>
      </c>
      <c r="C62" s="23"/>
      <c r="D62" s="23" t="s">
        <v>663</v>
      </c>
      <c r="E62" s="24"/>
    </row>
    <row r="63" spans="1:5" ht="19" thickTop="1" thickBot="1">
      <c r="A63" s="6"/>
      <c r="B63" s="17">
        <v>8000</v>
      </c>
      <c r="C63" s="17" t="s">
        <v>664</v>
      </c>
      <c r="D63" s="17"/>
      <c r="E63" s="18"/>
    </row>
    <row r="64" spans="1:5" ht="19" thickTop="1" thickBot="1">
      <c r="A64" s="6"/>
      <c r="B64" s="16">
        <v>8010</v>
      </c>
      <c r="C64" s="16"/>
      <c r="D64" s="16" t="s">
        <v>665</v>
      </c>
      <c r="E64" s="20"/>
    </row>
    <row r="65" spans="1:5" ht="18.5" thickBot="1">
      <c r="A65" s="6"/>
      <c r="B65" s="16">
        <v>8011</v>
      </c>
      <c r="C65" s="16"/>
      <c r="D65" s="16"/>
      <c r="E65" s="20" t="s">
        <v>666</v>
      </c>
    </row>
    <row r="66" spans="1:5" ht="15.65" customHeight="1" thickBot="1">
      <c r="A66" s="6"/>
      <c r="B66" s="16">
        <v>8012</v>
      </c>
      <c r="C66" s="16"/>
      <c r="D66" s="16"/>
      <c r="E66" s="20" t="s">
        <v>667</v>
      </c>
    </row>
    <row r="67" spans="1:5" ht="16" thickBot="1">
      <c r="A67" s="6"/>
      <c r="B67" s="16">
        <v>8013</v>
      </c>
      <c r="C67" s="16"/>
      <c r="D67" s="16"/>
      <c r="E67" s="20" t="s">
        <v>668</v>
      </c>
    </row>
    <row r="68" spans="1:5" ht="16" thickBot="1">
      <c r="A68" s="6"/>
      <c r="B68" s="16">
        <v>8020</v>
      </c>
      <c r="C68" s="16"/>
      <c r="D68" s="16" t="s">
        <v>669</v>
      </c>
      <c r="E68" s="20"/>
    </row>
    <row r="69" spans="1:5" ht="16" thickBot="1">
      <c r="A69" s="6"/>
      <c r="B69" s="16">
        <v>8030</v>
      </c>
      <c r="C69" s="16"/>
      <c r="D69" s="16" t="s">
        <v>670</v>
      </c>
      <c r="E69" s="20"/>
    </row>
    <row r="70" spans="1:5" ht="31.4" customHeight="1" thickBot="1">
      <c r="A70" s="6"/>
      <c r="B70" s="16">
        <v>8031</v>
      </c>
      <c r="C70" s="16"/>
      <c r="D70" s="16"/>
      <c r="E70" s="20" t="s">
        <v>671</v>
      </c>
    </row>
    <row r="71" spans="1:5" ht="15.75" customHeight="1" thickBot="1">
      <c r="A71" s="6"/>
      <c r="B71" s="16">
        <v>8032</v>
      </c>
      <c r="C71" s="16"/>
      <c r="D71" s="16"/>
      <c r="E71" s="20" t="s">
        <v>672</v>
      </c>
    </row>
    <row r="72" spans="1:5" ht="18.5" thickBot="1">
      <c r="A72" s="6"/>
      <c r="B72" s="16">
        <v>8033</v>
      </c>
      <c r="C72" s="16"/>
      <c r="D72" s="16"/>
      <c r="E72" s="20" t="s">
        <v>673</v>
      </c>
    </row>
    <row r="73" spans="1:5" ht="16" thickBot="1">
      <c r="A73" s="6"/>
      <c r="B73" s="16">
        <v>8034</v>
      </c>
      <c r="C73" s="16"/>
      <c r="D73" s="16"/>
      <c r="E73" s="20" t="s">
        <v>674</v>
      </c>
    </row>
    <row r="74" spans="1:5" ht="15.75" customHeight="1" thickBot="1">
      <c r="A74" s="6"/>
      <c r="B74" s="16">
        <v>8035</v>
      </c>
      <c r="C74" s="16"/>
      <c r="D74" s="16"/>
      <c r="E74" s="20" t="s">
        <v>675</v>
      </c>
    </row>
    <row r="75" spans="1:5" ht="16" thickBot="1">
      <c r="A75" s="6"/>
      <c r="B75" s="16">
        <v>8040</v>
      </c>
      <c r="C75" s="16"/>
      <c r="D75" s="16" t="s">
        <v>676</v>
      </c>
      <c r="E75" s="20"/>
    </row>
    <row r="76" spans="1:5" ht="18.5" thickBot="1">
      <c r="A76" s="6"/>
      <c r="B76" s="16">
        <v>8050</v>
      </c>
      <c r="C76" s="16"/>
      <c r="D76" s="16" t="s">
        <v>677</v>
      </c>
      <c r="E76" s="20"/>
    </row>
    <row r="77" spans="1:5" ht="16" thickBot="1">
      <c r="A77" s="6"/>
      <c r="B77" s="16">
        <v>8051</v>
      </c>
      <c r="C77" s="16"/>
      <c r="D77" s="16"/>
      <c r="E77" s="20" t="s">
        <v>678</v>
      </c>
    </row>
    <row r="78" spans="1:5" ht="16" thickBot="1">
      <c r="A78" s="6"/>
      <c r="B78" s="16">
        <v>8052</v>
      </c>
      <c r="C78" s="16"/>
      <c r="D78" s="16"/>
      <c r="E78" s="20" t="s">
        <v>679</v>
      </c>
    </row>
    <row r="79" spans="1:5" ht="16" thickBot="1">
      <c r="A79" s="6"/>
      <c r="B79" s="16">
        <v>8053</v>
      </c>
      <c r="C79" s="16"/>
      <c r="D79" s="16"/>
      <c r="E79" s="20" t="s">
        <v>680</v>
      </c>
    </row>
    <row r="80" spans="1:5" ht="48" customHeight="1" thickBot="1">
      <c r="A80" s="6"/>
      <c r="B80" s="16">
        <v>8054</v>
      </c>
      <c r="C80" s="16"/>
      <c r="D80" s="16"/>
      <c r="E80" s="20" t="s">
        <v>681</v>
      </c>
    </row>
    <row r="81" spans="1:5" ht="16" thickBot="1">
      <c r="A81" s="6"/>
      <c r="B81" s="16">
        <v>8055</v>
      </c>
      <c r="C81" s="16"/>
      <c r="D81" s="16"/>
      <c r="E81" s="20" t="s">
        <v>626</v>
      </c>
    </row>
    <row r="82" spans="1:5" ht="16" thickBot="1">
      <c r="A82" s="6"/>
      <c r="B82" s="23">
        <v>8060</v>
      </c>
      <c r="C82" s="23"/>
      <c r="D82" s="23" t="s">
        <v>626</v>
      </c>
      <c r="E82" s="24"/>
    </row>
    <row r="83" spans="1:5" ht="19" thickTop="1" thickBot="1">
      <c r="A83" s="6"/>
      <c r="B83" s="17">
        <v>9000</v>
      </c>
      <c r="C83" s="17" t="s">
        <v>682</v>
      </c>
      <c r="D83" s="17"/>
      <c r="E83" s="18"/>
    </row>
    <row r="84" spans="1:5" ht="20.25" customHeight="1" thickTop="1" thickBot="1">
      <c r="A84" s="6"/>
      <c r="B84" s="16">
        <v>9010</v>
      </c>
      <c r="C84" s="16"/>
      <c r="D84" s="16" t="s">
        <v>683</v>
      </c>
      <c r="E84" s="20"/>
    </row>
    <row r="85" spans="1:5" ht="27.5" thickBot="1">
      <c r="A85" s="6"/>
      <c r="B85" s="16">
        <v>9020</v>
      </c>
      <c r="C85" s="16"/>
      <c r="D85" s="16" t="s">
        <v>684</v>
      </c>
      <c r="E85" s="20"/>
    </row>
    <row r="86" spans="1:5" ht="31.4" customHeight="1" thickBot="1">
      <c r="A86" s="6"/>
      <c r="B86" s="16">
        <v>9021</v>
      </c>
      <c r="C86" s="16"/>
      <c r="D86" s="16"/>
      <c r="E86" s="20" t="s">
        <v>685</v>
      </c>
    </row>
    <row r="87" spans="1:5" ht="78.400000000000006" customHeight="1" thickBot="1">
      <c r="A87" s="6"/>
      <c r="B87" s="16">
        <v>9022</v>
      </c>
      <c r="C87" s="16"/>
      <c r="D87" s="16"/>
      <c r="E87" s="20" t="s">
        <v>686</v>
      </c>
    </row>
    <row r="88" spans="1:5" ht="16" thickBot="1">
      <c r="A88" s="6"/>
      <c r="B88" s="16">
        <v>9023</v>
      </c>
      <c r="C88" s="16"/>
      <c r="D88" s="16"/>
      <c r="E88" s="20" t="s">
        <v>687</v>
      </c>
    </row>
    <row r="89" spans="1:5" ht="16" thickBot="1">
      <c r="A89" s="6"/>
      <c r="B89" s="23">
        <v>9030</v>
      </c>
      <c r="C89" s="23"/>
      <c r="D89" s="23" t="s">
        <v>626</v>
      </c>
      <c r="E89" s="24"/>
    </row>
    <row r="90" spans="1:5" ht="16.5" thickTop="1" thickBot="1">
      <c r="A90" s="6"/>
      <c r="B90" s="17">
        <v>11000</v>
      </c>
      <c r="C90" s="672" t="s">
        <v>688</v>
      </c>
      <c r="D90" s="673"/>
      <c r="E90" s="18"/>
    </row>
    <row r="91" spans="1:5" ht="19" thickTop="1" thickBot="1">
      <c r="A91" s="6"/>
      <c r="B91" s="16">
        <v>11010</v>
      </c>
      <c r="C91" s="16"/>
      <c r="D91" s="16" t="s">
        <v>689</v>
      </c>
      <c r="E91" s="20"/>
    </row>
    <row r="92" spans="1:5" ht="18.5" thickBot="1">
      <c r="A92" s="6"/>
      <c r="B92" s="16">
        <v>11020</v>
      </c>
      <c r="C92" s="16"/>
      <c r="D92" s="16" t="s">
        <v>690</v>
      </c>
      <c r="E92" s="20"/>
    </row>
    <row r="93" spans="1:5" ht="16" thickBot="1">
      <c r="A93" s="6"/>
      <c r="B93" s="17">
        <v>12000</v>
      </c>
      <c r="C93" s="17" t="s">
        <v>691</v>
      </c>
      <c r="D93" s="17"/>
      <c r="E93" s="18"/>
    </row>
    <row r="94" spans="1:5" ht="25.5" customHeight="1" thickTop="1" thickBot="1">
      <c r="A94" s="6"/>
      <c r="B94" s="17">
        <v>13000</v>
      </c>
      <c r="C94" s="17" t="s">
        <v>692</v>
      </c>
      <c r="D94" s="17"/>
      <c r="E94" s="18"/>
    </row>
    <row r="95" spans="1:5" ht="16" thickTop="1">
      <c r="A95" s="8"/>
      <c r="B95" s="28">
        <v>14000</v>
      </c>
      <c r="C95" s="28" t="s">
        <v>626</v>
      </c>
      <c r="D95" s="28"/>
      <c r="E95" s="29"/>
    </row>
    <row r="96" spans="1:5">
      <c r="A96" s="8"/>
    </row>
    <row r="97" spans="1:7">
      <c r="A97" s="8"/>
      <c r="C97" s="30"/>
      <c r="D97" s="30"/>
      <c r="E97" s="30"/>
      <c r="F97" s="30"/>
      <c r="G97" s="30"/>
    </row>
    <row r="98" spans="1:7" ht="45" customHeight="1">
      <c r="A98" s="8"/>
      <c r="C98" s="31"/>
      <c r="D98" s="32"/>
      <c r="E98" s="32"/>
      <c r="F98" s="32"/>
      <c r="G98" s="32"/>
    </row>
    <row r="99" spans="1:7" ht="42" customHeight="1">
      <c r="A99" s="8"/>
      <c r="C99" s="31"/>
      <c r="D99" s="32"/>
      <c r="E99" s="32"/>
      <c r="F99" s="32"/>
      <c r="G99" s="32"/>
    </row>
    <row r="100" spans="1:7" ht="50.25" customHeight="1">
      <c r="A100" s="8"/>
      <c r="C100" s="31"/>
      <c r="D100" s="32"/>
      <c r="E100" s="32"/>
      <c r="F100" s="32"/>
      <c r="G100" s="32"/>
    </row>
    <row r="101" spans="1:7">
      <c r="A101" s="6"/>
      <c r="C101" s="31"/>
      <c r="D101" s="31"/>
      <c r="E101" s="31"/>
      <c r="F101" s="31"/>
      <c r="G101" s="31"/>
    </row>
    <row r="102" spans="1:7">
      <c r="A102" s="6"/>
    </row>
    <row r="103" spans="1:7" ht="45.75" customHeight="1">
      <c r="A103" s="6"/>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4"/>
  <sheetViews>
    <sheetView workbookViewId="0">
      <selection activeCell="C3" sqref="C3"/>
    </sheetView>
  </sheetViews>
  <sheetFormatPr defaultRowHeight="14"/>
  <sheetData>
    <row r="1" spans="1:14" ht="14.5">
      <c r="A1" s="250" t="s">
        <v>693</v>
      </c>
      <c r="B1" s="250"/>
      <c r="C1" s="250"/>
      <c r="D1" s="250"/>
      <c r="E1" s="250"/>
      <c r="F1" s="250"/>
      <c r="G1" s="250"/>
      <c r="H1" s="250"/>
      <c r="I1" s="251"/>
      <c r="J1" s="251"/>
      <c r="K1" s="251"/>
      <c r="L1" s="251"/>
      <c r="M1" s="251"/>
      <c r="N1" s="251"/>
    </row>
    <row r="2" spans="1:14" ht="14.5">
      <c r="A2" s="252">
        <v>1</v>
      </c>
      <c r="B2" s="251"/>
      <c r="C2" s="251" t="s">
        <v>694</v>
      </c>
      <c r="D2" s="251"/>
      <c r="E2" s="251"/>
      <c r="F2" s="251"/>
      <c r="G2" s="251"/>
      <c r="H2" s="251"/>
      <c r="I2" s="251"/>
      <c r="J2" s="251"/>
      <c r="K2" s="251"/>
      <c r="L2" s="251"/>
      <c r="M2" s="251"/>
      <c r="N2" s="251"/>
    </row>
    <row r="3" spans="1:14" ht="14.5">
      <c r="A3" s="252">
        <v>2</v>
      </c>
      <c r="B3" s="251"/>
      <c r="C3" s="251" t="s">
        <v>695</v>
      </c>
      <c r="D3" s="251"/>
      <c r="E3" s="251"/>
      <c r="F3" s="251"/>
      <c r="G3" s="251"/>
      <c r="H3" s="251"/>
      <c r="I3" s="251"/>
      <c r="J3" s="251"/>
      <c r="K3" s="251"/>
      <c r="L3" s="251"/>
      <c r="M3" s="251"/>
      <c r="N3" s="251"/>
    </row>
    <row r="4" spans="1:14" ht="14.5">
      <c r="A4" s="252">
        <v>3</v>
      </c>
      <c r="B4" s="251"/>
      <c r="C4" s="251" t="s">
        <v>696</v>
      </c>
      <c r="D4" s="251"/>
      <c r="E4" s="251"/>
      <c r="F4" s="251"/>
      <c r="G4" s="251"/>
      <c r="H4" s="251"/>
      <c r="I4" s="251"/>
      <c r="J4" s="251"/>
      <c r="K4" s="251"/>
      <c r="L4" s="251"/>
      <c r="M4" s="251"/>
      <c r="N4" s="251"/>
    </row>
    <row r="5" spans="1:14" ht="14.5">
      <c r="A5" s="252">
        <v>4</v>
      </c>
      <c r="B5" s="251"/>
      <c r="C5" s="251" t="s">
        <v>697</v>
      </c>
      <c r="D5" s="251"/>
      <c r="E5" s="251"/>
      <c r="F5" s="251"/>
      <c r="G5" s="251"/>
      <c r="H5" s="251"/>
      <c r="I5" s="251"/>
      <c r="J5" s="251"/>
      <c r="K5" s="251"/>
      <c r="L5" s="251"/>
      <c r="M5" s="251"/>
      <c r="N5" s="251"/>
    </row>
    <row r="6" spans="1:14" ht="14.5">
      <c r="A6" s="252">
        <v>5</v>
      </c>
      <c r="B6" s="251"/>
      <c r="C6" s="251" t="s">
        <v>698</v>
      </c>
      <c r="D6" s="251"/>
      <c r="E6" s="251"/>
      <c r="F6" s="251"/>
      <c r="G6" s="251"/>
      <c r="H6" s="251"/>
      <c r="I6" s="251"/>
      <c r="J6" s="251"/>
      <c r="K6" s="251"/>
      <c r="L6" s="251"/>
      <c r="M6" s="251"/>
      <c r="N6" s="251"/>
    </row>
    <row r="7" spans="1:14" ht="14.5">
      <c r="A7" s="252">
        <v>6</v>
      </c>
      <c r="B7" s="251"/>
      <c r="C7" s="251" t="s">
        <v>699</v>
      </c>
      <c r="D7" s="251"/>
      <c r="E7" s="251"/>
      <c r="F7" s="251"/>
      <c r="G7" s="251"/>
      <c r="H7" s="251"/>
      <c r="I7" s="251"/>
      <c r="J7" s="251"/>
      <c r="K7" s="251"/>
      <c r="L7" s="251"/>
      <c r="M7" s="251"/>
      <c r="N7" s="251"/>
    </row>
    <row r="8" spans="1:14" ht="14.5">
      <c r="A8" s="252">
        <v>7</v>
      </c>
      <c r="B8" s="251"/>
      <c r="C8" s="251" t="s">
        <v>700</v>
      </c>
      <c r="D8" s="251"/>
      <c r="E8" s="251"/>
      <c r="F8" s="251"/>
      <c r="G8" s="251"/>
      <c r="H8" s="251"/>
      <c r="I8" s="251"/>
      <c r="J8" s="251"/>
      <c r="K8" s="251"/>
      <c r="L8" s="251"/>
      <c r="M8" s="251"/>
      <c r="N8" s="251"/>
    </row>
    <row r="9" spans="1:14" ht="14.5">
      <c r="A9" s="252">
        <v>8</v>
      </c>
      <c r="B9" s="251"/>
      <c r="C9" s="251" t="s">
        <v>701</v>
      </c>
      <c r="D9" s="251"/>
      <c r="E9" s="251"/>
      <c r="F9" s="251"/>
      <c r="G9" s="251"/>
      <c r="H9" s="251"/>
      <c r="I9" s="251"/>
      <c r="J9" s="251"/>
      <c r="K9" s="251"/>
      <c r="L9" s="251"/>
      <c r="M9" s="251"/>
      <c r="N9" s="251"/>
    </row>
    <row r="10" spans="1:14" ht="14.5">
      <c r="A10" s="252">
        <v>9</v>
      </c>
      <c r="B10" s="251"/>
      <c r="C10" s="251" t="s">
        <v>702</v>
      </c>
      <c r="D10" s="251"/>
      <c r="E10" s="251"/>
      <c r="F10" s="251"/>
      <c r="G10" s="251"/>
      <c r="H10" s="251"/>
      <c r="I10" s="251"/>
      <c r="J10" s="251"/>
      <c r="K10" s="251"/>
      <c r="L10" s="251"/>
      <c r="M10" s="251"/>
      <c r="N10" s="251"/>
    </row>
    <row r="11" spans="1:14" ht="14.5">
      <c r="A11" s="252">
        <v>10</v>
      </c>
      <c r="B11" s="251"/>
      <c r="C11" s="251" t="s">
        <v>703</v>
      </c>
      <c r="D11" s="251"/>
      <c r="E11" s="251"/>
      <c r="F11" s="251"/>
      <c r="G11" s="251"/>
      <c r="H11" s="251"/>
      <c r="I11" s="251"/>
      <c r="J11" s="251"/>
      <c r="K11" s="251"/>
      <c r="L11" s="251"/>
      <c r="M11" s="251"/>
      <c r="N11" s="251"/>
    </row>
    <row r="12" spans="1:14" ht="14.5">
      <c r="A12" s="252">
        <v>11</v>
      </c>
      <c r="B12" s="251"/>
      <c r="C12" s="251" t="s">
        <v>704</v>
      </c>
      <c r="D12" s="251"/>
      <c r="E12" s="251"/>
      <c r="F12" s="251"/>
      <c r="G12" s="251"/>
      <c r="H12" s="251"/>
      <c r="I12" s="251"/>
      <c r="J12" s="251"/>
      <c r="K12" s="251"/>
      <c r="L12" s="251"/>
      <c r="M12" s="251"/>
      <c r="N12" s="251"/>
    </row>
    <row r="13" spans="1:14" ht="14.5">
      <c r="A13" s="252">
        <v>12</v>
      </c>
      <c r="B13" s="251"/>
      <c r="C13" s="251" t="s">
        <v>705</v>
      </c>
      <c r="D13" s="251"/>
      <c r="E13" s="251"/>
      <c r="F13" s="251"/>
      <c r="G13" s="251"/>
      <c r="H13" s="251"/>
      <c r="I13" s="251"/>
      <c r="J13" s="251"/>
      <c r="K13" s="251"/>
      <c r="L13" s="251"/>
      <c r="M13" s="251"/>
      <c r="N13" s="251"/>
    </row>
    <row r="14" spans="1:14" ht="14.5">
      <c r="A14" s="252">
        <v>13</v>
      </c>
      <c r="B14" s="251"/>
      <c r="C14" s="251" t="s">
        <v>706</v>
      </c>
      <c r="D14" s="251"/>
      <c r="E14" s="251"/>
      <c r="F14" s="251"/>
      <c r="G14" s="251"/>
      <c r="H14" s="251"/>
      <c r="I14" s="251"/>
      <c r="J14" s="251"/>
      <c r="K14" s="251"/>
      <c r="L14" s="251"/>
      <c r="M14" s="251"/>
      <c r="N14" s="251"/>
    </row>
    <row r="15" spans="1:14" ht="14.5">
      <c r="A15" s="252">
        <v>14</v>
      </c>
      <c r="B15" s="251"/>
      <c r="C15" s="251" t="s">
        <v>707</v>
      </c>
      <c r="D15" s="251"/>
      <c r="E15" s="251"/>
      <c r="F15" s="251"/>
      <c r="G15" s="251"/>
      <c r="H15" s="251"/>
      <c r="I15" s="251"/>
      <c r="J15" s="251"/>
      <c r="K15" s="251"/>
      <c r="L15" s="251"/>
      <c r="M15" s="251"/>
      <c r="N15" s="251"/>
    </row>
    <row r="16" spans="1:14" ht="14.5">
      <c r="A16" s="252">
        <v>15</v>
      </c>
      <c r="B16" s="251"/>
      <c r="C16" s="251" t="s">
        <v>708</v>
      </c>
      <c r="D16" s="251"/>
      <c r="E16" s="251"/>
      <c r="F16" s="251"/>
      <c r="G16" s="251"/>
      <c r="H16" s="251"/>
      <c r="I16" s="251"/>
      <c r="J16" s="251"/>
      <c r="K16" s="251"/>
      <c r="L16" s="251"/>
      <c r="M16" s="251"/>
      <c r="N16" s="251"/>
    </row>
    <row r="17" spans="1:14" ht="14.5">
      <c r="A17" s="252"/>
      <c r="B17" s="251"/>
      <c r="C17" s="251"/>
      <c r="D17" s="251"/>
      <c r="E17" s="251"/>
      <c r="F17" s="251"/>
      <c r="G17" s="251"/>
      <c r="H17" s="251"/>
      <c r="I17" s="251"/>
      <c r="J17" s="251"/>
      <c r="K17" s="251"/>
      <c r="L17" s="251"/>
      <c r="M17" s="251"/>
      <c r="N17" s="251"/>
    </row>
    <row r="18" spans="1:14" ht="14.5">
      <c r="A18" s="250" t="s">
        <v>709</v>
      </c>
      <c r="B18" s="250"/>
      <c r="C18" s="250"/>
      <c r="D18" s="250"/>
      <c r="E18" s="250"/>
      <c r="F18" s="250"/>
      <c r="G18" s="250"/>
      <c r="H18" s="250"/>
      <c r="I18" s="251"/>
      <c r="J18" s="251"/>
      <c r="K18" s="251"/>
      <c r="L18" s="251"/>
      <c r="M18" s="251"/>
      <c r="N18" s="251"/>
    </row>
    <row r="19" spans="1:14" ht="14.5">
      <c r="A19" s="252">
        <v>1</v>
      </c>
      <c r="B19" s="251"/>
      <c r="C19" s="251" t="s">
        <v>710</v>
      </c>
      <c r="D19" s="251"/>
      <c r="E19" s="251"/>
      <c r="F19" s="251"/>
      <c r="G19" s="251"/>
      <c r="H19" s="251"/>
      <c r="I19" s="251"/>
      <c r="J19" s="251"/>
      <c r="K19" s="251"/>
      <c r="L19" s="251"/>
      <c r="M19" s="251"/>
      <c r="N19" s="251"/>
    </row>
    <row r="20" spans="1:14" ht="14.5">
      <c r="A20" s="252">
        <v>2</v>
      </c>
      <c r="B20" s="251"/>
      <c r="C20" s="251" t="s">
        <v>711</v>
      </c>
      <c r="D20" s="251"/>
      <c r="E20" s="251"/>
      <c r="F20" s="251"/>
      <c r="G20" s="251"/>
      <c r="H20" s="251"/>
      <c r="I20" s="251"/>
      <c r="J20" s="251"/>
      <c r="K20" s="251"/>
      <c r="L20" s="251"/>
      <c r="M20" s="251"/>
      <c r="N20" s="251"/>
    </row>
    <row r="21" spans="1:14" ht="14.5">
      <c r="A21" s="252">
        <v>3</v>
      </c>
      <c r="B21" s="251"/>
      <c r="C21" s="251" t="s">
        <v>712</v>
      </c>
      <c r="D21" s="251"/>
      <c r="E21" s="251"/>
      <c r="F21" s="251"/>
      <c r="G21" s="251"/>
      <c r="H21" s="251"/>
      <c r="I21" s="251"/>
      <c r="J21" s="251"/>
      <c r="K21" s="251"/>
      <c r="L21" s="251"/>
      <c r="M21" s="251"/>
      <c r="N21" s="251"/>
    </row>
    <row r="22" spans="1:14" ht="14.5">
      <c r="A22" s="252">
        <v>4</v>
      </c>
      <c r="B22" s="251"/>
      <c r="C22" s="251" t="s">
        <v>713</v>
      </c>
      <c r="D22" s="251"/>
      <c r="E22" s="251"/>
      <c r="F22" s="251"/>
      <c r="G22" s="251"/>
      <c r="H22" s="251"/>
      <c r="I22" s="251"/>
      <c r="J22" s="251"/>
      <c r="K22" s="251"/>
      <c r="L22" s="251"/>
      <c r="M22" s="251"/>
      <c r="N22" s="251"/>
    </row>
    <row r="23" spans="1:14" ht="14.5">
      <c r="A23" s="252">
        <v>5</v>
      </c>
      <c r="B23" s="251"/>
      <c r="C23" s="251" t="s">
        <v>714</v>
      </c>
      <c r="D23" s="251"/>
      <c r="E23" s="251"/>
      <c r="F23" s="251"/>
      <c r="G23" s="251"/>
      <c r="H23" s="251"/>
      <c r="I23" s="251"/>
      <c r="J23" s="251"/>
      <c r="K23" s="251"/>
      <c r="L23" s="251"/>
      <c r="M23" s="251"/>
      <c r="N23" s="251"/>
    </row>
    <row r="24" spans="1:14" ht="14.5">
      <c r="A24" s="252">
        <v>6</v>
      </c>
      <c r="B24" s="251"/>
      <c r="C24" s="251" t="s">
        <v>707</v>
      </c>
      <c r="D24" s="251"/>
      <c r="E24" s="251"/>
      <c r="F24" s="251"/>
      <c r="G24" s="251"/>
      <c r="H24" s="251"/>
      <c r="I24" s="251"/>
      <c r="J24" s="251"/>
      <c r="K24" s="251"/>
      <c r="L24" s="251"/>
      <c r="M24" s="251"/>
      <c r="N24" s="2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0"/>
  <sheetViews>
    <sheetView view="pageBreakPreview" zoomScale="85" zoomScaleNormal="100" zoomScaleSheetLayoutView="85" workbookViewId="0">
      <pane ySplit="5" topLeftCell="A6" activePane="bottomLeft" state="frozen"/>
      <selection pane="bottomLeft" activeCell="H8" sqref="H8"/>
    </sheetView>
  </sheetViews>
  <sheetFormatPr defaultColWidth="9" defaultRowHeight="14"/>
  <cols>
    <col min="1" max="1" width="19.1796875" style="53" customWidth="1"/>
    <col min="2" max="2" width="7.26953125" style="53" customWidth="1"/>
    <col min="3" max="3" width="51.26953125" style="53" customWidth="1"/>
    <col min="4" max="4" width="9.7265625" style="56" customWidth="1"/>
    <col min="5" max="5" width="91.7265625" style="53" customWidth="1"/>
    <col min="6" max="7" width="30.7265625" style="53" customWidth="1"/>
    <col min="8" max="8" width="22.26953125" style="53" customWidth="1"/>
    <col min="9" max="9" width="29.26953125" style="53" customWidth="1"/>
    <col min="10" max="10" width="7.26953125" style="53" customWidth="1"/>
    <col min="11" max="11" width="11.26953125" style="53" customWidth="1"/>
    <col min="12" max="12" width="3" style="53" customWidth="1"/>
    <col min="13" max="13" width="9" style="35"/>
    <col min="14" max="14" width="9" style="35" customWidth="1"/>
    <col min="15" max="16384" width="9" style="35"/>
  </cols>
  <sheetData>
    <row r="1" spans="1:14" s="71" customFormat="1" ht="21" hidden="1" customHeight="1">
      <c r="A1" s="634" t="s">
        <v>243</v>
      </c>
      <c r="B1" s="634"/>
      <c r="C1" s="634"/>
      <c r="D1" s="223"/>
      <c r="E1" s="117"/>
      <c r="F1" s="117"/>
      <c r="G1" s="117"/>
      <c r="H1" s="117"/>
      <c r="I1" s="117"/>
      <c r="J1" s="117"/>
      <c r="K1" s="117"/>
      <c r="L1" s="117"/>
      <c r="N1" s="71" t="s">
        <v>244</v>
      </c>
    </row>
    <row r="2" spans="1:14" s="71" customFormat="1" ht="13.5" hidden="1" customHeight="1">
      <c r="A2" s="117"/>
      <c r="B2" s="117"/>
      <c r="C2" s="117"/>
      <c r="D2" s="223"/>
      <c r="E2" s="117"/>
      <c r="F2" s="117"/>
      <c r="G2" s="117"/>
      <c r="H2" s="117"/>
      <c r="I2" s="117"/>
      <c r="J2" s="117"/>
      <c r="K2" s="117"/>
      <c r="L2" s="117"/>
      <c r="N2" s="71" t="s">
        <v>245</v>
      </c>
    </row>
    <row r="3" spans="1:14" s="71" customFormat="1" hidden="1">
      <c r="A3" s="117"/>
      <c r="B3" s="117"/>
      <c r="C3" s="117"/>
      <c r="D3" s="223"/>
      <c r="E3" s="117"/>
      <c r="F3" s="117"/>
      <c r="G3" s="117"/>
      <c r="H3" s="117"/>
      <c r="I3" s="117"/>
      <c r="J3" s="117"/>
      <c r="K3" s="117"/>
      <c r="L3" s="117"/>
      <c r="N3" s="71" t="s">
        <v>246</v>
      </c>
    </row>
    <row r="4" spans="1:14" s="109" customFormat="1" ht="24" customHeight="1">
      <c r="A4" s="105">
        <v>2</v>
      </c>
      <c r="B4" s="106" t="s">
        <v>247</v>
      </c>
      <c r="C4" s="107"/>
      <c r="D4" s="635"/>
      <c r="E4" s="635"/>
      <c r="F4" s="635"/>
      <c r="G4" s="635"/>
      <c r="H4" s="635"/>
      <c r="I4" s="107" t="str">
        <f>Cover!D8</f>
        <v>SA-PEFC-FM-013895</v>
      </c>
      <c r="J4" s="107"/>
      <c r="K4" s="216"/>
      <c r="L4" s="108"/>
    </row>
    <row r="5" spans="1:14" ht="49.5" customHeight="1">
      <c r="A5" s="217" t="s">
        <v>248</v>
      </c>
      <c r="B5" s="217" t="s">
        <v>249</v>
      </c>
      <c r="C5" s="217" t="s">
        <v>250</v>
      </c>
      <c r="D5" s="215" t="s">
        <v>251</v>
      </c>
      <c r="E5" s="217" t="s">
        <v>252</v>
      </c>
      <c r="F5" s="249" t="s">
        <v>253</v>
      </c>
      <c r="G5" s="249" t="s">
        <v>254</v>
      </c>
      <c r="H5" s="217" t="s">
        <v>255</v>
      </c>
      <c r="I5" s="217" t="s">
        <v>256</v>
      </c>
      <c r="J5" s="217" t="s">
        <v>257</v>
      </c>
      <c r="K5" s="216" t="s">
        <v>258</v>
      </c>
      <c r="L5" s="58"/>
    </row>
    <row r="6" spans="1:14">
      <c r="A6" s="59"/>
      <c r="B6" s="54"/>
      <c r="C6" s="54"/>
      <c r="D6" s="224"/>
      <c r="E6" s="54"/>
      <c r="F6" s="641" t="s">
        <v>259</v>
      </c>
      <c r="G6" s="642"/>
      <c r="H6" s="54"/>
      <c r="I6" s="54"/>
      <c r="J6" s="54"/>
      <c r="K6" s="54"/>
      <c r="L6" s="58"/>
    </row>
    <row r="7" spans="1:14">
      <c r="A7" s="636" t="s">
        <v>260</v>
      </c>
      <c r="B7" s="637"/>
      <c r="C7" s="637"/>
      <c r="D7" s="637"/>
      <c r="E7" s="637"/>
      <c r="F7" s="637"/>
      <c r="G7" s="637"/>
      <c r="H7" s="637"/>
      <c r="I7" s="637"/>
      <c r="J7" s="637"/>
      <c r="K7" s="637"/>
      <c r="L7" s="58"/>
    </row>
    <row r="8" spans="1:14" s="517" customFormat="1" ht="252" customHeight="1">
      <c r="A8" s="563">
        <v>2023.01</v>
      </c>
      <c r="B8" s="563" t="s">
        <v>245</v>
      </c>
      <c r="C8" s="564" t="s">
        <v>1400</v>
      </c>
      <c r="D8" s="565" t="s">
        <v>1098</v>
      </c>
      <c r="E8" s="568" t="s">
        <v>1099</v>
      </c>
      <c r="F8" s="566"/>
      <c r="G8" s="563"/>
      <c r="H8" s="563" t="s">
        <v>263</v>
      </c>
      <c r="I8" s="563"/>
      <c r="J8" s="563" t="s">
        <v>262</v>
      </c>
      <c r="K8" s="563"/>
      <c r="L8" s="519"/>
    </row>
    <row r="9" spans="1:14" ht="145">
      <c r="A9" s="558">
        <v>2023.2</v>
      </c>
      <c r="B9" s="57" t="s">
        <v>244</v>
      </c>
      <c r="C9" s="512" t="s">
        <v>1401</v>
      </c>
      <c r="D9" s="101" t="s">
        <v>1020</v>
      </c>
      <c r="E9" s="567" t="s">
        <v>1289</v>
      </c>
      <c r="F9" s="57"/>
      <c r="G9" s="57"/>
      <c r="H9" s="57"/>
      <c r="I9" s="559"/>
      <c r="J9" s="57" t="s">
        <v>262</v>
      </c>
      <c r="K9" s="129"/>
      <c r="L9" s="62"/>
    </row>
    <row r="10" spans="1:14" s="517" customFormat="1" ht="203">
      <c r="A10" s="560">
        <v>2023.3</v>
      </c>
      <c r="B10" s="518" t="s">
        <v>244</v>
      </c>
      <c r="C10" s="561" t="s">
        <v>1402</v>
      </c>
      <c r="D10" s="557" t="s">
        <v>1048</v>
      </c>
      <c r="E10" s="567" t="s">
        <v>1049</v>
      </c>
      <c r="F10" s="518"/>
      <c r="G10" s="518"/>
      <c r="H10" s="518"/>
      <c r="I10" s="518"/>
      <c r="J10" s="518" t="s">
        <v>262</v>
      </c>
      <c r="K10" s="562"/>
      <c r="L10" s="516"/>
    </row>
    <row r="11" spans="1:14" ht="15" customHeight="1">
      <c r="A11" s="638" t="s">
        <v>264</v>
      </c>
      <c r="B11" s="639"/>
      <c r="C11" s="639"/>
      <c r="D11" s="639"/>
      <c r="E11" s="639"/>
      <c r="F11" s="639"/>
      <c r="G11" s="639"/>
      <c r="H11" s="639"/>
      <c r="I11" s="639"/>
      <c r="J11" s="639"/>
      <c r="K11" s="640"/>
      <c r="L11" s="62"/>
    </row>
    <row r="12" spans="1:14" ht="84" hidden="1">
      <c r="A12" s="218" t="s">
        <v>261</v>
      </c>
      <c r="B12" s="219" t="s">
        <v>245</v>
      </c>
      <c r="C12" s="219" t="s">
        <v>265</v>
      </c>
      <c r="D12" s="225" t="s">
        <v>266</v>
      </c>
      <c r="E12" s="219" t="s">
        <v>267</v>
      </c>
      <c r="F12" s="219"/>
      <c r="G12" s="219"/>
      <c r="H12" s="219" t="s">
        <v>263</v>
      </c>
      <c r="I12" s="222" t="s">
        <v>268</v>
      </c>
      <c r="J12" s="219" t="s">
        <v>262</v>
      </c>
      <c r="K12" s="219"/>
      <c r="L12" s="62"/>
    </row>
    <row r="13" spans="1:14">
      <c r="A13" s="57"/>
      <c r="B13" s="60" t="s">
        <v>245</v>
      </c>
      <c r="C13" s="57"/>
      <c r="D13" s="101"/>
      <c r="E13" s="57"/>
      <c r="F13" s="57"/>
      <c r="G13" s="57"/>
      <c r="H13" s="57"/>
      <c r="I13" s="57"/>
      <c r="J13" s="57" t="s">
        <v>262</v>
      </c>
      <c r="K13" s="57"/>
    </row>
    <row r="14" spans="1:14">
      <c r="A14" s="57"/>
      <c r="B14" s="60" t="s">
        <v>245</v>
      </c>
      <c r="C14" s="57"/>
      <c r="D14" s="101"/>
      <c r="E14" s="57"/>
      <c r="F14" s="57"/>
      <c r="G14" s="57"/>
      <c r="H14" s="57"/>
      <c r="I14" s="57"/>
      <c r="J14" s="57" t="s">
        <v>262</v>
      </c>
      <c r="K14" s="57"/>
    </row>
    <row r="15" spans="1:14">
      <c r="A15" s="57"/>
      <c r="B15" s="60" t="s">
        <v>246</v>
      </c>
      <c r="C15" s="57"/>
      <c r="D15" s="101"/>
      <c r="E15" s="57"/>
      <c r="F15" s="57"/>
      <c r="G15" s="57"/>
      <c r="H15" s="65"/>
      <c r="I15" s="57"/>
      <c r="J15" s="57" t="s">
        <v>262</v>
      </c>
      <c r="K15" s="57"/>
    </row>
    <row r="16" spans="1:14" s="53" customFormat="1">
      <c r="A16" s="57"/>
      <c r="B16" s="60" t="s">
        <v>245</v>
      </c>
      <c r="C16" s="57"/>
      <c r="D16" s="101"/>
      <c r="E16" s="57"/>
      <c r="F16" s="57"/>
      <c r="G16" s="57"/>
      <c r="H16" s="57"/>
      <c r="I16" s="57"/>
      <c r="J16" s="57" t="s">
        <v>262</v>
      </c>
      <c r="K16" s="57"/>
      <c r="M16" s="35"/>
      <c r="N16" s="35"/>
    </row>
    <row r="17" spans="1:14" s="53" customFormat="1">
      <c r="A17" s="57"/>
      <c r="B17" s="60" t="s">
        <v>244</v>
      </c>
      <c r="C17" s="57"/>
      <c r="D17" s="101"/>
      <c r="E17" s="57"/>
      <c r="F17" s="57"/>
      <c r="G17" s="57"/>
      <c r="H17" s="57"/>
      <c r="I17" s="57"/>
      <c r="J17" s="57" t="s">
        <v>262</v>
      </c>
      <c r="K17" s="57"/>
      <c r="M17" s="35"/>
      <c r="N17" s="35"/>
    </row>
    <row r="18" spans="1:14" s="53" customFormat="1">
      <c r="B18" s="55"/>
      <c r="D18" s="56"/>
      <c r="M18" s="35"/>
      <c r="N18" s="35"/>
    </row>
    <row r="19" spans="1:14" s="53" customFormat="1">
      <c r="B19" s="55"/>
      <c r="D19" s="56"/>
      <c r="M19" s="35"/>
      <c r="N19" s="35"/>
    </row>
    <row r="20" spans="1:14" s="53" customFormat="1">
      <c r="B20" s="55"/>
      <c r="D20" s="56"/>
      <c r="M20" s="35"/>
      <c r="N20" s="35"/>
    </row>
    <row r="21" spans="1:14" s="53" customFormat="1">
      <c r="B21" s="55"/>
      <c r="D21" s="56"/>
      <c r="M21" s="35"/>
      <c r="N21" s="35"/>
    </row>
    <row r="22" spans="1:14" s="53" customFormat="1">
      <c r="B22" s="55"/>
      <c r="D22" s="56"/>
      <c r="M22" s="35"/>
      <c r="N22" s="35"/>
    </row>
    <row r="23" spans="1:14" s="53" customFormat="1">
      <c r="B23" s="55"/>
      <c r="D23" s="56"/>
      <c r="M23" s="35"/>
      <c r="N23" s="35"/>
    </row>
    <row r="24" spans="1:14" s="53" customFormat="1">
      <c r="B24" s="55"/>
      <c r="D24" s="56"/>
      <c r="M24" s="35"/>
      <c r="N24" s="35"/>
    </row>
    <row r="25" spans="1:14" s="53" customFormat="1">
      <c r="B25" s="55"/>
      <c r="D25" s="56"/>
      <c r="M25" s="35"/>
      <c r="N25" s="35"/>
    </row>
    <row r="26" spans="1:14" s="53" customFormat="1">
      <c r="B26" s="55"/>
      <c r="D26" s="56"/>
      <c r="M26" s="35"/>
      <c r="N26" s="35"/>
    </row>
    <row r="27" spans="1:14" s="53" customFormat="1">
      <c r="A27" s="53" t="s">
        <v>269</v>
      </c>
      <c r="B27" s="55"/>
      <c r="D27" s="56"/>
      <c r="M27" s="35"/>
      <c r="N27" s="35"/>
    </row>
    <row r="28" spans="1:14" s="53" customFormat="1">
      <c r="B28" s="55"/>
      <c r="D28" s="56"/>
      <c r="M28" s="35"/>
      <c r="N28" s="35"/>
    </row>
    <row r="29" spans="1:14" s="53" customFormat="1">
      <c r="B29" s="55"/>
      <c r="D29" s="56"/>
      <c r="M29" s="35"/>
      <c r="N29" s="35"/>
    </row>
    <row r="30" spans="1:14" s="53" customFormat="1">
      <c r="B30" s="55"/>
      <c r="D30" s="56"/>
      <c r="M30" s="35"/>
      <c r="N30" s="35"/>
    </row>
    <row r="31" spans="1:14" s="53" customFormat="1">
      <c r="B31" s="55"/>
      <c r="D31" s="56"/>
      <c r="M31" s="35"/>
      <c r="N31" s="35"/>
    </row>
    <row r="32" spans="1:14" s="53" customFormat="1">
      <c r="B32" s="55"/>
      <c r="D32" s="56"/>
      <c r="M32" s="35"/>
      <c r="N32" s="35"/>
    </row>
    <row r="33" spans="2:14" s="53" customFormat="1">
      <c r="B33" s="55"/>
      <c r="D33" s="56"/>
      <c r="M33" s="35"/>
      <c r="N33" s="35"/>
    </row>
    <row r="34" spans="2:14" s="53" customFormat="1">
      <c r="B34" s="55"/>
      <c r="D34" s="56"/>
      <c r="M34" s="35"/>
      <c r="N34" s="35"/>
    </row>
    <row r="35" spans="2:14" s="53" customFormat="1">
      <c r="B35" s="55"/>
      <c r="D35" s="56"/>
      <c r="M35" s="35"/>
      <c r="N35" s="35"/>
    </row>
    <row r="36" spans="2:14" s="53" customFormat="1">
      <c r="B36" s="55"/>
      <c r="D36" s="56"/>
      <c r="M36" s="35"/>
      <c r="N36" s="35"/>
    </row>
    <row r="37" spans="2:14" s="53" customFormat="1">
      <c r="B37" s="55"/>
      <c r="D37" s="56"/>
      <c r="M37" s="35"/>
      <c r="N37" s="35"/>
    </row>
    <row r="38" spans="2:14" s="53" customFormat="1">
      <c r="B38" s="55"/>
      <c r="D38" s="56"/>
      <c r="M38" s="35"/>
      <c r="N38" s="35"/>
    </row>
    <row r="39" spans="2:14" s="53" customFormat="1">
      <c r="B39" s="55"/>
      <c r="D39" s="56"/>
      <c r="M39" s="35"/>
      <c r="N39" s="35"/>
    </row>
    <row r="40" spans="2:14" s="53" customFormat="1">
      <c r="B40" s="55"/>
      <c r="D40" s="56"/>
      <c r="M40" s="35"/>
      <c r="N40" s="35"/>
    </row>
    <row r="41" spans="2:14" s="53" customFormat="1">
      <c r="B41" s="55"/>
      <c r="D41" s="56"/>
      <c r="M41" s="35"/>
      <c r="N41" s="35"/>
    </row>
    <row r="42" spans="2:14" s="53" customFormat="1">
      <c r="B42" s="55"/>
      <c r="D42" s="56"/>
      <c r="M42" s="35"/>
      <c r="N42" s="35"/>
    </row>
    <row r="43" spans="2:14" s="53" customFormat="1">
      <c r="B43" s="55"/>
      <c r="D43" s="56"/>
      <c r="M43" s="35"/>
      <c r="N43" s="35"/>
    </row>
    <row r="44" spans="2:14" s="53" customFormat="1">
      <c r="B44" s="55"/>
      <c r="D44" s="56"/>
      <c r="M44" s="35"/>
      <c r="N44" s="35"/>
    </row>
    <row r="45" spans="2:14" s="53" customFormat="1">
      <c r="B45" s="55"/>
      <c r="D45" s="56"/>
      <c r="M45" s="35"/>
      <c r="N45" s="35"/>
    </row>
    <row r="46" spans="2:14" s="53" customFormat="1">
      <c r="B46" s="55"/>
      <c r="D46" s="56"/>
      <c r="M46" s="35"/>
      <c r="N46" s="35"/>
    </row>
    <row r="47" spans="2:14" s="53" customFormat="1">
      <c r="B47" s="55"/>
      <c r="D47" s="56"/>
      <c r="M47" s="35"/>
      <c r="N47" s="35"/>
    </row>
    <row r="48" spans="2:14">
      <c r="B48" s="55"/>
    </row>
    <row r="49" spans="2:2">
      <c r="B49" s="55"/>
    </row>
    <row r="50" spans="2:2">
      <c r="B50" s="55"/>
    </row>
    <row r="51" spans="2:2">
      <c r="B51" s="55"/>
    </row>
    <row r="52" spans="2:2">
      <c r="B52" s="55"/>
    </row>
    <row r="53" spans="2:2">
      <c r="B53" s="55"/>
    </row>
    <row r="54" spans="2:2">
      <c r="B54" s="55"/>
    </row>
    <row r="55" spans="2:2">
      <c r="B55" s="55"/>
    </row>
    <row r="56" spans="2:2">
      <c r="B56" s="55"/>
    </row>
    <row r="57" spans="2:2">
      <c r="B57" s="55"/>
    </row>
    <row r="58" spans="2:2">
      <c r="B58" s="55"/>
    </row>
    <row r="59" spans="2:2">
      <c r="B59" s="55"/>
    </row>
    <row r="60" spans="2:2">
      <c r="B60" s="55"/>
    </row>
    <row r="61" spans="2:2">
      <c r="B61" s="55"/>
    </row>
    <row r="62" spans="2:2">
      <c r="B62" s="55"/>
    </row>
    <row r="63" spans="2:2">
      <c r="B63" s="55"/>
    </row>
    <row r="64" spans="2:2">
      <c r="B64" s="55"/>
    </row>
    <row r="65" spans="2:2">
      <c r="B65" s="55"/>
    </row>
    <row r="66" spans="2:2">
      <c r="B66" s="55"/>
    </row>
    <row r="67" spans="2:2">
      <c r="B67" s="55"/>
    </row>
    <row r="68" spans="2:2">
      <c r="B68" s="55"/>
    </row>
    <row r="69" spans="2:2">
      <c r="B69" s="55"/>
    </row>
    <row r="70" spans="2:2">
      <c r="B70" s="55"/>
    </row>
    <row r="71" spans="2:2">
      <c r="B71" s="55"/>
    </row>
    <row r="72" spans="2:2">
      <c r="B72" s="55"/>
    </row>
    <row r="73" spans="2:2">
      <c r="B73" s="55"/>
    </row>
    <row r="74" spans="2:2">
      <c r="B74" s="55"/>
    </row>
    <row r="75" spans="2:2">
      <c r="B75" s="55"/>
    </row>
    <row r="76" spans="2:2">
      <c r="B76" s="55"/>
    </row>
    <row r="77" spans="2:2">
      <c r="B77" s="55"/>
    </row>
    <row r="78" spans="2:2">
      <c r="B78" s="55"/>
    </row>
    <row r="79" spans="2:2">
      <c r="B79" s="55"/>
    </row>
    <row r="80" spans="2:2">
      <c r="B80" s="55"/>
    </row>
    <row r="81" spans="2:2">
      <c r="B81" s="55"/>
    </row>
    <row r="82" spans="2:2">
      <c r="B82" s="55"/>
    </row>
    <row r="83" spans="2:2">
      <c r="B83" s="55"/>
    </row>
    <row r="84" spans="2:2">
      <c r="B84" s="55"/>
    </row>
    <row r="85" spans="2:2">
      <c r="B85" s="55"/>
    </row>
    <row r="86" spans="2:2">
      <c r="B86" s="55"/>
    </row>
    <row r="87" spans="2:2">
      <c r="B87" s="55"/>
    </row>
    <row r="88" spans="2:2">
      <c r="B88" s="55"/>
    </row>
    <row r="89" spans="2:2">
      <c r="B89" s="55"/>
    </row>
    <row r="90" spans="2:2">
      <c r="B90" s="55"/>
    </row>
    <row r="91" spans="2:2">
      <c r="B91" s="55"/>
    </row>
    <row r="92" spans="2:2">
      <c r="B92" s="55"/>
    </row>
    <row r="93" spans="2:2">
      <c r="B93" s="55"/>
    </row>
    <row r="94" spans="2:2">
      <c r="B94" s="55"/>
    </row>
    <row r="95" spans="2:2">
      <c r="B95" s="55"/>
    </row>
    <row r="96" spans="2:2">
      <c r="B96" s="55"/>
    </row>
    <row r="97" spans="2:2">
      <c r="B97" s="55"/>
    </row>
    <row r="98" spans="2:2">
      <c r="B98" s="55"/>
    </row>
    <row r="99" spans="2:2">
      <c r="B99" s="55"/>
    </row>
    <row r="100" spans="2:2">
      <c r="B100" s="55"/>
    </row>
    <row r="101" spans="2:2">
      <c r="B101" s="55"/>
    </row>
    <row r="102" spans="2:2">
      <c r="B102" s="55"/>
    </row>
    <row r="103" spans="2:2">
      <c r="B103" s="55"/>
    </row>
    <row r="104" spans="2:2">
      <c r="B104" s="55"/>
    </row>
    <row r="105" spans="2:2">
      <c r="B105" s="55"/>
    </row>
    <row r="106" spans="2:2">
      <c r="B106" s="55"/>
    </row>
    <row r="107" spans="2:2">
      <c r="B107" s="55"/>
    </row>
    <row r="108" spans="2:2">
      <c r="B108" s="55"/>
    </row>
    <row r="109" spans="2:2">
      <c r="B109" s="55"/>
    </row>
    <row r="110" spans="2:2">
      <c r="B110" s="55"/>
    </row>
    <row r="111" spans="2:2">
      <c r="B111" s="55"/>
    </row>
    <row r="112" spans="2:2">
      <c r="B112" s="55"/>
    </row>
    <row r="113" spans="2:14">
      <c r="B113" s="55"/>
    </row>
    <row r="114" spans="2:14">
      <c r="B114" s="55"/>
    </row>
    <row r="115" spans="2:14">
      <c r="B115" s="55"/>
    </row>
    <row r="116" spans="2:14">
      <c r="B116" s="55"/>
    </row>
    <row r="117" spans="2:14">
      <c r="B117" s="55"/>
    </row>
    <row r="118" spans="2:14">
      <c r="B118" s="55"/>
    </row>
    <row r="119" spans="2:14">
      <c r="B119" s="55"/>
    </row>
    <row r="120" spans="2:14">
      <c r="B120" s="55"/>
    </row>
    <row r="121" spans="2:14">
      <c r="B121" s="55"/>
    </row>
    <row r="122" spans="2:14">
      <c r="B122" s="55"/>
    </row>
    <row r="123" spans="2:14">
      <c r="B123" s="55"/>
    </row>
    <row r="124" spans="2:14">
      <c r="B124" s="55"/>
    </row>
    <row r="125" spans="2:14">
      <c r="B125" s="220"/>
    </row>
    <row r="126" spans="2:14">
      <c r="B126" s="221"/>
    </row>
    <row r="127" spans="2:14">
      <c r="B127" s="221"/>
    </row>
    <row r="128" spans="2:14" s="53" customFormat="1">
      <c r="B128" s="221"/>
      <c r="D128" s="56"/>
      <c r="M128" s="35"/>
      <c r="N128" s="35"/>
    </row>
    <row r="129" spans="2:14" s="53" customFormat="1">
      <c r="B129" s="221"/>
      <c r="D129" s="56"/>
      <c r="M129" s="35"/>
      <c r="N129" s="35"/>
    </row>
    <row r="130" spans="2:14" s="53" customFormat="1">
      <c r="B130" s="221"/>
      <c r="D130" s="56"/>
      <c r="M130" s="35"/>
      <c r="N130" s="35"/>
    </row>
    <row r="131" spans="2:14" s="53" customFormat="1">
      <c r="B131" s="221"/>
      <c r="D131" s="56"/>
      <c r="M131" s="35"/>
      <c r="N131" s="35"/>
    </row>
    <row r="132" spans="2:14" s="53" customFormat="1">
      <c r="B132" s="221"/>
      <c r="D132" s="56"/>
      <c r="M132" s="35"/>
      <c r="N132" s="35"/>
    </row>
    <row r="133" spans="2:14" s="53" customFormat="1">
      <c r="B133" s="221"/>
      <c r="D133" s="56"/>
      <c r="M133" s="35"/>
      <c r="N133" s="35"/>
    </row>
    <row r="134" spans="2:14" s="53" customFormat="1">
      <c r="B134" s="221"/>
      <c r="D134" s="56"/>
      <c r="M134" s="35"/>
      <c r="N134" s="35"/>
    </row>
    <row r="135" spans="2:14" s="53" customFormat="1">
      <c r="B135" s="221"/>
      <c r="D135" s="56"/>
      <c r="M135" s="35"/>
      <c r="N135" s="35"/>
    </row>
    <row r="136" spans="2:14" s="53" customFormat="1">
      <c r="B136" s="221"/>
      <c r="D136" s="56"/>
      <c r="M136" s="35"/>
      <c r="N136" s="35"/>
    </row>
    <row r="137" spans="2:14" s="53" customFormat="1">
      <c r="B137" s="221"/>
      <c r="D137" s="56"/>
      <c r="M137" s="35"/>
      <c r="N137" s="35"/>
    </row>
    <row r="138" spans="2:14" s="53" customFormat="1">
      <c r="B138" s="221"/>
      <c r="D138" s="56"/>
      <c r="M138" s="35"/>
      <c r="N138" s="35"/>
    </row>
    <row r="139" spans="2:14" s="53" customFormat="1">
      <c r="B139" s="221"/>
      <c r="D139" s="56"/>
      <c r="M139" s="35"/>
      <c r="N139" s="35"/>
    </row>
    <row r="140" spans="2:14" s="53" customFormat="1">
      <c r="B140" s="221"/>
      <c r="D140" s="56"/>
      <c r="M140" s="35"/>
      <c r="N140" s="35"/>
    </row>
    <row r="141" spans="2:14" s="53" customFormat="1">
      <c r="B141" s="221"/>
      <c r="D141" s="56"/>
      <c r="M141" s="35"/>
      <c r="N141" s="35"/>
    </row>
    <row r="142" spans="2:14" s="53" customFormat="1">
      <c r="B142" s="221"/>
      <c r="D142" s="56"/>
      <c r="M142" s="35"/>
      <c r="N142" s="35"/>
    </row>
    <row r="143" spans="2:14" s="53" customFormat="1">
      <c r="B143" s="221"/>
      <c r="D143" s="56"/>
      <c r="M143" s="35"/>
      <c r="N143" s="35"/>
    </row>
    <row r="144" spans="2:14" s="53" customFormat="1">
      <c r="B144" s="221"/>
      <c r="D144" s="56"/>
      <c r="M144" s="35"/>
      <c r="N144" s="35"/>
    </row>
    <row r="145" spans="2:14" s="53" customFormat="1">
      <c r="B145" s="221"/>
      <c r="D145" s="56"/>
      <c r="M145" s="35"/>
      <c r="N145" s="35"/>
    </row>
    <row r="146" spans="2:14" s="53" customFormat="1">
      <c r="B146" s="221"/>
      <c r="D146" s="56"/>
      <c r="M146" s="35"/>
      <c r="N146" s="35"/>
    </row>
    <row r="147" spans="2:14" s="53" customFormat="1">
      <c r="B147" s="221"/>
      <c r="D147" s="56"/>
      <c r="M147" s="35"/>
      <c r="N147" s="35"/>
    </row>
    <row r="148" spans="2:14" s="53" customFormat="1">
      <c r="B148" s="221"/>
      <c r="D148" s="56"/>
      <c r="M148" s="35"/>
      <c r="N148" s="35"/>
    </row>
    <row r="149" spans="2:14" s="53" customFormat="1">
      <c r="B149" s="221"/>
      <c r="D149" s="56"/>
      <c r="M149" s="35"/>
      <c r="N149" s="35"/>
    </row>
    <row r="150" spans="2:14" s="53" customFormat="1">
      <c r="B150" s="221"/>
      <c r="D150" s="56"/>
      <c r="M150" s="35"/>
      <c r="N150" s="35"/>
    </row>
    <row r="151" spans="2:14" s="53" customFormat="1">
      <c r="B151" s="221"/>
      <c r="D151" s="56"/>
      <c r="M151" s="35"/>
      <c r="N151" s="35"/>
    </row>
    <row r="152" spans="2:14" s="53" customFormat="1">
      <c r="B152" s="221"/>
      <c r="D152" s="56"/>
      <c r="M152" s="35"/>
      <c r="N152" s="35"/>
    </row>
    <row r="153" spans="2:14" s="53" customFormat="1">
      <c r="B153" s="221"/>
      <c r="D153" s="56"/>
      <c r="M153" s="35"/>
      <c r="N153" s="35"/>
    </row>
    <row r="154" spans="2:14" s="53" customFormat="1">
      <c r="B154" s="221"/>
      <c r="D154" s="56"/>
      <c r="M154" s="35"/>
      <c r="N154" s="35"/>
    </row>
    <row r="155" spans="2:14" s="53" customFormat="1">
      <c r="B155" s="221"/>
      <c r="D155" s="56"/>
      <c r="M155" s="35"/>
      <c r="N155" s="35"/>
    </row>
    <row r="156" spans="2:14" s="53" customFormat="1">
      <c r="B156" s="221"/>
      <c r="D156" s="56"/>
      <c r="M156" s="35"/>
      <c r="N156" s="35"/>
    </row>
    <row r="157" spans="2:14" s="53" customFormat="1">
      <c r="B157" s="221"/>
      <c r="D157" s="56"/>
      <c r="M157" s="35"/>
      <c r="N157" s="35"/>
    </row>
    <row r="158" spans="2:14" s="53" customFormat="1">
      <c r="B158" s="221"/>
      <c r="D158" s="56"/>
      <c r="M158" s="35"/>
      <c r="N158" s="35"/>
    </row>
    <row r="159" spans="2:14" s="53" customFormat="1">
      <c r="B159" s="221"/>
      <c r="D159" s="56"/>
      <c r="M159" s="35"/>
      <c r="N159" s="35"/>
    </row>
    <row r="160" spans="2:14" s="53" customFormat="1">
      <c r="B160" s="221"/>
      <c r="D160" s="56"/>
      <c r="M160" s="35"/>
      <c r="N160" s="35"/>
    </row>
    <row r="161" spans="2:14" s="53" customFormat="1">
      <c r="B161" s="221"/>
      <c r="D161" s="56"/>
      <c r="M161" s="35"/>
      <c r="N161" s="35"/>
    </row>
    <row r="162" spans="2:14" s="53" customFormat="1">
      <c r="B162" s="221"/>
      <c r="D162" s="56"/>
      <c r="M162" s="35"/>
      <c r="N162" s="35"/>
    </row>
    <row r="163" spans="2:14" s="53" customFormat="1">
      <c r="B163" s="221"/>
      <c r="D163" s="56"/>
      <c r="M163" s="35"/>
      <c r="N163" s="35"/>
    </row>
    <row r="164" spans="2:14" s="53" customFormat="1">
      <c r="B164" s="221"/>
      <c r="D164" s="56"/>
      <c r="M164" s="35"/>
      <c r="N164" s="35"/>
    </row>
    <row r="165" spans="2:14" s="53" customFormat="1">
      <c r="B165" s="221"/>
      <c r="D165" s="56"/>
      <c r="M165" s="35"/>
      <c r="N165" s="35"/>
    </row>
    <row r="166" spans="2:14" s="53" customFormat="1">
      <c r="B166" s="221"/>
      <c r="D166" s="56"/>
      <c r="M166" s="35"/>
      <c r="N166" s="35"/>
    </row>
    <row r="167" spans="2:14" s="53" customFormat="1">
      <c r="B167" s="221"/>
      <c r="D167" s="56"/>
      <c r="M167" s="35"/>
      <c r="N167" s="35"/>
    </row>
    <row r="168" spans="2:14" s="53" customFormat="1">
      <c r="B168" s="221"/>
      <c r="D168" s="56"/>
      <c r="M168" s="35"/>
      <c r="N168" s="35"/>
    </row>
    <row r="169" spans="2:14" s="53" customFormat="1">
      <c r="B169" s="221"/>
      <c r="D169" s="56"/>
      <c r="M169" s="35"/>
      <c r="N169" s="35"/>
    </row>
    <row r="170" spans="2:14" s="53" customFormat="1">
      <c r="B170" s="221"/>
      <c r="D170" s="56"/>
      <c r="M170" s="35"/>
      <c r="N170" s="35"/>
    </row>
    <row r="171" spans="2:14" s="53" customFormat="1">
      <c r="B171" s="221"/>
      <c r="D171" s="56"/>
      <c r="M171" s="35"/>
      <c r="N171" s="35"/>
    </row>
    <row r="172" spans="2:14" s="53" customFormat="1">
      <c r="B172" s="221"/>
      <c r="D172" s="56"/>
      <c r="M172" s="35"/>
      <c r="N172" s="35"/>
    </row>
    <row r="173" spans="2:14" s="53" customFormat="1">
      <c r="B173" s="221"/>
      <c r="D173" s="56"/>
      <c r="M173" s="35"/>
      <c r="N173" s="35"/>
    </row>
    <row r="174" spans="2:14" s="53" customFormat="1">
      <c r="B174" s="221"/>
      <c r="D174" s="56"/>
      <c r="M174" s="35"/>
      <c r="N174" s="35"/>
    </row>
    <row r="175" spans="2:14" s="53" customFormat="1">
      <c r="B175" s="221"/>
      <c r="D175" s="56"/>
      <c r="M175" s="35"/>
      <c r="N175" s="35"/>
    </row>
    <row r="176" spans="2:14" s="53" customFormat="1">
      <c r="B176" s="221"/>
      <c r="D176" s="56"/>
      <c r="M176" s="35"/>
      <c r="N176" s="35"/>
    </row>
    <row r="177" spans="2:14" s="53" customFormat="1">
      <c r="B177" s="221"/>
      <c r="D177" s="56"/>
      <c r="M177" s="35"/>
      <c r="N177" s="35"/>
    </row>
    <row r="178" spans="2:14" s="53" customFormat="1">
      <c r="B178" s="221"/>
      <c r="D178" s="56"/>
      <c r="M178" s="35"/>
      <c r="N178" s="35"/>
    </row>
    <row r="179" spans="2:14" s="53" customFormat="1">
      <c r="B179" s="221"/>
      <c r="D179" s="56"/>
      <c r="M179" s="35"/>
      <c r="N179" s="35"/>
    </row>
    <row r="180" spans="2:14" s="53" customFormat="1">
      <c r="B180" s="221"/>
      <c r="D180" s="56"/>
      <c r="M180" s="35"/>
      <c r="N180" s="35"/>
    </row>
    <row r="181" spans="2:14" s="53" customFormat="1">
      <c r="B181" s="221"/>
      <c r="D181" s="56"/>
      <c r="M181" s="35"/>
      <c r="N181" s="35"/>
    </row>
    <row r="182" spans="2:14" s="53" customFormat="1">
      <c r="B182" s="221"/>
      <c r="D182" s="56"/>
      <c r="M182" s="35"/>
      <c r="N182" s="35"/>
    </row>
    <row r="183" spans="2:14" s="53" customFormat="1">
      <c r="B183" s="221"/>
      <c r="D183" s="56"/>
      <c r="M183" s="35"/>
      <c r="N183" s="35"/>
    </row>
    <row r="184" spans="2:14" s="53" customFormat="1">
      <c r="B184" s="221"/>
      <c r="D184" s="56"/>
      <c r="M184" s="35"/>
      <c r="N184" s="35"/>
    </row>
    <row r="185" spans="2:14" s="53" customFormat="1">
      <c r="B185" s="221"/>
      <c r="D185" s="56"/>
      <c r="M185" s="35"/>
      <c r="N185" s="35"/>
    </row>
    <row r="186" spans="2:14" s="53" customFormat="1">
      <c r="B186" s="221"/>
      <c r="D186" s="56"/>
      <c r="M186" s="35"/>
      <c r="N186" s="35"/>
    </row>
    <row r="187" spans="2:14" s="53" customFormat="1">
      <c r="B187" s="221"/>
      <c r="D187" s="56"/>
      <c r="M187" s="35"/>
      <c r="N187" s="35"/>
    </row>
    <row r="188" spans="2:14" s="53" customFormat="1">
      <c r="B188" s="221"/>
      <c r="D188" s="56"/>
      <c r="M188" s="35"/>
      <c r="N188" s="35"/>
    </row>
    <row r="189" spans="2:14" s="53" customFormat="1">
      <c r="B189" s="221"/>
      <c r="D189" s="56"/>
      <c r="M189" s="35"/>
      <c r="N189" s="35"/>
    </row>
    <row r="190" spans="2:14" s="53" customFormat="1">
      <c r="B190" s="221"/>
      <c r="D190" s="56"/>
      <c r="M190" s="35"/>
      <c r="N190" s="35"/>
    </row>
    <row r="191" spans="2:14" s="53" customFormat="1">
      <c r="B191" s="221"/>
      <c r="D191" s="56"/>
      <c r="M191" s="35"/>
      <c r="N191" s="35"/>
    </row>
    <row r="192" spans="2:14" s="53" customFormat="1">
      <c r="B192" s="221"/>
      <c r="D192" s="56"/>
      <c r="M192" s="35"/>
      <c r="N192" s="35"/>
    </row>
    <row r="193" spans="2:14" s="53" customFormat="1">
      <c r="B193" s="221"/>
      <c r="D193" s="56"/>
      <c r="M193" s="35"/>
      <c r="N193" s="35"/>
    </row>
    <row r="194" spans="2:14" s="53" customFormat="1">
      <c r="B194" s="221"/>
      <c r="D194" s="56"/>
      <c r="M194" s="35"/>
      <c r="N194" s="35"/>
    </row>
    <row r="195" spans="2:14" s="53" customFormat="1">
      <c r="B195" s="221"/>
      <c r="D195" s="56"/>
      <c r="M195" s="35"/>
      <c r="N195" s="35"/>
    </row>
    <row r="196" spans="2:14" s="53" customFormat="1">
      <c r="B196" s="221"/>
      <c r="D196" s="56"/>
      <c r="M196" s="35"/>
      <c r="N196" s="35"/>
    </row>
    <row r="197" spans="2:14" s="53" customFormat="1">
      <c r="B197" s="221"/>
      <c r="D197" s="56"/>
      <c r="M197" s="35"/>
      <c r="N197" s="35"/>
    </row>
    <row r="198" spans="2:14" s="53" customFormat="1">
      <c r="B198" s="221"/>
      <c r="D198" s="56"/>
      <c r="M198" s="35"/>
      <c r="N198" s="35"/>
    </row>
    <row r="199" spans="2:14" s="53" customFormat="1">
      <c r="B199" s="221"/>
      <c r="D199" s="56"/>
      <c r="M199" s="35"/>
      <c r="N199" s="35"/>
    </row>
    <row r="200" spans="2:14" s="53" customFormat="1">
      <c r="B200" s="221"/>
      <c r="D200" s="56"/>
      <c r="M200" s="35"/>
      <c r="N200" s="35"/>
    </row>
    <row r="201" spans="2:14" s="53" customFormat="1">
      <c r="B201" s="221"/>
      <c r="D201" s="56"/>
      <c r="M201" s="35"/>
      <c r="N201" s="35"/>
    </row>
    <row r="202" spans="2:14" s="53" customFormat="1">
      <c r="B202" s="221"/>
      <c r="D202" s="56"/>
      <c r="M202" s="35"/>
      <c r="N202" s="35"/>
    </row>
    <row r="203" spans="2:14" s="53" customFormat="1">
      <c r="B203" s="221"/>
      <c r="D203" s="56"/>
      <c r="M203" s="35"/>
      <c r="N203" s="35"/>
    </row>
    <row r="204" spans="2:14" s="53" customFormat="1">
      <c r="B204" s="221"/>
      <c r="D204" s="56"/>
      <c r="M204" s="35"/>
      <c r="N204" s="35"/>
    </row>
    <row r="205" spans="2:14" s="53" customFormat="1">
      <c r="B205" s="221"/>
      <c r="D205" s="56"/>
      <c r="M205" s="35"/>
      <c r="N205" s="35"/>
    </row>
    <row r="206" spans="2:14" s="53" customFormat="1">
      <c r="B206" s="221"/>
      <c r="D206" s="56"/>
      <c r="M206" s="35"/>
      <c r="N206" s="35"/>
    </row>
    <row r="207" spans="2:14" s="53" customFormat="1">
      <c r="B207" s="221"/>
      <c r="D207" s="56"/>
      <c r="M207" s="35"/>
      <c r="N207" s="35"/>
    </row>
    <row r="208" spans="2:14" s="53" customFormat="1">
      <c r="B208" s="221"/>
      <c r="D208" s="56"/>
      <c r="M208" s="35"/>
      <c r="N208" s="35"/>
    </row>
    <row r="209" spans="2:14" s="53" customFormat="1">
      <c r="B209" s="221"/>
      <c r="D209" s="56"/>
      <c r="M209" s="35"/>
      <c r="N209" s="35"/>
    </row>
    <row r="210" spans="2:14" s="53" customFormat="1">
      <c r="B210" s="221"/>
      <c r="D210" s="56"/>
      <c r="M210" s="35"/>
      <c r="N210" s="35"/>
    </row>
    <row r="211" spans="2:14" s="53" customFormat="1">
      <c r="B211" s="221"/>
      <c r="D211" s="56"/>
      <c r="M211" s="35"/>
      <c r="N211" s="35"/>
    </row>
    <row r="212" spans="2:14" s="53" customFormat="1">
      <c r="B212" s="221"/>
      <c r="D212" s="56"/>
      <c r="M212" s="35"/>
      <c r="N212" s="35"/>
    </row>
    <row r="213" spans="2:14" s="53" customFormat="1">
      <c r="B213" s="221"/>
      <c r="D213" s="56"/>
      <c r="M213" s="35"/>
      <c r="N213" s="35"/>
    </row>
    <row r="214" spans="2:14" s="53" customFormat="1">
      <c r="B214" s="221"/>
      <c r="D214" s="56"/>
      <c r="M214" s="35"/>
      <c r="N214" s="35"/>
    </row>
    <row r="215" spans="2:14" s="53" customFormat="1">
      <c r="B215" s="221"/>
      <c r="D215" s="56"/>
      <c r="M215" s="35"/>
      <c r="N215" s="35"/>
    </row>
    <row r="216" spans="2:14" s="53" customFormat="1">
      <c r="B216" s="221"/>
      <c r="D216" s="56"/>
      <c r="M216" s="35"/>
      <c r="N216" s="35"/>
    </row>
    <row r="217" spans="2:14" s="53" customFormat="1">
      <c r="B217" s="221"/>
      <c r="D217" s="56"/>
      <c r="M217" s="35"/>
      <c r="N217" s="35"/>
    </row>
    <row r="218" spans="2:14" s="53" customFormat="1">
      <c r="B218" s="221"/>
      <c r="D218" s="56"/>
      <c r="M218" s="35"/>
      <c r="N218" s="35"/>
    </row>
    <row r="219" spans="2:14" s="53" customFormat="1">
      <c r="B219" s="221"/>
      <c r="D219" s="56"/>
      <c r="M219" s="35"/>
      <c r="N219" s="35"/>
    </row>
    <row r="220" spans="2:14" s="53" customFormat="1">
      <c r="B220" s="221"/>
      <c r="D220" s="56"/>
      <c r="M220" s="35"/>
      <c r="N220" s="35"/>
    </row>
    <row r="221" spans="2:14" s="53" customFormat="1">
      <c r="B221" s="221"/>
      <c r="D221" s="56"/>
      <c r="M221" s="35"/>
      <c r="N221" s="35"/>
    </row>
    <row r="222" spans="2:14" s="53" customFormat="1">
      <c r="B222" s="221"/>
      <c r="D222" s="56"/>
      <c r="M222" s="35"/>
      <c r="N222" s="35"/>
    </row>
    <row r="223" spans="2:14" s="53" customFormat="1">
      <c r="B223" s="221"/>
      <c r="D223" s="56"/>
      <c r="M223" s="35"/>
      <c r="N223" s="35"/>
    </row>
    <row r="224" spans="2:14" s="53" customFormat="1">
      <c r="B224" s="221"/>
      <c r="D224" s="56"/>
      <c r="M224" s="35"/>
      <c r="N224" s="35"/>
    </row>
    <row r="225" spans="2:14" s="53" customFormat="1">
      <c r="B225" s="221"/>
      <c r="D225" s="56"/>
      <c r="M225" s="35"/>
      <c r="N225" s="35"/>
    </row>
    <row r="226" spans="2:14" s="53" customFormat="1">
      <c r="B226" s="221"/>
      <c r="D226" s="56"/>
      <c r="M226" s="35"/>
      <c r="N226" s="35"/>
    </row>
    <row r="227" spans="2:14" s="53" customFormat="1">
      <c r="B227" s="221"/>
      <c r="D227" s="56"/>
      <c r="M227" s="35"/>
      <c r="N227" s="35"/>
    </row>
    <row r="228" spans="2:14" s="53" customFormat="1">
      <c r="B228" s="221"/>
      <c r="D228" s="56"/>
      <c r="M228" s="35"/>
      <c r="N228" s="35"/>
    </row>
    <row r="229" spans="2:14" s="53" customFormat="1">
      <c r="B229" s="221"/>
      <c r="D229" s="56"/>
      <c r="M229" s="35"/>
      <c r="N229" s="35"/>
    </row>
    <row r="230" spans="2:14" s="53" customFormat="1">
      <c r="B230" s="221"/>
      <c r="D230" s="56"/>
      <c r="M230" s="35"/>
      <c r="N230" s="35"/>
    </row>
    <row r="231" spans="2:14" s="53" customFormat="1">
      <c r="B231" s="221"/>
      <c r="D231" s="56"/>
      <c r="M231" s="35"/>
      <c r="N231" s="35"/>
    </row>
    <row r="232" spans="2:14" s="53" customFormat="1">
      <c r="B232" s="221"/>
      <c r="D232" s="56"/>
      <c r="M232" s="35"/>
      <c r="N232" s="35"/>
    </row>
    <row r="233" spans="2:14" s="53" customFormat="1">
      <c r="B233" s="221"/>
      <c r="D233" s="56"/>
      <c r="M233" s="35"/>
      <c r="N233" s="35"/>
    </row>
    <row r="234" spans="2:14" s="53" customFormat="1">
      <c r="B234" s="221"/>
      <c r="D234" s="56"/>
      <c r="M234" s="35"/>
      <c r="N234" s="35"/>
    </row>
    <row r="235" spans="2:14" s="53" customFormat="1">
      <c r="B235" s="221"/>
      <c r="D235" s="56"/>
      <c r="M235" s="35"/>
      <c r="N235" s="35"/>
    </row>
    <row r="236" spans="2:14" s="53" customFormat="1">
      <c r="B236" s="221"/>
      <c r="D236" s="56"/>
      <c r="M236" s="35"/>
      <c r="N236" s="35"/>
    </row>
    <row r="237" spans="2:14" s="53" customFormat="1">
      <c r="B237" s="221"/>
      <c r="D237" s="56"/>
      <c r="M237" s="35"/>
      <c r="N237" s="35"/>
    </row>
    <row r="238" spans="2:14" s="53" customFormat="1">
      <c r="B238" s="221"/>
      <c r="D238" s="56"/>
      <c r="M238" s="35"/>
      <c r="N238" s="35"/>
    </row>
    <row r="239" spans="2:14" s="53" customFormat="1">
      <c r="B239" s="221"/>
      <c r="D239" s="56"/>
      <c r="M239" s="35"/>
      <c r="N239" s="35"/>
    </row>
    <row r="240" spans="2:14" s="53" customFormat="1">
      <c r="B240" s="221"/>
      <c r="D240" s="56"/>
      <c r="M240" s="35"/>
      <c r="N240" s="35"/>
    </row>
    <row r="241" spans="2:14" s="53" customFormat="1">
      <c r="B241" s="221"/>
      <c r="D241" s="56"/>
      <c r="M241" s="35"/>
      <c r="N241" s="35"/>
    </row>
    <row r="242" spans="2:14" s="53" customFormat="1">
      <c r="B242" s="221"/>
      <c r="D242" s="56"/>
      <c r="M242" s="35"/>
      <c r="N242" s="35"/>
    </row>
    <row r="243" spans="2:14" s="53" customFormat="1">
      <c r="B243" s="221"/>
      <c r="D243" s="56"/>
      <c r="M243" s="35"/>
      <c r="N243" s="35"/>
    </row>
    <row r="244" spans="2:14" s="53" customFormat="1">
      <c r="B244" s="221"/>
      <c r="D244" s="56"/>
      <c r="M244" s="35"/>
      <c r="N244" s="35"/>
    </row>
    <row r="245" spans="2:14" s="53" customFormat="1">
      <c r="B245" s="221"/>
      <c r="D245" s="56"/>
      <c r="M245" s="35"/>
      <c r="N245" s="35"/>
    </row>
    <row r="246" spans="2:14" s="53" customFormat="1">
      <c r="B246" s="221"/>
      <c r="D246" s="56"/>
      <c r="M246" s="35"/>
      <c r="N246" s="35"/>
    </row>
    <row r="247" spans="2:14" s="53" customFormat="1">
      <c r="B247" s="221"/>
      <c r="D247" s="56"/>
      <c r="M247" s="35"/>
      <c r="N247" s="35"/>
    </row>
    <row r="248" spans="2:14" s="53" customFormat="1">
      <c r="B248" s="221"/>
      <c r="D248" s="56"/>
      <c r="M248" s="35"/>
      <c r="N248" s="35"/>
    </row>
    <row r="249" spans="2:14" s="53" customFormat="1">
      <c r="B249" s="221"/>
      <c r="D249" s="56"/>
      <c r="M249" s="35"/>
      <c r="N249" s="35"/>
    </row>
    <row r="250" spans="2:14" s="53" customFormat="1">
      <c r="B250" s="221"/>
      <c r="D250" s="56"/>
      <c r="M250" s="35"/>
      <c r="N250" s="35"/>
    </row>
    <row r="251" spans="2:14" s="53" customFormat="1">
      <c r="B251" s="221"/>
      <c r="D251" s="56"/>
      <c r="M251" s="35"/>
      <c r="N251" s="35"/>
    </row>
    <row r="252" spans="2:14" s="53" customFormat="1">
      <c r="B252" s="221"/>
      <c r="D252" s="56"/>
      <c r="M252" s="35"/>
      <c r="N252" s="35"/>
    </row>
    <row r="253" spans="2:14" s="53" customFormat="1">
      <c r="B253" s="221"/>
      <c r="D253" s="56"/>
      <c r="M253" s="35"/>
      <c r="N253" s="35"/>
    </row>
    <row r="254" spans="2:14" s="53" customFormat="1">
      <c r="B254" s="221"/>
      <c r="D254" s="56"/>
      <c r="M254" s="35"/>
      <c r="N254" s="35"/>
    </row>
    <row r="255" spans="2:14" s="53" customFormat="1">
      <c r="B255" s="221"/>
      <c r="D255" s="56"/>
      <c r="M255" s="35"/>
      <c r="N255" s="35"/>
    </row>
    <row r="256" spans="2:14" s="53" customFormat="1">
      <c r="B256" s="221"/>
      <c r="D256" s="56"/>
      <c r="M256" s="35"/>
      <c r="N256" s="35"/>
    </row>
    <row r="257" spans="2:14" s="53" customFormat="1">
      <c r="B257" s="221"/>
      <c r="D257" s="56"/>
      <c r="M257" s="35"/>
      <c r="N257" s="35"/>
    </row>
    <row r="258" spans="2:14" s="53" customFormat="1">
      <c r="B258" s="221"/>
      <c r="D258" s="56"/>
      <c r="M258" s="35"/>
      <c r="N258" s="35"/>
    </row>
    <row r="259" spans="2:14" s="53" customFormat="1">
      <c r="B259" s="221"/>
      <c r="D259" s="56"/>
      <c r="M259" s="35"/>
      <c r="N259" s="35"/>
    </row>
    <row r="260" spans="2:14" s="53" customFormat="1">
      <c r="B260" s="221"/>
      <c r="D260" s="56"/>
      <c r="M260" s="35"/>
      <c r="N260" s="35"/>
    </row>
    <row r="261" spans="2:14" s="53" customFormat="1">
      <c r="B261" s="221"/>
      <c r="D261" s="56"/>
      <c r="M261" s="35"/>
      <c r="N261" s="35"/>
    </row>
    <row r="262" spans="2:14" s="53" customFormat="1">
      <c r="B262" s="221"/>
      <c r="D262" s="56"/>
      <c r="M262" s="35"/>
      <c r="N262" s="35"/>
    </row>
    <row r="263" spans="2:14" s="53" customFormat="1">
      <c r="B263" s="221"/>
      <c r="D263" s="56"/>
      <c r="M263" s="35"/>
      <c r="N263" s="35"/>
    </row>
    <row r="264" spans="2:14" s="53" customFormat="1">
      <c r="B264" s="221"/>
      <c r="D264" s="56"/>
      <c r="M264" s="35"/>
      <c r="N264" s="35"/>
    </row>
    <row r="265" spans="2:14" s="53" customFormat="1">
      <c r="B265" s="221"/>
      <c r="D265" s="56"/>
      <c r="M265" s="35"/>
      <c r="N265" s="35"/>
    </row>
    <row r="266" spans="2:14" s="53" customFormat="1">
      <c r="B266" s="221"/>
      <c r="D266" s="56"/>
      <c r="M266" s="35"/>
      <c r="N266" s="35"/>
    </row>
    <row r="267" spans="2:14" s="53" customFormat="1">
      <c r="B267" s="221"/>
      <c r="D267" s="56"/>
      <c r="M267" s="35"/>
      <c r="N267" s="35"/>
    </row>
    <row r="268" spans="2:14" s="53" customFormat="1">
      <c r="B268" s="221"/>
      <c r="D268" s="56"/>
      <c r="M268" s="35"/>
      <c r="N268" s="35"/>
    </row>
    <row r="269" spans="2:14" s="53" customFormat="1">
      <c r="B269" s="221"/>
      <c r="D269" s="56"/>
      <c r="M269" s="35"/>
      <c r="N269" s="35"/>
    </row>
    <row r="270" spans="2:14" s="53" customFormat="1">
      <c r="B270" s="221"/>
      <c r="D270" s="56"/>
      <c r="M270" s="35"/>
      <c r="N270" s="35"/>
    </row>
    <row r="271" spans="2:14" s="53" customFormat="1">
      <c r="B271" s="221"/>
      <c r="D271" s="56"/>
      <c r="M271" s="35"/>
      <c r="N271" s="35"/>
    </row>
    <row r="272" spans="2:14" s="53" customFormat="1">
      <c r="B272" s="221"/>
      <c r="D272" s="56"/>
      <c r="M272" s="35"/>
      <c r="N272" s="35"/>
    </row>
    <row r="273" spans="2:14" s="53" customFormat="1">
      <c r="B273" s="221"/>
      <c r="D273" s="56"/>
      <c r="M273" s="35"/>
      <c r="N273" s="35"/>
    </row>
    <row r="274" spans="2:14" s="53" customFormat="1">
      <c r="B274" s="221"/>
      <c r="D274" s="56"/>
      <c r="M274" s="35"/>
      <c r="N274" s="35"/>
    </row>
    <row r="275" spans="2:14" s="53" customFormat="1">
      <c r="B275" s="221"/>
      <c r="D275" s="56"/>
      <c r="M275" s="35"/>
      <c r="N275" s="35"/>
    </row>
    <row r="276" spans="2:14" s="53" customFormat="1">
      <c r="B276" s="221"/>
      <c r="D276" s="56"/>
      <c r="M276" s="35"/>
      <c r="N276" s="35"/>
    </row>
    <row r="277" spans="2:14" s="53" customFormat="1">
      <c r="B277" s="221"/>
      <c r="D277" s="56"/>
      <c r="M277" s="35"/>
      <c r="N277" s="35"/>
    </row>
    <row r="278" spans="2:14" s="53" customFormat="1">
      <c r="B278" s="221"/>
      <c r="D278" s="56"/>
      <c r="M278" s="35"/>
      <c r="N278" s="35"/>
    </row>
    <row r="279" spans="2:14" s="53" customFormat="1">
      <c r="B279" s="221"/>
      <c r="D279" s="56"/>
      <c r="M279" s="35"/>
      <c r="N279" s="35"/>
    </row>
    <row r="280" spans="2:14" s="53" customFormat="1">
      <c r="B280" s="221"/>
      <c r="D280" s="56"/>
      <c r="M280" s="35"/>
      <c r="N280" s="35"/>
    </row>
    <row r="281" spans="2:14" s="53" customFormat="1">
      <c r="B281" s="221"/>
      <c r="D281" s="56"/>
      <c r="M281" s="35"/>
      <c r="N281" s="35"/>
    </row>
    <row r="282" spans="2:14" s="53" customFormat="1">
      <c r="B282" s="221"/>
      <c r="D282" s="56"/>
      <c r="M282" s="35"/>
      <c r="N282" s="35"/>
    </row>
    <row r="283" spans="2:14" s="53" customFormat="1">
      <c r="B283" s="221"/>
      <c r="D283" s="56"/>
      <c r="M283" s="35"/>
      <c r="N283" s="35"/>
    </row>
    <row r="284" spans="2:14" s="53" customFormat="1">
      <c r="B284" s="221"/>
      <c r="D284" s="56"/>
      <c r="M284" s="35"/>
      <c r="N284" s="35"/>
    </row>
    <row r="285" spans="2:14" s="53" customFormat="1">
      <c r="B285" s="221"/>
      <c r="D285" s="56"/>
      <c r="M285" s="35"/>
      <c r="N285" s="35"/>
    </row>
    <row r="286" spans="2:14" s="53" customFormat="1">
      <c r="B286" s="221"/>
      <c r="D286" s="56"/>
      <c r="M286" s="35"/>
      <c r="N286" s="35"/>
    </row>
    <row r="287" spans="2:14" s="53" customFormat="1">
      <c r="B287" s="221"/>
      <c r="D287" s="56"/>
      <c r="M287" s="35"/>
      <c r="N287" s="35"/>
    </row>
    <row r="288" spans="2:14" s="53" customFormat="1">
      <c r="B288" s="221"/>
      <c r="D288" s="56"/>
      <c r="M288" s="35"/>
      <c r="N288" s="35"/>
    </row>
    <row r="289" spans="2:14" s="53" customFormat="1">
      <c r="B289" s="221"/>
      <c r="D289" s="56"/>
      <c r="M289" s="35"/>
      <c r="N289" s="35"/>
    </row>
    <row r="290" spans="2:14" s="53" customFormat="1">
      <c r="B290" s="221"/>
      <c r="D290" s="56"/>
      <c r="M290" s="35"/>
      <c r="N290" s="35"/>
    </row>
    <row r="291" spans="2:14" s="53" customFormat="1">
      <c r="B291" s="221"/>
      <c r="D291" s="56"/>
      <c r="M291" s="35"/>
      <c r="N291" s="35"/>
    </row>
    <row r="292" spans="2:14" s="53" customFormat="1">
      <c r="B292" s="221"/>
      <c r="D292" s="56"/>
      <c r="M292" s="35"/>
      <c r="N292" s="35"/>
    </row>
    <row r="293" spans="2:14" s="53" customFormat="1">
      <c r="B293" s="221"/>
      <c r="D293" s="56"/>
      <c r="M293" s="35"/>
      <c r="N293" s="35"/>
    </row>
    <row r="294" spans="2:14" s="53" customFormat="1">
      <c r="B294" s="221"/>
      <c r="D294" s="56"/>
      <c r="M294" s="35"/>
      <c r="N294" s="35"/>
    </row>
    <row r="295" spans="2:14" s="53" customFormat="1">
      <c r="B295" s="221"/>
      <c r="D295" s="56"/>
      <c r="M295" s="35"/>
      <c r="N295" s="35"/>
    </row>
    <row r="296" spans="2:14" s="53" customFormat="1">
      <c r="B296" s="221"/>
      <c r="D296" s="56"/>
      <c r="M296" s="35"/>
      <c r="N296" s="35"/>
    </row>
    <row r="297" spans="2:14" s="53" customFormat="1">
      <c r="B297" s="221"/>
      <c r="D297" s="56"/>
      <c r="M297" s="35"/>
      <c r="N297" s="35"/>
    </row>
    <row r="298" spans="2:14" s="53" customFormat="1">
      <c r="B298" s="221"/>
      <c r="D298" s="56"/>
      <c r="M298" s="35"/>
      <c r="N298" s="35"/>
    </row>
    <row r="299" spans="2:14" s="53" customFormat="1">
      <c r="B299" s="221"/>
      <c r="D299" s="56"/>
      <c r="M299" s="35"/>
      <c r="N299" s="35"/>
    </row>
    <row r="300" spans="2:14" s="53" customFormat="1">
      <c r="B300" s="221"/>
      <c r="D300" s="56"/>
      <c r="M300" s="35"/>
      <c r="N300" s="35"/>
    </row>
    <row r="301" spans="2:14" s="53" customFormat="1">
      <c r="B301" s="221"/>
      <c r="D301" s="56"/>
      <c r="M301" s="35"/>
      <c r="N301" s="35"/>
    </row>
    <row r="302" spans="2:14" s="53" customFormat="1">
      <c r="B302" s="221"/>
      <c r="D302" s="56"/>
      <c r="M302" s="35"/>
      <c r="N302" s="35"/>
    </row>
    <row r="303" spans="2:14" s="53" customFormat="1">
      <c r="B303" s="221"/>
      <c r="D303" s="56"/>
      <c r="M303" s="35"/>
      <c r="N303" s="35"/>
    </row>
    <row r="304" spans="2:14" s="53" customFormat="1">
      <c r="B304" s="221"/>
      <c r="D304" s="56"/>
      <c r="M304" s="35"/>
      <c r="N304" s="35"/>
    </row>
    <row r="305" spans="2:14" s="53" customFormat="1">
      <c r="B305" s="221"/>
      <c r="D305" s="56"/>
      <c r="M305" s="35"/>
      <c r="N305" s="35"/>
    </row>
    <row r="306" spans="2:14" s="53" customFormat="1">
      <c r="B306" s="221"/>
      <c r="D306" s="56"/>
      <c r="M306" s="35"/>
      <c r="N306" s="35"/>
    </row>
    <row r="307" spans="2:14" s="53" customFormat="1">
      <c r="B307" s="221"/>
      <c r="D307" s="56"/>
      <c r="M307" s="35"/>
      <c r="N307" s="35"/>
    </row>
    <row r="308" spans="2:14" s="53" customFormat="1">
      <c r="B308" s="221"/>
      <c r="D308" s="56"/>
      <c r="M308" s="35"/>
      <c r="N308" s="35"/>
    </row>
    <row r="309" spans="2:14" s="53" customFormat="1">
      <c r="B309" s="221"/>
      <c r="D309" s="56"/>
      <c r="M309" s="35"/>
      <c r="N309" s="35"/>
    </row>
    <row r="310" spans="2:14" s="53" customFormat="1">
      <c r="B310" s="221"/>
      <c r="D310" s="56"/>
      <c r="M310" s="35"/>
      <c r="N310" s="35"/>
    </row>
    <row r="311" spans="2:14" s="53" customFormat="1">
      <c r="B311" s="221"/>
      <c r="D311" s="56"/>
      <c r="M311" s="35"/>
      <c r="N311" s="35"/>
    </row>
    <row r="312" spans="2:14" s="53" customFormat="1">
      <c r="B312" s="221"/>
      <c r="D312" s="56"/>
      <c r="M312" s="35"/>
      <c r="N312" s="35"/>
    </row>
    <row r="313" spans="2:14" s="53" customFormat="1">
      <c r="B313" s="221"/>
      <c r="D313" s="56"/>
      <c r="M313" s="35"/>
      <c r="N313" s="35"/>
    </row>
    <row r="314" spans="2:14" s="53" customFormat="1">
      <c r="B314" s="221"/>
      <c r="D314" s="56"/>
      <c r="M314" s="35"/>
      <c r="N314" s="35"/>
    </row>
    <row r="315" spans="2:14" s="53" customFormat="1">
      <c r="B315" s="221"/>
      <c r="D315" s="56"/>
      <c r="M315" s="35"/>
      <c r="N315" s="35"/>
    </row>
    <row r="316" spans="2:14" s="53" customFormat="1">
      <c r="B316" s="221"/>
      <c r="D316" s="56"/>
      <c r="M316" s="35"/>
      <c r="N316" s="35"/>
    </row>
    <row r="317" spans="2:14" s="53" customFormat="1">
      <c r="B317" s="221"/>
      <c r="D317" s="56"/>
      <c r="M317" s="35"/>
      <c r="N317" s="35"/>
    </row>
    <row r="318" spans="2:14" s="53" customFormat="1">
      <c r="B318" s="221"/>
      <c r="D318" s="56"/>
      <c r="M318" s="35"/>
      <c r="N318" s="35"/>
    </row>
    <row r="319" spans="2:14" s="53" customFormat="1">
      <c r="B319" s="221"/>
      <c r="D319" s="56"/>
      <c r="M319" s="35"/>
      <c r="N319" s="35"/>
    </row>
    <row r="320" spans="2:14" s="53" customFormat="1">
      <c r="B320" s="221"/>
      <c r="D320" s="56"/>
      <c r="M320" s="35"/>
      <c r="N320" s="35"/>
    </row>
    <row r="321" spans="2:14" s="53" customFormat="1">
      <c r="B321" s="221"/>
      <c r="D321" s="56"/>
      <c r="M321" s="35"/>
      <c r="N321" s="35"/>
    </row>
    <row r="322" spans="2:14" s="53" customFormat="1">
      <c r="B322" s="221"/>
      <c r="D322" s="56"/>
      <c r="M322" s="35"/>
      <c r="N322" s="35"/>
    </row>
    <row r="323" spans="2:14" s="53" customFormat="1">
      <c r="B323" s="221"/>
      <c r="D323" s="56"/>
      <c r="M323" s="35"/>
      <c r="N323" s="35"/>
    </row>
    <row r="324" spans="2:14" s="53" customFormat="1">
      <c r="B324" s="221"/>
      <c r="D324" s="56"/>
      <c r="M324" s="35"/>
      <c r="N324" s="35"/>
    </row>
    <row r="325" spans="2:14" s="53" customFormat="1">
      <c r="B325" s="221"/>
      <c r="D325" s="56"/>
      <c r="M325" s="35"/>
      <c r="N325" s="35"/>
    </row>
    <row r="326" spans="2:14" s="53" customFormat="1">
      <c r="B326" s="221"/>
      <c r="D326" s="56"/>
      <c r="M326" s="35"/>
      <c r="N326" s="35"/>
    </row>
    <row r="327" spans="2:14" s="53" customFormat="1">
      <c r="B327" s="221"/>
      <c r="D327" s="56"/>
      <c r="M327" s="35"/>
      <c r="N327" s="35"/>
    </row>
    <row r="328" spans="2:14" s="53" customFormat="1">
      <c r="B328" s="221"/>
      <c r="D328" s="56"/>
      <c r="M328" s="35"/>
      <c r="N328" s="35"/>
    </row>
    <row r="329" spans="2:14" s="53" customFormat="1">
      <c r="B329" s="221"/>
      <c r="D329" s="56"/>
      <c r="M329" s="35"/>
      <c r="N329" s="35"/>
    </row>
    <row r="330" spans="2:14" s="53" customFormat="1">
      <c r="B330" s="221"/>
      <c r="D330" s="56"/>
      <c r="M330" s="35"/>
      <c r="N330" s="35"/>
    </row>
    <row r="331" spans="2:14" s="53" customFormat="1">
      <c r="B331" s="221"/>
      <c r="D331" s="56"/>
      <c r="M331" s="35"/>
      <c r="N331" s="35"/>
    </row>
    <row r="332" spans="2:14" s="53" customFormat="1">
      <c r="B332" s="221"/>
      <c r="D332" s="56"/>
      <c r="M332" s="35"/>
      <c r="N332" s="35"/>
    </row>
    <row r="333" spans="2:14" s="53" customFormat="1">
      <c r="B333" s="221"/>
      <c r="D333" s="56"/>
      <c r="M333" s="35"/>
      <c r="N333" s="35"/>
    </row>
    <row r="334" spans="2:14" s="53" customFormat="1">
      <c r="B334" s="221"/>
      <c r="D334" s="56"/>
      <c r="M334" s="35"/>
      <c r="N334" s="35"/>
    </row>
    <row r="335" spans="2:14" s="53" customFormat="1">
      <c r="B335" s="221"/>
      <c r="D335" s="56"/>
      <c r="M335" s="35"/>
      <c r="N335" s="35"/>
    </row>
    <row r="336" spans="2:14" s="53" customFormat="1">
      <c r="B336" s="221"/>
      <c r="D336" s="56"/>
      <c r="M336" s="35"/>
      <c r="N336" s="35"/>
    </row>
    <row r="337" spans="2:14" s="53" customFormat="1">
      <c r="B337" s="221"/>
      <c r="D337" s="56"/>
      <c r="M337" s="35"/>
      <c r="N337" s="35"/>
    </row>
    <row r="338" spans="2:14" s="53" customFormat="1">
      <c r="B338" s="221"/>
      <c r="D338" s="56"/>
      <c r="M338" s="35"/>
      <c r="N338" s="35"/>
    </row>
    <row r="339" spans="2:14" s="53" customFormat="1">
      <c r="B339" s="221"/>
      <c r="D339" s="56"/>
      <c r="M339" s="35"/>
      <c r="N339" s="35"/>
    </row>
    <row r="340" spans="2:14" s="53" customFormat="1">
      <c r="B340" s="221"/>
      <c r="D340" s="56"/>
      <c r="M340" s="35"/>
      <c r="N340" s="35"/>
    </row>
    <row r="341" spans="2:14" s="53" customFormat="1">
      <c r="B341" s="221"/>
      <c r="D341" s="56"/>
      <c r="M341" s="35"/>
      <c r="N341" s="35"/>
    </row>
    <row r="342" spans="2:14" s="53" customFormat="1">
      <c r="B342" s="221"/>
      <c r="D342" s="56"/>
      <c r="M342" s="35"/>
      <c r="N342" s="35"/>
    </row>
    <row r="343" spans="2:14" s="53" customFormat="1">
      <c r="B343" s="221"/>
      <c r="D343" s="56"/>
      <c r="M343" s="35"/>
      <c r="N343" s="35"/>
    </row>
    <row r="344" spans="2:14" s="53" customFormat="1">
      <c r="B344" s="221"/>
      <c r="D344" s="56"/>
      <c r="M344" s="35"/>
      <c r="N344" s="35"/>
    </row>
    <row r="345" spans="2:14" s="53" customFormat="1">
      <c r="B345" s="221"/>
      <c r="D345" s="56"/>
      <c r="M345" s="35"/>
      <c r="N345" s="35"/>
    </row>
    <row r="346" spans="2:14" s="53" customFormat="1">
      <c r="B346" s="221"/>
      <c r="D346" s="56"/>
      <c r="M346" s="35"/>
      <c r="N346" s="35"/>
    </row>
    <row r="347" spans="2:14" s="53" customFormat="1">
      <c r="B347" s="221"/>
      <c r="D347" s="56"/>
      <c r="M347" s="35"/>
      <c r="N347" s="35"/>
    </row>
    <row r="348" spans="2:14" s="53" customFormat="1">
      <c r="B348" s="221"/>
      <c r="D348" s="56"/>
      <c r="M348" s="35"/>
      <c r="N348" s="35"/>
    </row>
    <row r="349" spans="2:14" s="53" customFormat="1">
      <c r="B349" s="221"/>
      <c r="D349" s="56"/>
      <c r="M349" s="35"/>
      <c r="N349" s="35"/>
    </row>
    <row r="350" spans="2:14" s="53" customFormat="1">
      <c r="B350" s="221"/>
      <c r="D350" s="56"/>
      <c r="M350" s="35"/>
      <c r="N350" s="35"/>
    </row>
  </sheetData>
  <mergeCells count="5">
    <mergeCell ref="A1:C1"/>
    <mergeCell ref="D4:H4"/>
    <mergeCell ref="A7:K7"/>
    <mergeCell ref="A11:K11"/>
    <mergeCell ref="F6:G6"/>
  </mergeCells>
  <conditionalFormatting sqref="A12">
    <cfRule type="colorScale" priority="10">
      <colorScale>
        <cfvo type="min"/>
        <cfvo type="percentile" val="50"/>
        <cfvo type="max"/>
        <color rgb="FFF8696B"/>
        <color rgb="FFFFEB84"/>
        <color rgb="FF63BE7B"/>
      </colorScale>
    </cfRule>
  </conditionalFormatting>
  <conditionalFormatting sqref="A9:B10 D9:D10 F9:K10">
    <cfRule type="expression" dxfId="19" priority="1" stopIfTrue="1">
      <formula>ISNUMBER(SEARCH("Closed",$J9))</formula>
    </cfRule>
    <cfRule type="expression" dxfId="18" priority="2" stopIfTrue="1">
      <formula>IF($B9="Minor", TRUE, FALSE)</formula>
    </cfRule>
    <cfRule type="expression" dxfId="17" priority="3" stopIfTrue="1">
      <formula>IF(OR($B9="Major",$B9="Pre-Condition"), TRUE, FALSE)</formula>
    </cfRule>
  </conditionalFormatting>
  <conditionalFormatting sqref="A11:K13 A14:A300 C14:K300 B14:B350">
    <cfRule type="expression" dxfId="16" priority="11" stopIfTrue="1">
      <formula>ISNUMBER(SEARCH("Closed",$J11))</formula>
    </cfRule>
    <cfRule type="expression" dxfId="15" priority="12" stopIfTrue="1">
      <formula>IF($B11="Minor", TRUE, FALSE)</formula>
    </cfRule>
    <cfRule type="expression" dxfId="14" priority="13" stopIfTrue="1">
      <formula>IF(OR($B11="Major",$B11="Pre-Condition"), TRUE, FALSE)</formula>
    </cfRule>
  </conditionalFormatting>
  <conditionalFormatting sqref="B8">
    <cfRule type="expression" dxfId="13" priority="4" stopIfTrue="1">
      <formula>ISNUMBER(SEARCH("Closed",$J8))</formula>
    </cfRule>
    <cfRule type="expression" dxfId="12" priority="5" stopIfTrue="1">
      <formula>IF($B8="Minor", TRUE, FALSE)</formula>
    </cfRule>
    <cfRule type="expression" dxfId="11" priority="6" stopIfTrue="1">
      <formula>IF(OR($B8="Major",$B8="Pre-Condition"), TRUE, FALSE)</formula>
    </cfRule>
  </conditionalFormatting>
  <dataValidations count="1">
    <dataValidation type="list" allowBlank="1" showInputMessage="1" showErrorMessage="1" sqref="B8:B10 B12:B350" xr:uid="{00000000-0002-0000-0200-000000000000}">
      <formula1>$N$1:$N$3</formula1>
    </dataValidation>
  </dataValidations>
  <pageMargins left="0.74803149606299213" right="0.74803149606299213" top="0.98425196850393704" bottom="0.98425196850393704" header="0.51181102362204722" footer="0.51181102362204722"/>
  <pageSetup paperSize="9" scale="79" orientation="landscape" horizontalDpi="4294967294" r:id="rId1"/>
  <headerFooter alignWithMargins="0"/>
  <rowBreaks count="1" manualBreakCount="1">
    <brk id="12" max="11"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7"/>
  <sheetViews>
    <sheetView view="pageBreakPreview" zoomScaleNormal="75" zoomScaleSheetLayoutView="100" workbookViewId="0">
      <selection activeCell="M85" sqref="M85"/>
    </sheetView>
  </sheetViews>
  <sheetFormatPr defaultColWidth="9" defaultRowHeight="14"/>
  <cols>
    <col min="1" max="1" width="8.26953125" style="115" customWidth="1"/>
    <col min="2" max="2" width="78.7265625" style="53" customWidth="1"/>
    <col min="3" max="3" width="3" style="117" customWidth="1"/>
    <col min="4" max="4" width="19" style="61" customWidth="1"/>
    <col min="5" max="16384" width="9" style="35"/>
  </cols>
  <sheetData>
    <row r="1" spans="1:4" ht="28">
      <c r="A1" s="110">
        <v>3</v>
      </c>
      <c r="B1" s="111" t="s">
        <v>270</v>
      </c>
      <c r="C1" s="112"/>
      <c r="D1" s="58"/>
    </row>
    <row r="2" spans="1:4">
      <c r="A2" s="113">
        <v>3.1</v>
      </c>
      <c r="B2" s="114" t="s">
        <v>271</v>
      </c>
      <c r="C2" s="112"/>
      <c r="D2" s="58"/>
    </row>
    <row r="3" spans="1:4">
      <c r="B3" s="116" t="s">
        <v>272</v>
      </c>
      <c r="C3" s="112"/>
      <c r="D3" s="58"/>
    </row>
    <row r="4" spans="1:4">
      <c r="B4" s="94" t="s">
        <v>898</v>
      </c>
    </row>
    <row r="5" spans="1:4">
      <c r="B5" s="116" t="s">
        <v>273</v>
      </c>
      <c r="C5" s="112"/>
      <c r="D5" s="58"/>
    </row>
    <row r="6" spans="1:4">
      <c r="B6" s="116" t="s">
        <v>1204</v>
      </c>
      <c r="C6" s="112"/>
      <c r="D6" s="58"/>
    </row>
    <row r="7" spans="1:4">
      <c r="B7" s="116" t="s">
        <v>274</v>
      </c>
    </row>
    <row r="8" spans="1:4">
      <c r="B8" s="94" t="s">
        <v>1205</v>
      </c>
    </row>
    <row r="9" spans="1:4" ht="28">
      <c r="B9" s="94" t="s">
        <v>1290</v>
      </c>
    </row>
    <row r="10" spans="1:4" ht="28">
      <c r="B10" s="94" t="s">
        <v>1291</v>
      </c>
    </row>
    <row r="11" spans="1:4" ht="28">
      <c r="B11" s="94" t="s">
        <v>1292</v>
      </c>
    </row>
    <row r="12" spans="1:4" ht="28">
      <c r="B12" s="94" t="s">
        <v>1293</v>
      </c>
    </row>
    <row r="13" spans="1:4" ht="28">
      <c r="B13" s="94" t="s">
        <v>1294</v>
      </c>
    </row>
    <row r="14" spans="1:4">
      <c r="B14" s="94" t="s">
        <v>1295</v>
      </c>
    </row>
    <row r="15" spans="1:4">
      <c r="B15" s="94" t="s">
        <v>1296</v>
      </c>
    </row>
    <row r="16" spans="1:4">
      <c r="B16" s="94" t="s">
        <v>1297</v>
      </c>
    </row>
    <row r="17" spans="1:4">
      <c r="B17" s="116" t="s">
        <v>280</v>
      </c>
      <c r="C17" s="112"/>
      <c r="D17" s="58"/>
    </row>
    <row r="18" spans="1:4">
      <c r="B18" s="94" t="s">
        <v>1298</v>
      </c>
    </row>
    <row r="19" spans="1:4">
      <c r="B19" s="118"/>
    </row>
    <row r="20" spans="1:4">
      <c r="B20" s="118"/>
    </row>
    <row r="21" spans="1:4">
      <c r="A21" s="120" t="s">
        <v>282</v>
      </c>
      <c r="B21" s="35" t="s">
        <v>283</v>
      </c>
    </row>
    <row r="22" spans="1:4">
      <c r="A22" s="120"/>
      <c r="B22" s="35" t="s">
        <v>932</v>
      </c>
    </row>
    <row r="23" spans="1:4">
      <c r="A23" s="120" t="s">
        <v>284</v>
      </c>
      <c r="B23" s="35" t="s">
        <v>285</v>
      </c>
    </row>
    <row r="24" spans="1:4">
      <c r="B24" s="94" t="s">
        <v>932</v>
      </c>
    </row>
    <row r="25" spans="1:4">
      <c r="A25" s="113">
        <v>3.2</v>
      </c>
      <c r="B25" s="119" t="s">
        <v>286</v>
      </c>
      <c r="C25" s="112"/>
      <c r="D25" s="58"/>
    </row>
    <row r="26" spans="1:4">
      <c r="B26" s="94" t="s">
        <v>287</v>
      </c>
    </row>
    <row r="27" spans="1:4">
      <c r="B27" s="94" t="s">
        <v>1299</v>
      </c>
    </row>
    <row r="28" spans="1:4">
      <c r="B28" s="94" t="s">
        <v>288</v>
      </c>
    </row>
    <row r="29" spans="1:4">
      <c r="B29" s="94"/>
    </row>
    <row r="30" spans="1:4">
      <c r="A30" s="120" t="s">
        <v>289</v>
      </c>
      <c r="B30" s="116" t="s">
        <v>290</v>
      </c>
      <c r="C30" s="112"/>
      <c r="D30" s="58"/>
    </row>
    <row r="31" spans="1:4">
      <c r="A31" s="120"/>
      <c r="B31" s="94" t="s">
        <v>899</v>
      </c>
      <c r="C31" s="112"/>
      <c r="D31" s="58"/>
    </row>
    <row r="32" spans="1:4">
      <c r="B32" s="94"/>
    </row>
    <row r="33" spans="1:4" s="238" customFormat="1">
      <c r="A33" s="113">
        <v>3.3</v>
      </c>
      <c r="B33" s="119" t="s">
        <v>291</v>
      </c>
      <c r="C33" s="236"/>
      <c r="D33" s="237"/>
    </row>
    <row r="34" spans="1:4" s="238" customFormat="1">
      <c r="A34" s="239"/>
      <c r="B34" s="94"/>
      <c r="C34" s="241"/>
      <c r="D34" s="242"/>
    </row>
    <row r="35" spans="1:4" s="238" customFormat="1">
      <c r="A35" s="239"/>
      <c r="B35" s="94" t="s">
        <v>1403</v>
      </c>
      <c r="C35" s="241"/>
      <c r="D35" s="242"/>
    </row>
    <row r="36" spans="1:4" s="238" customFormat="1">
      <c r="A36" s="239"/>
      <c r="B36" s="94"/>
      <c r="C36" s="241"/>
      <c r="D36" s="242"/>
    </row>
    <row r="37" spans="1:4" s="238" customFormat="1" hidden="1">
      <c r="A37" s="239"/>
      <c r="B37" s="94"/>
      <c r="C37" s="241"/>
      <c r="D37" s="242"/>
    </row>
    <row r="38" spans="1:4" s="238" customFormat="1" hidden="1">
      <c r="A38" s="239"/>
      <c r="B38" s="240"/>
      <c r="C38" s="241"/>
      <c r="D38" s="242"/>
    </row>
    <row r="39" spans="1:4">
      <c r="A39" s="113">
        <v>3.4</v>
      </c>
      <c r="B39" s="119" t="s">
        <v>292</v>
      </c>
      <c r="C39" s="112"/>
      <c r="D39" s="54"/>
    </row>
    <row r="40" spans="1:4">
      <c r="B40" s="94" t="s">
        <v>293</v>
      </c>
      <c r="D40" s="53"/>
    </row>
    <row r="41" spans="1:4">
      <c r="B41" s="94"/>
    </row>
    <row r="42" spans="1:4">
      <c r="A42" s="113">
        <v>3.5</v>
      </c>
      <c r="B42" s="119" t="s">
        <v>294</v>
      </c>
      <c r="C42" s="112"/>
      <c r="D42" s="58"/>
    </row>
    <row r="43" spans="1:4" ht="99" customHeight="1">
      <c r="B43" s="227" t="s">
        <v>1300</v>
      </c>
      <c r="C43" s="121"/>
      <c r="D43" s="63"/>
    </row>
    <row r="44" spans="1:4">
      <c r="B44" s="94"/>
    </row>
    <row r="45" spans="1:4">
      <c r="A45" s="113">
        <v>3.6</v>
      </c>
      <c r="B45" s="119" t="s">
        <v>295</v>
      </c>
      <c r="C45" s="112"/>
      <c r="D45" s="58"/>
    </row>
    <row r="46" spans="1:4" ht="28">
      <c r="B46" s="94" t="s">
        <v>1301</v>
      </c>
      <c r="C46" s="122"/>
      <c r="D46" s="62"/>
    </row>
    <row r="47" spans="1:4" ht="28">
      <c r="B47" s="94" t="s">
        <v>1302</v>
      </c>
      <c r="C47" s="122"/>
      <c r="D47" s="62"/>
    </row>
    <row r="48" spans="1:4">
      <c r="B48" s="93"/>
      <c r="C48" s="122"/>
      <c r="D48" s="62"/>
    </row>
    <row r="49" spans="1:4">
      <c r="B49" s="94"/>
    </row>
    <row r="50" spans="1:4">
      <c r="B50" s="93"/>
      <c r="C50" s="122"/>
      <c r="D50" s="62"/>
    </row>
    <row r="51" spans="1:4">
      <c r="B51" s="94"/>
    </row>
    <row r="52" spans="1:4">
      <c r="A52" s="113">
        <v>3.7</v>
      </c>
      <c r="B52" s="119" t="s">
        <v>299</v>
      </c>
      <c r="C52" s="112"/>
      <c r="D52" s="54"/>
    </row>
    <row r="53" spans="1:4" ht="183.5" customHeight="1">
      <c r="A53" s="120" t="s">
        <v>300</v>
      </c>
      <c r="B53" s="94" t="s">
        <v>301</v>
      </c>
      <c r="C53" s="112"/>
      <c r="D53" s="54"/>
    </row>
    <row r="54" spans="1:4" ht="42">
      <c r="A54" s="120" t="s">
        <v>302</v>
      </c>
      <c r="B54" s="94" t="s">
        <v>1491</v>
      </c>
      <c r="C54" s="112"/>
      <c r="D54" s="54"/>
    </row>
    <row r="55" spans="1:4">
      <c r="A55" s="120"/>
      <c r="B55" s="104"/>
      <c r="C55" s="112"/>
      <c r="D55" s="54"/>
    </row>
    <row r="56" spans="1:4" s="64" customFormat="1">
      <c r="A56" s="115"/>
      <c r="B56" s="580"/>
      <c r="C56" s="122"/>
      <c r="D56" s="62"/>
    </row>
    <row r="57" spans="1:4" s="64" customFormat="1" ht="42" hidden="1">
      <c r="A57" s="235" t="s">
        <v>304</v>
      </c>
      <c r="B57" s="234" t="s">
        <v>305</v>
      </c>
      <c r="C57" s="122"/>
      <c r="D57" s="62"/>
    </row>
    <row r="58" spans="1:4" ht="46.5" customHeight="1">
      <c r="A58" s="123" t="s">
        <v>306</v>
      </c>
      <c r="B58" s="578" t="s">
        <v>1406</v>
      </c>
      <c r="C58" s="122"/>
      <c r="D58" s="55"/>
    </row>
    <row r="59" spans="1:4" ht="46.5" hidden="1" customHeight="1">
      <c r="A59" s="123"/>
      <c r="B59" s="248" t="s">
        <v>307</v>
      </c>
      <c r="C59" s="122"/>
      <c r="D59" s="55"/>
    </row>
    <row r="60" spans="1:4">
      <c r="A60" s="123"/>
      <c r="B60" s="93"/>
      <c r="C60" s="122"/>
      <c r="D60" s="55"/>
    </row>
    <row r="61" spans="1:4">
      <c r="A61" s="235"/>
      <c r="B61" s="579"/>
      <c r="C61" s="122"/>
      <c r="D61" s="55"/>
    </row>
    <row r="62" spans="1:4">
      <c r="B62" s="94"/>
    </row>
    <row r="63" spans="1:4">
      <c r="A63" s="120" t="s">
        <v>300</v>
      </c>
      <c r="B63" s="116" t="s">
        <v>308</v>
      </c>
      <c r="C63" s="112"/>
      <c r="D63" s="58"/>
    </row>
    <row r="64" spans="1:4">
      <c r="B64" s="94" t="s">
        <v>1303</v>
      </c>
      <c r="C64" s="122"/>
      <c r="D64" s="62"/>
    </row>
    <row r="65" spans="1:4">
      <c r="B65" s="94"/>
    </row>
    <row r="66" spans="1:4">
      <c r="A66" s="113">
        <v>3.8</v>
      </c>
      <c r="B66" s="119" t="s">
        <v>309</v>
      </c>
      <c r="C66" s="112"/>
      <c r="D66" s="54"/>
    </row>
    <row r="67" spans="1:4">
      <c r="A67" s="120" t="s">
        <v>310</v>
      </c>
      <c r="B67" s="116" t="s">
        <v>311</v>
      </c>
      <c r="C67" s="112"/>
      <c r="D67" s="54"/>
    </row>
    <row r="68" spans="1:4">
      <c r="B68" s="94" t="s">
        <v>1304</v>
      </c>
      <c r="C68" s="122"/>
      <c r="D68" s="55"/>
    </row>
    <row r="69" spans="1:4" ht="28">
      <c r="B69" s="94" t="s">
        <v>1408</v>
      </c>
      <c r="C69" s="122"/>
      <c r="D69" s="55"/>
    </row>
    <row r="70" spans="1:4">
      <c r="B70" s="94" t="s">
        <v>1305</v>
      </c>
      <c r="C70" s="122"/>
      <c r="D70" s="55"/>
    </row>
    <row r="71" spans="1:4">
      <c r="B71" s="94" t="s">
        <v>1407</v>
      </c>
      <c r="C71" s="122"/>
      <c r="D71" s="55"/>
    </row>
    <row r="72" spans="1:4">
      <c r="B72" s="94" t="s">
        <v>315</v>
      </c>
      <c r="D72" s="53"/>
    </row>
    <row r="73" spans="1:4">
      <c r="B73" s="93"/>
      <c r="D73" s="53"/>
    </row>
    <row r="74" spans="1:4" ht="42" hidden="1">
      <c r="A74" s="228" t="s">
        <v>316</v>
      </c>
      <c r="B74" s="247" t="s">
        <v>317</v>
      </c>
      <c r="D74" s="53"/>
    </row>
    <row r="75" spans="1:4" hidden="1">
      <c r="A75" s="230"/>
      <c r="B75" s="139" t="s">
        <v>318</v>
      </c>
      <c r="D75" s="53"/>
    </row>
    <row r="76" spans="1:4" hidden="1">
      <c r="A76" s="229"/>
      <c r="B76" s="139" t="s">
        <v>319</v>
      </c>
      <c r="D76" s="53"/>
    </row>
    <row r="77" spans="1:4" ht="28" hidden="1">
      <c r="A77" s="229"/>
      <c r="B77" s="139" t="s">
        <v>320</v>
      </c>
      <c r="D77" s="53"/>
    </row>
    <row r="78" spans="1:4">
      <c r="A78" s="229"/>
      <c r="B78" s="231"/>
      <c r="D78" s="53"/>
    </row>
    <row r="79" spans="1:4">
      <c r="A79" s="113">
        <v>3.9</v>
      </c>
      <c r="B79" s="119" t="s">
        <v>321</v>
      </c>
      <c r="C79" s="112"/>
      <c r="D79" s="58"/>
    </row>
    <row r="80" spans="1:4" ht="117" customHeight="1">
      <c r="B80" s="10" t="s">
        <v>322</v>
      </c>
      <c r="C80" s="122"/>
      <c r="D80" s="62"/>
    </row>
    <row r="81" spans="1:4">
      <c r="B81" s="94"/>
    </row>
    <row r="82" spans="1:4">
      <c r="B82" s="94"/>
    </row>
    <row r="83" spans="1:4">
      <c r="A83" s="124">
        <v>3.1</v>
      </c>
      <c r="B83" s="119" t="s">
        <v>323</v>
      </c>
      <c r="C83" s="112"/>
      <c r="D83" s="58"/>
    </row>
    <row r="84" spans="1:4" ht="28">
      <c r="A84" s="120"/>
      <c r="B84" s="94" t="s">
        <v>324</v>
      </c>
    </row>
    <row r="85" spans="1:4">
      <c r="A85" s="120" t="s">
        <v>325</v>
      </c>
      <c r="B85" s="116" t="s">
        <v>326</v>
      </c>
      <c r="C85" s="112"/>
      <c r="D85" s="58"/>
    </row>
    <row r="86" spans="1:4" ht="28">
      <c r="A86" s="123" t="s">
        <v>327</v>
      </c>
      <c r="B86" s="94"/>
    </row>
    <row r="87" spans="1:4">
      <c r="A87" s="123"/>
      <c r="B87" s="94"/>
    </row>
    <row r="88" spans="1:4" ht="28">
      <c r="A88" s="123" t="s">
        <v>328</v>
      </c>
      <c r="B88" s="94"/>
    </row>
    <row r="89" spans="1:4">
      <c r="A89" s="123" t="s">
        <v>329</v>
      </c>
      <c r="B89" s="94"/>
    </row>
    <row r="90" spans="1:4">
      <c r="B90" s="94"/>
    </row>
    <row r="91" spans="1:4">
      <c r="A91" s="123"/>
      <c r="B91" s="94"/>
    </row>
    <row r="92" spans="1:4">
      <c r="A92" s="123"/>
      <c r="B92" s="94"/>
    </row>
    <row r="93" spans="1:4">
      <c r="B93" s="94"/>
    </row>
    <row r="94" spans="1:4">
      <c r="A94" s="124">
        <v>3.11</v>
      </c>
      <c r="B94" s="2" t="s">
        <v>330</v>
      </c>
      <c r="C94" s="112"/>
      <c r="D94" s="58"/>
    </row>
    <row r="95" spans="1:4" ht="140">
      <c r="A95" s="120"/>
      <c r="B95" s="1" t="s">
        <v>331</v>
      </c>
    </row>
    <row r="96" spans="1:4" ht="28">
      <c r="A96" s="120"/>
      <c r="B96" s="1" t="s">
        <v>332</v>
      </c>
    </row>
    <row r="97" spans="1:2" ht="70">
      <c r="A97" s="123" t="s">
        <v>333</v>
      </c>
      <c r="B97" s="1" t="s">
        <v>334</v>
      </c>
    </row>
  </sheetData>
  <phoneticPr fontId="16"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zoomScale="106" zoomScaleNormal="100" zoomScaleSheetLayoutView="106" workbookViewId="0">
      <selection activeCell="B5" sqref="B5"/>
    </sheetView>
  </sheetViews>
  <sheetFormatPr defaultColWidth="9.26953125" defaultRowHeight="14"/>
  <cols>
    <col min="1" max="1" width="6.7265625" style="120" customWidth="1"/>
    <col min="2" max="2" width="79.26953125" style="226" customWidth="1"/>
    <col min="3" max="3" width="2.453125" style="226" customWidth="1"/>
    <col min="4" max="16384" width="9.26953125" style="51"/>
  </cols>
  <sheetData>
    <row r="1" spans="1:3" ht="28">
      <c r="A1" s="110">
        <v>5</v>
      </c>
      <c r="B1" s="126" t="s">
        <v>335</v>
      </c>
      <c r="C1" s="58"/>
    </row>
    <row r="2" spans="1:3" ht="28">
      <c r="A2" s="113">
        <v>5.3</v>
      </c>
      <c r="B2" s="119" t="s">
        <v>336</v>
      </c>
      <c r="C2" s="58"/>
    </row>
    <row r="3" spans="1:3">
      <c r="A3" s="228" t="s">
        <v>337</v>
      </c>
      <c r="B3" s="116" t="s">
        <v>338</v>
      </c>
      <c r="C3" s="61"/>
    </row>
    <row r="4" spans="1:3" ht="126">
      <c r="A4"/>
      <c r="B4" s="227" t="s">
        <v>1393</v>
      </c>
      <c r="C4" s="61"/>
    </row>
    <row r="5" spans="1:3" ht="84">
      <c r="A5"/>
      <c r="B5" s="94" t="s">
        <v>1394</v>
      </c>
      <c r="C5" s="61"/>
    </row>
    <row r="6" spans="1:3">
      <c r="A6"/>
      <c r="B6" s="93"/>
      <c r="C6" s="61"/>
    </row>
    <row r="7" spans="1:3">
      <c r="A7"/>
      <c r="B7" s="94"/>
      <c r="C7" s="61"/>
    </row>
    <row r="8" spans="1:3">
      <c r="A8" s="228" t="s">
        <v>341</v>
      </c>
      <c r="B8" s="116" t="s">
        <v>342</v>
      </c>
      <c r="C8" s="58"/>
    </row>
    <row r="9" spans="1:3" ht="126">
      <c r="A9"/>
      <c r="B9" s="94" t="s">
        <v>1395</v>
      </c>
      <c r="C9" s="61"/>
    </row>
    <row r="10" spans="1:3" ht="210">
      <c r="A10" s="115"/>
      <c r="B10" s="94" t="s">
        <v>1391</v>
      </c>
      <c r="C10"/>
    </row>
    <row r="11" spans="1:3">
      <c r="A11" s="115"/>
      <c r="B11" s="227"/>
      <c r="C11"/>
    </row>
    <row r="12" spans="1:3">
      <c r="A12"/>
      <c r="B12" s="94"/>
      <c r="C12" s="61"/>
    </row>
    <row r="13" spans="1:3" ht="42">
      <c r="A13" s="553">
        <v>5.4</v>
      </c>
      <c r="B13" s="554" t="s">
        <v>343</v>
      </c>
      <c r="C13" s="56"/>
    </row>
    <row r="14" spans="1:3" ht="42">
      <c r="A14" s="228" t="s">
        <v>344</v>
      </c>
      <c r="B14" s="224" t="s">
        <v>345</v>
      </c>
      <c r="C14" s="56"/>
    </row>
    <row r="15" spans="1:3">
      <c r="A15"/>
      <c r="B15" s="227" t="s">
        <v>346</v>
      </c>
      <c r="C15" s="56"/>
    </row>
    <row r="16" spans="1:3">
      <c r="A16"/>
      <c r="B16" s="555"/>
      <c r="C16" s="56"/>
    </row>
    <row r="17" spans="1:3">
      <c r="A17"/>
      <c r="B17" s="94"/>
      <c r="C17" s="54"/>
    </row>
    <row r="18" spans="1:3">
      <c r="A18" s="228" t="s">
        <v>347</v>
      </c>
      <c r="B18" s="116" t="s">
        <v>338</v>
      </c>
      <c r="C18" s="54"/>
    </row>
    <row r="19" spans="1:3">
      <c r="A19"/>
      <c r="B19" s="227" t="s">
        <v>339</v>
      </c>
      <c r="C19"/>
    </row>
    <row r="20" spans="1:3" ht="28">
      <c r="A20"/>
      <c r="B20" s="94" t="s">
        <v>340</v>
      </c>
      <c r="C20"/>
    </row>
    <row r="21" spans="1:3">
      <c r="A21" s="115"/>
      <c r="B21" s="227" t="s">
        <v>1392</v>
      </c>
      <c r="C21"/>
    </row>
    <row r="22" spans="1:3">
      <c r="A22" s="115"/>
      <c r="B22" s="227"/>
      <c r="C22"/>
    </row>
    <row r="23" spans="1:3">
      <c r="A23"/>
      <c r="B23" s="94"/>
      <c r="C23"/>
    </row>
    <row r="24" spans="1:3" ht="42">
      <c r="A24" s="553" t="s">
        <v>348</v>
      </c>
      <c r="B24" s="554" t="s">
        <v>349</v>
      </c>
      <c r="C24" s="56"/>
    </row>
    <row r="25" spans="1:3">
      <c r="A25" s="228" t="s">
        <v>350</v>
      </c>
      <c r="B25" s="116" t="s">
        <v>351</v>
      </c>
      <c r="C25" s="56"/>
    </row>
    <row r="26" spans="1:3">
      <c r="A26"/>
      <c r="B26" s="227" t="s">
        <v>339</v>
      </c>
      <c r="C26" s="56"/>
    </row>
    <row r="27" spans="1:3">
      <c r="A27"/>
      <c r="B27" s="93"/>
      <c r="C27" s="56"/>
    </row>
    <row r="28" spans="1:3">
      <c r="A28"/>
      <c r="B28" s="94"/>
      <c r="C28" s="54"/>
    </row>
    <row r="29" spans="1:3">
      <c r="A29"/>
      <c r="B29" s="94"/>
      <c r="C29" s="54"/>
    </row>
    <row r="30" spans="1:3">
      <c r="A30" s="115"/>
      <c r="B30" s="227"/>
      <c r="C30"/>
    </row>
    <row r="31" spans="1:3">
      <c r="A31"/>
      <c r="B31" s="94"/>
      <c r="C31"/>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0"/>
  <sheetViews>
    <sheetView view="pageBreakPreview" zoomScaleNormal="100" workbookViewId="0">
      <selection activeCell="A22" sqref="A22:IV24"/>
    </sheetView>
  </sheetViews>
  <sheetFormatPr defaultColWidth="9" defaultRowHeight="14"/>
  <cols>
    <col min="1" max="1" width="7.26953125" style="144" customWidth="1"/>
    <col min="2" max="2" width="80.453125" style="61" customWidth="1"/>
    <col min="3" max="3" width="2" style="61" customWidth="1"/>
    <col min="4" max="16384" width="9" style="35"/>
  </cols>
  <sheetData>
    <row r="1" spans="1:3" ht="28">
      <c r="A1" s="125">
        <v>6</v>
      </c>
      <c r="B1" s="126" t="s">
        <v>352</v>
      </c>
      <c r="C1" s="112"/>
    </row>
    <row r="2" spans="1:3">
      <c r="A2" s="127">
        <v>6.1</v>
      </c>
      <c r="B2" s="128" t="s">
        <v>353</v>
      </c>
      <c r="C2" s="112"/>
    </row>
    <row r="3" spans="1:3">
      <c r="A3" s="127"/>
      <c r="B3" s="129"/>
      <c r="C3" s="117"/>
    </row>
    <row r="4" spans="1:3">
      <c r="A4" s="127"/>
      <c r="B4" s="133"/>
      <c r="C4" s="117"/>
    </row>
    <row r="5" spans="1:3">
      <c r="A5" s="127"/>
      <c r="B5" s="134" t="s">
        <v>274</v>
      </c>
      <c r="C5" s="117"/>
    </row>
    <row r="6" spans="1:3">
      <c r="A6" s="127"/>
      <c r="B6" s="254" t="s">
        <v>354</v>
      </c>
      <c r="C6" s="117"/>
    </row>
    <row r="7" spans="1:3">
      <c r="A7" s="127"/>
      <c r="B7" s="254" t="s">
        <v>275</v>
      </c>
      <c r="C7" s="117"/>
    </row>
    <row r="8" spans="1:3">
      <c r="A8" s="127"/>
      <c r="B8" s="254" t="s">
        <v>276</v>
      </c>
      <c r="C8" s="117"/>
    </row>
    <row r="9" spans="1:3">
      <c r="A9" s="127"/>
      <c r="B9" s="254" t="s">
        <v>277</v>
      </c>
      <c r="C9" s="117"/>
    </row>
    <row r="10" spans="1:3">
      <c r="A10" s="127"/>
      <c r="B10" s="254" t="s">
        <v>277</v>
      </c>
      <c r="C10" s="117"/>
    </row>
    <row r="11" spans="1:3">
      <c r="A11" s="127"/>
      <c r="B11" s="254" t="s">
        <v>278</v>
      </c>
      <c r="C11" s="117"/>
    </row>
    <row r="12" spans="1:3">
      <c r="A12" s="127"/>
      <c r="B12" s="254" t="s">
        <v>279</v>
      </c>
      <c r="C12" s="117"/>
    </row>
    <row r="13" spans="1:3">
      <c r="A13" s="127"/>
      <c r="B13" s="254" t="s">
        <v>355</v>
      </c>
      <c r="C13" s="117"/>
    </row>
    <row r="14" spans="1:3">
      <c r="A14" s="127"/>
      <c r="B14" s="254"/>
      <c r="C14" s="117"/>
    </row>
    <row r="15" spans="1:3">
      <c r="A15" s="127" t="s">
        <v>356</v>
      </c>
      <c r="B15" s="35" t="s">
        <v>283</v>
      </c>
      <c r="C15" s="117"/>
    </row>
    <row r="16" spans="1:3">
      <c r="A16" s="127"/>
      <c r="B16" s="35"/>
      <c r="C16" s="117"/>
    </row>
    <row r="17" spans="1:3">
      <c r="A17" s="127" t="s">
        <v>357</v>
      </c>
      <c r="B17" s="35" t="s">
        <v>285</v>
      </c>
      <c r="C17" s="117"/>
    </row>
    <row r="18" spans="1:3">
      <c r="A18" s="127"/>
      <c r="B18" s="35"/>
      <c r="C18" s="117"/>
    </row>
    <row r="19" spans="1:3">
      <c r="A19" s="127">
        <v>6.2</v>
      </c>
      <c r="B19" s="131" t="s">
        <v>358</v>
      </c>
      <c r="C19" s="112"/>
    </row>
    <row r="20" spans="1:3" ht="33.75" customHeight="1">
      <c r="A20" s="127"/>
      <c r="B20" s="118" t="s">
        <v>281</v>
      </c>
      <c r="C20" s="117"/>
    </row>
    <row r="21" spans="1:3" ht="14.25" customHeight="1">
      <c r="A21" s="127"/>
      <c r="B21" s="118"/>
      <c r="C21" s="117"/>
    </row>
    <row r="22" spans="1:3" ht="15" customHeight="1">
      <c r="A22" s="127"/>
      <c r="B22" s="130"/>
      <c r="C22" s="117"/>
    </row>
    <row r="23" spans="1:3">
      <c r="A23" s="127">
        <v>6.3</v>
      </c>
      <c r="B23" s="131" t="s">
        <v>359</v>
      </c>
      <c r="C23" s="112"/>
    </row>
    <row r="24" spans="1:3">
      <c r="A24" s="127"/>
      <c r="B24" s="132" t="s">
        <v>360</v>
      </c>
      <c r="C24" s="112"/>
    </row>
    <row r="25" spans="1:3">
      <c r="A25" s="127"/>
      <c r="B25" s="133" t="s">
        <v>361</v>
      </c>
      <c r="C25" s="117"/>
    </row>
    <row r="26" spans="1:3">
      <c r="A26" s="127"/>
      <c r="B26" s="133" t="s">
        <v>362</v>
      </c>
      <c r="C26" s="117"/>
    </row>
    <row r="27" spans="1:3">
      <c r="A27" s="127"/>
      <c r="B27" s="133" t="s">
        <v>363</v>
      </c>
      <c r="C27" s="117"/>
    </row>
    <row r="28" spans="1:3">
      <c r="A28" s="127"/>
      <c r="B28" s="133" t="s">
        <v>364</v>
      </c>
      <c r="C28" s="117"/>
    </row>
    <row r="29" spans="1:3">
      <c r="A29" s="127"/>
      <c r="B29" s="133"/>
      <c r="C29" s="117"/>
    </row>
    <row r="30" spans="1:3">
      <c r="A30" s="127" t="s">
        <v>365</v>
      </c>
      <c r="B30" s="134" t="s">
        <v>290</v>
      </c>
      <c r="C30" s="112"/>
    </row>
    <row r="31" spans="1:3">
      <c r="A31" s="127"/>
      <c r="B31" s="133"/>
      <c r="C31" s="117"/>
    </row>
    <row r="32" spans="1:3">
      <c r="A32" s="127"/>
      <c r="B32" s="130"/>
      <c r="C32" s="117"/>
    </row>
    <row r="33" spans="1:3">
      <c r="A33" s="127">
        <v>6.4</v>
      </c>
      <c r="B33" s="131" t="s">
        <v>366</v>
      </c>
      <c r="C33" s="112"/>
    </row>
    <row r="34" spans="1:3" ht="154">
      <c r="A34" s="127" t="s">
        <v>367</v>
      </c>
      <c r="B34" s="116" t="s">
        <v>301</v>
      </c>
      <c r="C34" s="112"/>
    </row>
    <row r="35" spans="1:3" ht="56">
      <c r="A35" s="127" t="s">
        <v>368</v>
      </c>
      <c r="B35" s="116" t="s">
        <v>303</v>
      </c>
      <c r="C35" s="112"/>
    </row>
    <row r="36" spans="1:3">
      <c r="A36" s="127"/>
      <c r="B36" s="271"/>
      <c r="C36" s="112"/>
    </row>
    <row r="37" spans="1:3">
      <c r="A37" s="127"/>
      <c r="B37" s="271"/>
      <c r="C37" s="112"/>
    </row>
    <row r="38" spans="1:3">
      <c r="A38" s="127"/>
      <c r="B38" s="135"/>
      <c r="C38" s="121"/>
    </row>
    <row r="39" spans="1:3">
      <c r="A39" s="127"/>
      <c r="B39" s="136"/>
      <c r="C39" s="121"/>
    </row>
    <row r="40" spans="1:3">
      <c r="A40" s="127"/>
      <c r="B40" s="137" t="s">
        <v>369</v>
      </c>
      <c r="C40" s="138"/>
    </row>
    <row r="41" spans="1:3">
      <c r="A41" s="127"/>
      <c r="B41" s="136"/>
      <c r="C41" s="121"/>
    </row>
    <row r="42" spans="1:3" ht="70">
      <c r="A42" s="127"/>
      <c r="B42" s="136" t="s">
        <v>370</v>
      </c>
      <c r="C42" s="121"/>
    </row>
    <row r="43" spans="1:3">
      <c r="A43" s="127"/>
      <c r="B43" s="139" t="s">
        <v>371</v>
      </c>
      <c r="C43" s="122"/>
    </row>
    <row r="44" spans="1:3">
      <c r="A44" s="127"/>
      <c r="B44" s="139"/>
      <c r="C44" s="122"/>
    </row>
    <row r="45" spans="1:3">
      <c r="A45" s="127" t="s">
        <v>372</v>
      </c>
      <c r="B45" s="134" t="s">
        <v>373</v>
      </c>
      <c r="C45" s="122"/>
    </row>
    <row r="46" spans="1:3" ht="84">
      <c r="A46" s="127"/>
      <c r="B46" s="272" t="s">
        <v>374</v>
      </c>
      <c r="C46" s="117"/>
    </row>
    <row r="47" spans="1:3">
      <c r="A47" s="127">
        <v>6.5</v>
      </c>
      <c r="B47" s="131" t="s">
        <v>375</v>
      </c>
      <c r="C47" s="112"/>
    </row>
    <row r="48" spans="1:3">
      <c r="A48" s="127"/>
      <c r="B48" s="140" t="s">
        <v>312</v>
      </c>
      <c r="C48" s="112"/>
    </row>
    <row r="49" spans="1:3">
      <c r="A49" s="127"/>
      <c r="B49" s="139" t="s">
        <v>313</v>
      </c>
      <c r="C49" s="112"/>
    </row>
    <row r="50" spans="1:3">
      <c r="A50" s="127"/>
      <c r="B50" s="139" t="s">
        <v>314</v>
      </c>
      <c r="C50" s="112"/>
    </row>
    <row r="51" spans="1:3">
      <c r="A51" s="127"/>
      <c r="B51" s="139" t="s">
        <v>376</v>
      </c>
      <c r="C51" s="112"/>
    </row>
    <row r="52" spans="1:3">
      <c r="A52" s="127"/>
      <c r="B52" s="139" t="s">
        <v>377</v>
      </c>
      <c r="C52" s="117"/>
    </row>
    <row r="53" spans="1:3">
      <c r="A53" s="127"/>
      <c r="B53" s="133"/>
      <c r="C53" s="117"/>
    </row>
    <row r="54" spans="1:3">
      <c r="A54" s="127">
        <v>6.6</v>
      </c>
      <c r="B54" s="131" t="s">
        <v>378</v>
      </c>
      <c r="C54" s="112"/>
    </row>
    <row r="55" spans="1:3" ht="28">
      <c r="A55" s="127"/>
      <c r="B55" s="133" t="s">
        <v>379</v>
      </c>
      <c r="C55" s="117"/>
    </row>
    <row r="56" spans="1:3">
      <c r="A56" s="127"/>
      <c r="B56" s="130"/>
      <c r="C56" s="117"/>
    </row>
    <row r="57" spans="1:3">
      <c r="A57" s="127">
        <v>6.7</v>
      </c>
      <c r="B57" s="131" t="s">
        <v>295</v>
      </c>
      <c r="C57" s="112"/>
    </row>
    <row r="58" spans="1:3">
      <c r="A58" s="127"/>
      <c r="B58" s="126" t="s">
        <v>380</v>
      </c>
      <c r="C58" s="112"/>
    </row>
    <row r="59" spans="1:3" ht="28">
      <c r="A59" s="127"/>
      <c r="B59" s="140" t="s">
        <v>296</v>
      </c>
      <c r="C59" s="122"/>
    </row>
    <row r="60" spans="1:3" ht="28">
      <c r="A60" s="127"/>
      <c r="B60" s="139" t="s">
        <v>297</v>
      </c>
      <c r="C60" s="122"/>
    </row>
    <row r="61" spans="1:3">
      <c r="A61" s="127"/>
      <c r="B61" s="139" t="s">
        <v>298</v>
      </c>
      <c r="C61" s="122"/>
    </row>
    <row r="62" spans="1:3">
      <c r="A62" s="127"/>
      <c r="B62" s="133"/>
      <c r="C62" s="117"/>
    </row>
    <row r="63" spans="1:3">
      <c r="A63" s="127"/>
      <c r="B63" s="133"/>
      <c r="C63" s="117"/>
    </row>
    <row r="64" spans="1:3">
      <c r="A64" s="127"/>
      <c r="B64" s="130"/>
      <c r="C64" s="117"/>
    </row>
    <row r="65" spans="1:3">
      <c r="A65" s="141" t="s">
        <v>381</v>
      </c>
      <c r="B65" s="131" t="s">
        <v>382</v>
      </c>
      <c r="C65" s="112"/>
    </row>
    <row r="66" spans="1:3" ht="42">
      <c r="A66" s="127"/>
      <c r="B66" s="140" t="s">
        <v>383</v>
      </c>
      <c r="C66" s="122"/>
    </row>
    <row r="67" spans="1:3">
      <c r="A67" s="127"/>
      <c r="B67" s="130"/>
      <c r="C67" s="117"/>
    </row>
    <row r="68" spans="1:3" ht="42">
      <c r="A68" s="127">
        <v>6.9</v>
      </c>
      <c r="B68" s="131" t="s">
        <v>384</v>
      </c>
      <c r="C68" s="112"/>
    </row>
    <row r="69" spans="1:3" ht="28">
      <c r="A69" s="127"/>
      <c r="B69" s="140" t="s">
        <v>385</v>
      </c>
      <c r="C69" s="122"/>
    </row>
    <row r="70" spans="1:3">
      <c r="A70" s="127"/>
      <c r="B70" s="130"/>
      <c r="C70" s="117"/>
    </row>
    <row r="71" spans="1:3">
      <c r="A71" s="127" t="s">
        <v>386</v>
      </c>
      <c r="B71" s="131" t="s">
        <v>387</v>
      </c>
      <c r="C71" s="112"/>
    </row>
    <row r="72" spans="1:3" ht="56">
      <c r="A72" s="127"/>
      <c r="B72" s="129" t="s">
        <v>388</v>
      </c>
      <c r="C72" s="117"/>
    </row>
    <row r="73" spans="1:3">
      <c r="A73" s="127"/>
      <c r="B73" s="130"/>
      <c r="C73" s="117"/>
    </row>
    <row r="74" spans="1:3">
      <c r="A74" s="127">
        <v>6.11</v>
      </c>
      <c r="B74" s="131" t="s">
        <v>389</v>
      </c>
      <c r="C74" s="112"/>
    </row>
    <row r="75" spans="1:3" ht="28">
      <c r="A75" s="127"/>
      <c r="B75" s="129" t="s">
        <v>390</v>
      </c>
      <c r="C75" s="117"/>
    </row>
    <row r="76" spans="1:3">
      <c r="A76" s="127" t="s">
        <v>325</v>
      </c>
      <c r="B76" s="134" t="s">
        <v>326</v>
      </c>
      <c r="C76" s="112"/>
    </row>
    <row r="77" spans="1:3" ht="25">
      <c r="A77" s="142" t="s">
        <v>327</v>
      </c>
      <c r="B77" s="133"/>
      <c r="C77" s="117"/>
    </row>
    <row r="78" spans="1:3">
      <c r="A78" s="142" t="s">
        <v>391</v>
      </c>
      <c r="B78" s="133"/>
      <c r="C78" s="117"/>
    </row>
    <row r="79" spans="1:3">
      <c r="A79" s="142"/>
      <c r="B79" s="133"/>
      <c r="C79" s="117"/>
    </row>
    <row r="80" spans="1:3">
      <c r="A80" s="143" t="s">
        <v>329</v>
      </c>
      <c r="B80" s="130"/>
      <c r="C80" s="117"/>
    </row>
  </sheetData>
  <phoneticPr fontId="16"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9"/>
  <sheetViews>
    <sheetView view="pageBreakPreview" zoomScaleNormal="100" workbookViewId="0">
      <selection activeCell="A21" sqref="A21:IV23"/>
    </sheetView>
  </sheetViews>
  <sheetFormatPr defaultColWidth="9" defaultRowHeight="14"/>
  <cols>
    <col min="1" max="1" width="7.26953125" style="144" customWidth="1"/>
    <col min="2" max="2" width="80.453125" style="61" customWidth="1"/>
    <col min="3" max="3" width="2.453125" style="61" customWidth="1"/>
    <col min="4" max="16384" width="9" style="35"/>
  </cols>
  <sheetData>
    <row r="1" spans="1:3" ht="28">
      <c r="A1" s="125">
        <v>7</v>
      </c>
      <c r="B1" s="126" t="s">
        <v>392</v>
      </c>
      <c r="C1" s="58"/>
    </row>
    <row r="2" spans="1:3">
      <c r="A2" s="127">
        <v>7.1</v>
      </c>
      <c r="B2" s="128" t="s">
        <v>353</v>
      </c>
      <c r="C2" s="58"/>
    </row>
    <row r="3" spans="1:3">
      <c r="A3" s="127"/>
      <c r="B3" s="129"/>
    </row>
    <row r="4" spans="1:3">
      <c r="A4" s="127"/>
      <c r="B4" s="116" t="s">
        <v>274</v>
      </c>
    </row>
    <row r="5" spans="1:3">
      <c r="A5" s="127"/>
      <c r="B5" s="118" t="s">
        <v>354</v>
      </c>
    </row>
    <row r="6" spans="1:3">
      <c r="A6" s="127"/>
      <c r="B6" s="118" t="s">
        <v>275</v>
      </c>
    </row>
    <row r="7" spans="1:3">
      <c r="A7" s="127"/>
      <c r="B7" s="118" t="s">
        <v>276</v>
      </c>
    </row>
    <row r="8" spans="1:3">
      <c r="A8" s="127"/>
      <c r="B8" s="118" t="s">
        <v>277</v>
      </c>
    </row>
    <row r="9" spans="1:3">
      <c r="A9" s="127"/>
      <c r="B9" s="118" t="s">
        <v>277</v>
      </c>
    </row>
    <row r="10" spans="1:3">
      <c r="A10" s="127"/>
      <c r="B10" s="118" t="s">
        <v>278</v>
      </c>
    </row>
    <row r="11" spans="1:3">
      <c r="A11" s="127"/>
      <c r="B11" s="118" t="s">
        <v>279</v>
      </c>
    </row>
    <row r="12" spans="1:3">
      <c r="A12" s="127"/>
      <c r="B12" s="118" t="s">
        <v>355</v>
      </c>
    </row>
    <row r="13" spans="1:3">
      <c r="A13" s="127"/>
      <c r="B13" s="118"/>
    </row>
    <row r="14" spans="1:3">
      <c r="A14" s="127" t="s">
        <v>393</v>
      </c>
      <c r="B14" s="35" t="s">
        <v>283</v>
      </c>
    </row>
    <row r="15" spans="1:3">
      <c r="A15" s="127"/>
      <c r="B15" s="35"/>
    </row>
    <row r="16" spans="1:3">
      <c r="A16" s="127" t="s">
        <v>394</v>
      </c>
      <c r="B16" s="35" t="s">
        <v>285</v>
      </c>
    </row>
    <row r="17" spans="1:3">
      <c r="A17" s="127"/>
      <c r="B17" s="133"/>
    </row>
    <row r="18" spans="1:3">
      <c r="A18" s="127">
        <v>7.2</v>
      </c>
      <c r="B18" s="131" t="s">
        <v>358</v>
      </c>
      <c r="C18" s="58"/>
    </row>
    <row r="19" spans="1:3" ht="48.75" customHeight="1">
      <c r="A19" s="127"/>
      <c r="B19" s="145" t="s">
        <v>395</v>
      </c>
    </row>
    <row r="20" spans="1:3" ht="15.75" customHeight="1">
      <c r="A20" s="127"/>
      <c r="B20" s="254"/>
    </row>
    <row r="21" spans="1:3">
      <c r="A21" s="127"/>
      <c r="B21" s="130"/>
    </row>
    <row r="22" spans="1:3">
      <c r="A22" s="127">
        <v>7.3</v>
      </c>
      <c r="B22" s="131" t="s">
        <v>359</v>
      </c>
      <c r="C22" s="58"/>
    </row>
    <row r="23" spans="1:3">
      <c r="A23" s="127"/>
      <c r="B23" s="132" t="s">
        <v>360</v>
      </c>
      <c r="C23" s="58"/>
    </row>
    <row r="24" spans="1:3">
      <c r="A24" s="127"/>
      <c r="B24" s="133" t="s">
        <v>361</v>
      </c>
    </row>
    <row r="25" spans="1:3">
      <c r="A25" s="127"/>
      <c r="B25" s="133" t="s">
        <v>362</v>
      </c>
    </row>
    <row r="26" spans="1:3">
      <c r="A26" s="127"/>
      <c r="B26" s="133" t="s">
        <v>363</v>
      </c>
    </row>
    <row r="27" spans="1:3">
      <c r="A27" s="127"/>
      <c r="B27" s="133" t="s">
        <v>364</v>
      </c>
    </row>
    <row r="28" spans="1:3">
      <c r="A28" s="127"/>
      <c r="B28" s="133"/>
    </row>
    <row r="29" spans="1:3">
      <c r="A29" s="127" t="s">
        <v>396</v>
      </c>
      <c r="B29" s="134" t="s">
        <v>290</v>
      </c>
      <c r="C29" s="58"/>
    </row>
    <row r="30" spans="1:3">
      <c r="A30" s="127"/>
      <c r="B30" s="133"/>
    </row>
    <row r="31" spans="1:3">
      <c r="A31" s="127"/>
      <c r="B31" s="130"/>
    </row>
    <row r="32" spans="1:3">
      <c r="A32" s="127">
        <v>7.4</v>
      </c>
      <c r="B32" s="131" t="s">
        <v>299</v>
      </c>
      <c r="C32" s="58"/>
    </row>
    <row r="33" spans="1:3" ht="154">
      <c r="A33" s="127" t="s">
        <v>397</v>
      </c>
      <c r="B33" s="116" t="s">
        <v>301</v>
      </c>
      <c r="C33" s="63"/>
    </row>
    <row r="34" spans="1:3" ht="56">
      <c r="A34" s="127" t="s">
        <v>398</v>
      </c>
      <c r="B34" s="54" t="s">
        <v>303</v>
      </c>
      <c r="C34" s="148"/>
    </row>
    <row r="35" spans="1:3">
      <c r="A35" s="127"/>
      <c r="B35" s="116"/>
      <c r="C35" s="63"/>
    </row>
    <row r="36" spans="1:3">
      <c r="A36" s="127"/>
      <c r="B36" s="137" t="s">
        <v>369</v>
      </c>
      <c r="C36" s="58"/>
    </row>
    <row r="37" spans="1:3">
      <c r="A37" s="127"/>
      <c r="B37" s="136"/>
    </row>
    <row r="38" spans="1:3" ht="70">
      <c r="A38" s="127"/>
      <c r="B38" s="136" t="s">
        <v>370</v>
      </c>
    </row>
    <row r="39" spans="1:3">
      <c r="A39" s="127"/>
      <c r="B39" s="139" t="s">
        <v>371</v>
      </c>
    </row>
    <row r="40" spans="1:3">
      <c r="A40" s="127"/>
      <c r="B40" s="139"/>
    </row>
    <row r="41" spans="1:3">
      <c r="A41" s="127" t="s">
        <v>399</v>
      </c>
      <c r="B41" s="134" t="s">
        <v>373</v>
      </c>
    </row>
    <row r="42" spans="1:3" ht="84">
      <c r="A42" s="127"/>
      <c r="B42" s="272" t="s">
        <v>374</v>
      </c>
    </row>
    <row r="43" spans="1:3">
      <c r="A43" s="146"/>
      <c r="B43" s="147"/>
      <c r="C43" s="54"/>
    </row>
    <row r="44" spans="1:3">
      <c r="A44" s="127" t="s">
        <v>397</v>
      </c>
      <c r="B44" s="137" t="s">
        <v>369</v>
      </c>
      <c r="C44" s="53"/>
    </row>
    <row r="45" spans="1:3">
      <c r="A45" s="127"/>
      <c r="B45" s="136"/>
      <c r="C45" s="53"/>
    </row>
    <row r="46" spans="1:3" ht="70">
      <c r="A46" s="127"/>
      <c r="B46" s="136" t="s">
        <v>370</v>
      </c>
      <c r="C46" s="58"/>
    </row>
    <row r="47" spans="1:3">
      <c r="A47" s="127"/>
      <c r="B47" s="139" t="s">
        <v>371</v>
      </c>
      <c r="C47" s="62"/>
    </row>
    <row r="48" spans="1:3">
      <c r="A48" s="127"/>
      <c r="B48" s="130"/>
      <c r="C48" s="62"/>
    </row>
    <row r="49" spans="1:3">
      <c r="A49" s="127">
        <v>7.5</v>
      </c>
      <c r="B49" s="131" t="s">
        <v>375</v>
      </c>
      <c r="C49" s="62"/>
    </row>
    <row r="50" spans="1:3">
      <c r="A50" s="127"/>
      <c r="B50" s="140" t="s">
        <v>312</v>
      </c>
      <c r="C50" s="53"/>
    </row>
    <row r="51" spans="1:3">
      <c r="A51" s="127"/>
      <c r="B51" s="139" t="s">
        <v>313</v>
      </c>
      <c r="C51" s="54"/>
    </row>
    <row r="52" spans="1:3">
      <c r="A52" s="127"/>
      <c r="B52" s="139" t="s">
        <v>314</v>
      </c>
      <c r="C52" s="55"/>
    </row>
    <row r="53" spans="1:3">
      <c r="A53" s="127"/>
      <c r="B53" s="139" t="s">
        <v>376</v>
      </c>
      <c r="C53" s="53"/>
    </row>
    <row r="54" spans="1:3">
      <c r="A54" s="127"/>
      <c r="B54" s="139" t="s">
        <v>400</v>
      </c>
      <c r="C54" s="58"/>
    </row>
    <row r="55" spans="1:3">
      <c r="A55" s="127"/>
      <c r="B55" s="133"/>
      <c r="C55" s="62"/>
    </row>
    <row r="56" spans="1:3">
      <c r="A56" s="127">
        <v>7.6</v>
      </c>
      <c r="B56" s="149" t="s">
        <v>378</v>
      </c>
    </row>
    <row r="57" spans="1:3" ht="28">
      <c r="A57" s="127"/>
      <c r="B57" s="133" t="s">
        <v>379</v>
      </c>
      <c r="C57" s="54"/>
    </row>
    <row r="58" spans="1:3">
      <c r="A58" s="127"/>
      <c r="B58" s="130"/>
      <c r="C58" s="53"/>
    </row>
    <row r="59" spans="1:3">
      <c r="A59" s="127">
        <v>7.7</v>
      </c>
      <c r="B59" s="131" t="s">
        <v>295</v>
      </c>
      <c r="C59" s="53"/>
    </row>
    <row r="60" spans="1:3" ht="28">
      <c r="A60" s="127"/>
      <c r="B60" s="140" t="s">
        <v>296</v>
      </c>
      <c r="C60" s="54"/>
    </row>
    <row r="61" spans="1:3" ht="28">
      <c r="A61" s="127"/>
      <c r="B61" s="139" t="s">
        <v>297</v>
      </c>
      <c r="C61" s="53"/>
    </row>
    <row r="62" spans="1:3">
      <c r="A62" s="127"/>
      <c r="B62" s="139" t="s">
        <v>298</v>
      </c>
      <c r="C62" s="54"/>
    </row>
    <row r="63" spans="1:3">
      <c r="A63" s="127"/>
      <c r="B63" s="133"/>
      <c r="C63" s="53"/>
    </row>
    <row r="64" spans="1:3">
      <c r="A64" s="150" t="s">
        <v>401</v>
      </c>
      <c r="B64" s="131" t="s">
        <v>382</v>
      </c>
      <c r="C64" s="53"/>
    </row>
    <row r="65" spans="1:3" ht="42">
      <c r="A65" s="127"/>
      <c r="B65" s="140" t="s">
        <v>402</v>
      </c>
      <c r="C65" s="53"/>
    </row>
    <row r="66" spans="1:3">
      <c r="A66" s="127"/>
      <c r="B66" s="130"/>
      <c r="C66" s="53"/>
    </row>
    <row r="67" spans="1:3" ht="42">
      <c r="A67" s="127">
        <v>7.9</v>
      </c>
      <c r="B67" s="131" t="s">
        <v>384</v>
      </c>
    </row>
    <row r="68" spans="1:3" ht="28">
      <c r="A68" s="127"/>
      <c r="B68" s="140" t="s">
        <v>385</v>
      </c>
    </row>
    <row r="69" spans="1:3">
      <c r="A69" s="127"/>
      <c r="B69" s="130"/>
    </row>
    <row r="70" spans="1:3">
      <c r="A70" s="127" t="s">
        <v>403</v>
      </c>
      <c r="B70" s="131" t="s">
        <v>387</v>
      </c>
    </row>
    <row r="71" spans="1:3" ht="56">
      <c r="A71" s="127"/>
      <c r="B71" s="129" t="s">
        <v>388</v>
      </c>
    </row>
    <row r="72" spans="1:3">
      <c r="A72" s="127"/>
      <c r="B72" s="130"/>
    </row>
    <row r="73" spans="1:3">
      <c r="A73" s="127">
        <v>7.11</v>
      </c>
      <c r="B73" s="131" t="s">
        <v>389</v>
      </c>
    </row>
    <row r="74" spans="1:3" ht="28">
      <c r="A74" s="127"/>
      <c r="B74" s="129" t="s">
        <v>390</v>
      </c>
    </row>
    <row r="75" spans="1:3">
      <c r="A75" s="127" t="s">
        <v>325</v>
      </c>
      <c r="B75" s="134" t="s">
        <v>326</v>
      </c>
    </row>
    <row r="76" spans="1:3" ht="25">
      <c r="A76" s="142" t="s">
        <v>327</v>
      </c>
      <c r="B76" s="133"/>
    </row>
    <row r="77" spans="1:3">
      <c r="A77" s="142" t="s">
        <v>404</v>
      </c>
      <c r="B77" s="133"/>
    </row>
    <row r="78" spans="1:3" ht="25">
      <c r="A78" s="142" t="s">
        <v>405</v>
      </c>
      <c r="B78" s="133"/>
    </row>
    <row r="79" spans="1:3">
      <c r="A79" s="143" t="s">
        <v>329</v>
      </c>
      <c r="B79" s="130"/>
    </row>
  </sheetData>
  <phoneticPr fontId="16"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election activeCell="A21" sqref="A21:IV23"/>
    </sheetView>
  </sheetViews>
  <sheetFormatPr defaultColWidth="9" defaultRowHeight="14"/>
  <cols>
    <col min="1" max="1" width="7.26953125" style="144" customWidth="1"/>
    <col min="2" max="2" width="80.453125" style="61" customWidth="1"/>
    <col min="3" max="3" width="1.453125" style="61" customWidth="1"/>
    <col min="4" max="16384" width="9" style="35"/>
  </cols>
  <sheetData>
    <row r="1" spans="1:3" ht="28">
      <c r="A1" s="125">
        <v>8</v>
      </c>
      <c r="B1" s="126" t="s">
        <v>406</v>
      </c>
      <c r="C1" s="112"/>
    </row>
    <row r="2" spans="1:3">
      <c r="A2" s="127">
        <v>8.1</v>
      </c>
      <c r="B2" s="128" t="s">
        <v>353</v>
      </c>
      <c r="C2" s="112"/>
    </row>
    <row r="3" spans="1:3">
      <c r="A3" s="127"/>
      <c r="B3" s="129"/>
      <c r="C3" s="117"/>
    </row>
    <row r="4" spans="1:3">
      <c r="A4" s="127"/>
      <c r="B4" s="116" t="s">
        <v>274</v>
      </c>
      <c r="C4" s="117"/>
    </row>
    <row r="5" spans="1:3">
      <c r="A5" s="127"/>
      <c r="B5" s="118" t="s">
        <v>354</v>
      </c>
      <c r="C5" s="117"/>
    </row>
    <row r="6" spans="1:3">
      <c r="A6" s="127"/>
      <c r="B6" s="118" t="s">
        <v>275</v>
      </c>
      <c r="C6" s="117"/>
    </row>
    <row r="7" spans="1:3">
      <c r="A7" s="127"/>
      <c r="B7" s="118" t="s">
        <v>276</v>
      </c>
      <c r="C7" s="117"/>
    </row>
    <row r="8" spans="1:3">
      <c r="A8" s="127"/>
      <c r="B8" s="118" t="s">
        <v>277</v>
      </c>
      <c r="C8" s="117"/>
    </row>
    <row r="9" spans="1:3">
      <c r="A9" s="127"/>
      <c r="B9" s="118" t="s">
        <v>277</v>
      </c>
      <c r="C9" s="117"/>
    </row>
    <row r="10" spans="1:3">
      <c r="A10" s="127"/>
      <c r="B10" s="118" t="s">
        <v>278</v>
      </c>
      <c r="C10" s="117"/>
    </row>
    <row r="11" spans="1:3">
      <c r="A11" s="127"/>
      <c r="B11" s="118" t="s">
        <v>279</v>
      </c>
      <c r="C11" s="117"/>
    </row>
    <row r="12" spans="1:3">
      <c r="A12" s="127"/>
      <c r="B12" s="118" t="s">
        <v>355</v>
      </c>
      <c r="C12" s="117"/>
    </row>
    <row r="13" spans="1:3">
      <c r="A13" s="127"/>
      <c r="B13" s="118"/>
      <c r="C13" s="117"/>
    </row>
    <row r="14" spans="1:3">
      <c r="A14" s="127" t="s">
        <v>407</v>
      </c>
      <c r="B14" s="35" t="s">
        <v>283</v>
      </c>
      <c r="C14" s="117"/>
    </row>
    <row r="15" spans="1:3">
      <c r="A15" s="127"/>
      <c r="B15" s="35"/>
      <c r="C15" s="117"/>
    </row>
    <row r="16" spans="1:3">
      <c r="A16" s="127" t="s">
        <v>408</v>
      </c>
      <c r="B16" s="35" t="s">
        <v>285</v>
      </c>
      <c r="C16" s="117"/>
    </row>
    <row r="17" spans="1:3">
      <c r="A17" s="127"/>
      <c r="B17" s="130"/>
      <c r="C17" s="117"/>
    </row>
    <row r="18" spans="1:3">
      <c r="A18" s="127">
        <v>8.1999999999999993</v>
      </c>
      <c r="B18" s="131" t="s">
        <v>358</v>
      </c>
      <c r="C18" s="112"/>
    </row>
    <row r="19" spans="1:3" ht="54.75" customHeight="1">
      <c r="A19" s="127"/>
      <c r="B19" s="145" t="s">
        <v>395</v>
      </c>
      <c r="C19" s="117"/>
    </row>
    <row r="20" spans="1:3" ht="15" customHeight="1">
      <c r="A20" s="127"/>
      <c r="B20" s="254"/>
      <c r="C20" s="117"/>
    </row>
    <row r="21" spans="1:3">
      <c r="A21" s="127"/>
      <c r="B21" s="130"/>
      <c r="C21" s="117"/>
    </row>
    <row r="22" spans="1:3">
      <c r="A22" s="127">
        <v>8.3000000000000007</v>
      </c>
      <c r="B22" s="131" t="s">
        <v>359</v>
      </c>
      <c r="C22" s="112"/>
    </row>
    <row r="23" spans="1:3">
      <c r="A23" s="127"/>
      <c r="B23" s="132" t="s">
        <v>360</v>
      </c>
      <c r="C23" s="112"/>
    </row>
    <row r="24" spans="1:3">
      <c r="A24" s="127"/>
      <c r="B24" s="133" t="s">
        <v>361</v>
      </c>
      <c r="C24" s="117"/>
    </row>
    <row r="25" spans="1:3">
      <c r="A25" s="127"/>
      <c r="B25" s="133" t="s">
        <v>362</v>
      </c>
      <c r="C25" s="117"/>
    </row>
    <row r="26" spans="1:3">
      <c r="A26" s="127"/>
      <c r="B26" s="133" t="s">
        <v>363</v>
      </c>
      <c r="C26" s="117"/>
    </row>
    <row r="27" spans="1:3">
      <c r="A27" s="127"/>
      <c r="B27" s="133" t="s">
        <v>364</v>
      </c>
      <c r="C27" s="117"/>
    </row>
    <row r="28" spans="1:3">
      <c r="A28" s="127"/>
      <c r="B28" s="133"/>
      <c r="C28" s="117"/>
    </row>
    <row r="29" spans="1:3">
      <c r="A29" s="127" t="s">
        <v>409</v>
      </c>
      <c r="B29" s="134" t="s">
        <v>290</v>
      </c>
      <c r="C29" s="112"/>
    </row>
    <row r="30" spans="1:3">
      <c r="A30" s="127"/>
      <c r="B30" s="133"/>
      <c r="C30" s="117"/>
    </row>
    <row r="31" spans="1:3">
      <c r="A31" s="127"/>
      <c r="B31" s="130"/>
      <c r="C31" s="117"/>
    </row>
    <row r="32" spans="1:3">
      <c r="A32" s="127">
        <v>8.4</v>
      </c>
      <c r="B32" s="131" t="s">
        <v>299</v>
      </c>
      <c r="C32" s="121"/>
    </row>
    <row r="33" spans="1:3" ht="154">
      <c r="A33" s="127" t="s">
        <v>410</v>
      </c>
      <c r="B33" s="116" t="s">
        <v>301</v>
      </c>
      <c r="C33" s="138"/>
    </row>
    <row r="34" spans="1:3" ht="56">
      <c r="A34" s="127" t="s">
        <v>411</v>
      </c>
      <c r="B34" s="54" t="s">
        <v>303</v>
      </c>
      <c r="C34" s="121"/>
    </row>
    <row r="35" spans="1:3">
      <c r="A35" s="127"/>
      <c r="B35" s="116"/>
      <c r="C35" s="121"/>
    </row>
    <row r="36" spans="1:3">
      <c r="A36" s="127"/>
      <c r="B36" s="137" t="s">
        <v>369</v>
      </c>
      <c r="C36" s="122"/>
    </row>
    <row r="37" spans="1:3">
      <c r="A37" s="127"/>
      <c r="B37" s="136"/>
      <c r="C37" s="117"/>
    </row>
    <row r="38" spans="1:3" ht="70">
      <c r="A38" s="127"/>
      <c r="B38" s="136" t="s">
        <v>370</v>
      </c>
      <c r="C38" s="112"/>
    </row>
    <row r="39" spans="1:3">
      <c r="A39" s="127"/>
      <c r="B39" s="139" t="s">
        <v>371</v>
      </c>
      <c r="C39" s="117"/>
    </row>
    <row r="40" spans="1:3">
      <c r="A40" s="127"/>
      <c r="B40" s="139"/>
      <c r="C40" s="117"/>
    </row>
    <row r="41" spans="1:3">
      <c r="A41" s="127" t="s">
        <v>412</v>
      </c>
      <c r="B41" s="134" t="s">
        <v>373</v>
      </c>
      <c r="C41" s="117"/>
    </row>
    <row r="42" spans="1:3" ht="84">
      <c r="A42" s="127"/>
      <c r="B42" s="273" t="s">
        <v>374</v>
      </c>
      <c r="C42" s="117"/>
    </row>
    <row r="43" spans="1:3">
      <c r="A43" s="127"/>
      <c r="B43" s="130"/>
      <c r="C43" s="112"/>
    </row>
    <row r="44" spans="1:3">
      <c r="A44" s="127">
        <v>8.5</v>
      </c>
      <c r="B44" s="131" t="s">
        <v>375</v>
      </c>
      <c r="C44" s="122"/>
    </row>
    <row r="45" spans="1:3">
      <c r="A45" s="127"/>
      <c r="B45" s="140" t="s">
        <v>312</v>
      </c>
      <c r="C45" s="117"/>
    </row>
    <row r="46" spans="1:3">
      <c r="A46" s="127"/>
      <c r="B46" s="139" t="s">
        <v>313</v>
      </c>
      <c r="C46" s="112"/>
    </row>
    <row r="47" spans="1:3">
      <c r="A47" s="127"/>
      <c r="B47" s="139" t="s">
        <v>314</v>
      </c>
      <c r="C47" s="122"/>
    </row>
    <row r="48" spans="1:3">
      <c r="A48" s="127"/>
      <c r="B48" s="139" t="s">
        <v>376</v>
      </c>
      <c r="C48" s="117"/>
    </row>
    <row r="49" spans="1:3">
      <c r="A49" s="127"/>
      <c r="B49" s="139" t="s">
        <v>377</v>
      </c>
      <c r="C49" s="112"/>
    </row>
    <row r="50" spans="1:3">
      <c r="A50" s="127"/>
      <c r="B50" s="130"/>
      <c r="C50" s="117"/>
    </row>
    <row r="51" spans="1:3">
      <c r="A51" s="127">
        <v>8.6</v>
      </c>
      <c r="B51" s="131" t="s">
        <v>378</v>
      </c>
      <c r="C51" s="117"/>
    </row>
    <row r="52" spans="1:3" ht="28">
      <c r="A52" s="127"/>
      <c r="B52" s="129" t="s">
        <v>379</v>
      </c>
      <c r="C52" s="112"/>
    </row>
    <row r="53" spans="1:3">
      <c r="A53" s="127"/>
      <c r="B53" s="130"/>
      <c r="C53" s="117"/>
    </row>
    <row r="54" spans="1:3">
      <c r="A54" s="127">
        <v>8.6999999999999993</v>
      </c>
      <c r="B54" s="131" t="s">
        <v>295</v>
      </c>
      <c r="C54" s="112"/>
    </row>
    <row r="55" spans="1:3" ht="28">
      <c r="A55" s="127"/>
      <c r="B55" s="140" t="s">
        <v>296</v>
      </c>
      <c r="C55" s="117"/>
    </row>
    <row r="56" spans="1:3" ht="28">
      <c r="A56" s="127"/>
      <c r="B56" s="139" t="s">
        <v>297</v>
      </c>
      <c r="C56" s="117"/>
    </row>
    <row r="57" spans="1:3">
      <c r="A57" s="127"/>
      <c r="B57" s="139" t="s">
        <v>298</v>
      </c>
      <c r="C57" s="117"/>
    </row>
    <row r="58" spans="1:3">
      <c r="A58" s="127"/>
      <c r="B58" s="133"/>
      <c r="C58" s="117"/>
    </row>
    <row r="59" spans="1:3">
      <c r="A59" s="127"/>
      <c r="B59" s="130"/>
    </row>
    <row r="60" spans="1:3">
      <c r="A60" s="141" t="s">
        <v>413</v>
      </c>
      <c r="B60" s="131" t="s">
        <v>382</v>
      </c>
    </row>
    <row r="61" spans="1:3" ht="42">
      <c r="A61" s="127"/>
      <c r="B61" s="140" t="s">
        <v>402</v>
      </c>
    </row>
    <row r="62" spans="1:3">
      <c r="A62" s="127"/>
      <c r="B62" s="130"/>
    </row>
    <row r="63" spans="1:3" ht="42">
      <c r="A63" s="127" t="s">
        <v>414</v>
      </c>
      <c r="B63" s="131" t="s">
        <v>384</v>
      </c>
    </row>
    <row r="64" spans="1:3" ht="28">
      <c r="A64" s="127"/>
      <c r="B64" s="140" t="s">
        <v>385</v>
      </c>
    </row>
    <row r="65" spans="1:2">
      <c r="A65" s="127"/>
      <c r="B65" s="130"/>
    </row>
    <row r="66" spans="1:2">
      <c r="A66" s="127" t="s">
        <v>415</v>
      </c>
      <c r="B66" s="131" t="s">
        <v>387</v>
      </c>
    </row>
    <row r="67" spans="1:2" ht="56">
      <c r="A67" s="127"/>
      <c r="B67" s="129" t="s">
        <v>388</v>
      </c>
    </row>
    <row r="68" spans="1:2">
      <c r="A68" s="127"/>
      <c r="B68" s="130"/>
    </row>
    <row r="69" spans="1:2">
      <c r="A69" s="127">
        <v>8.11</v>
      </c>
      <c r="B69" s="131" t="s">
        <v>389</v>
      </c>
    </row>
    <row r="70" spans="1:2" ht="28">
      <c r="A70" s="127"/>
      <c r="B70" s="129" t="s">
        <v>390</v>
      </c>
    </row>
    <row r="71" spans="1:2">
      <c r="A71" s="127" t="s">
        <v>325</v>
      </c>
      <c r="B71" s="134" t="s">
        <v>326</v>
      </c>
    </row>
    <row r="72" spans="1:2" ht="25">
      <c r="A72" s="142" t="s">
        <v>327</v>
      </c>
      <c r="B72" s="133"/>
    </row>
    <row r="73" spans="1:2">
      <c r="A73" s="142"/>
      <c r="B73" s="133"/>
    </row>
    <row r="74" spans="1:2" ht="25">
      <c r="A74" s="142" t="s">
        <v>328</v>
      </c>
      <c r="B74" s="133"/>
    </row>
    <row r="75" spans="1:2">
      <c r="A75" s="143" t="s">
        <v>329</v>
      </c>
      <c r="B75" s="130"/>
    </row>
  </sheetData>
  <phoneticPr fontId="16"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election activeCell="A21" sqref="A21:IV23"/>
    </sheetView>
  </sheetViews>
  <sheetFormatPr defaultColWidth="9" defaultRowHeight="14"/>
  <cols>
    <col min="1" max="1" width="7.26953125" style="144" customWidth="1"/>
    <col min="2" max="2" width="80.453125" style="61" customWidth="1"/>
    <col min="3" max="3" width="2" style="61" customWidth="1"/>
    <col min="4" max="16384" width="9" style="35"/>
  </cols>
  <sheetData>
    <row r="1" spans="1:3" ht="28">
      <c r="A1" s="125">
        <v>9</v>
      </c>
      <c r="B1" s="126" t="s">
        <v>416</v>
      </c>
      <c r="C1" s="58"/>
    </row>
    <row r="2" spans="1:3">
      <c r="A2" s="127">
        <v>9.1</v>
      </c>
      <c r="B2" s="128" t="s">
        <v>353</v>
      </c>
      <c r="C2" s="58"/>
    </row>
    <row r="3" spans="1:3">
      <c r="A3" s="127"/>
      <c r="B3" s="129"/>
    </row>
    <row r="4" spans="1:3">
      <c r="A4" s="127"/>
      <c r="B4" s="116" t="s">
        <v>274</v>
      </c>
    </row>
    <row r="5" spans="1:3">
      <c r="A5" s="127"/>
      <c r="B5" s="118" t="s">
        <v>354</v>
      </c>
    </row>
    <row r="6" spans="1:3">
      <c r="A6" s="127"/>
      <c r="B6" s="118" t="s">
        <v>275</v>
      </c>
    </row>
    <row r="7" spans="1:3">
      <c r="A7" s="127"/>
      <c r="B7" s="118" t="s">
        <v>276</v>
      </c>
    </row>
    <row r="8" spans="1:3">
      <c r="A8" s="127"/>
      <c r="B8" s="118" t="s">
        <v>277</v>
      </c>
    </row>
    <row r="9" spans="1:3">
      <c r="A9" s="127"/>
      <c r="B9" s="118" t="s">
        <v>277</v>
      </c>
    </row>
    <row r="10" spans="1:3">
      <c r="A10" s="127"/>
      <c r="B10" s="118" t="s">
        <v>278</v>
      </c>
    </row>
    <row r="11" spans="1:3">
      <c r="A11" s="127"/>
      <c r="B11" s="118" t="s">
        <v>279</v>
      </c>
    </row>
    <row r="12" spans="1:3">
      <c r="A12" s="127"/>
      <c r="B12" s="118" t="s">
        <v>355</v>
      </c>
    </row>
    <row r="13" spans="1:3">
      <c r="A13" s="127"/>
      <c r="B13" s="118"/>
    </row>
    <row r="14" spans="1:3">
      <c r="A14" s="127" t="s">
        <v>417</v>
      </c>
      <c r="B14" s="35" t="s">
        <v>283</v>
      </c>
    </row>
    <row r="15" spans="1:3">
      <c r="A15" s="127"/>
      <c r="B15" s="35"/>
    </row>
    <row r="16" spans="1:3">
      <c r="A16" s="127" t="s">
        <v>418</v>
      </c>
      <c r="B16" s="35" t="s">
        <v>285</v>
      </c>
    </row>
    <row r="17" spans="1:3">
      <c r="A17" s="127"/>
      <c r="B17" s="130"/>
    </row>
    <row r="18" spans="1:3">
      <c r="A18" s="127">
        <v>9.1999999999999993</v>
      </c>
      <c r="B18" s="131" t="s">
        <v>358</v>
      </c>
      <c r="C18" s="58"/>
    </row>
    <row r="19" spans="1:3" ht="56.25" customHeight="1">
      <c r="A19" s="127"/>
      <c r="B19" s="145" t="s">
        <v>395</v>
      </c>
    </row>
    <row r="20" spans="1:3" ht="15.75" customHeight="1">
      <c r="A20" s="127"/>
      <c r="B20" s="254"/>
    </row>
    <row r="21" spans="1:3">
      <c r="A21" s="127"/>
      <c r="B21" s="130"/>
    </row>
    <row r="22" spans="1:3">
      <c r="A22" s="127">
        <v>9.3000000000000007</v>
      </c>
      <c r="B22" s="131" t="s">
        <v>359</v>
      </c>
      <c r="C22" s="58"/>
    </row>
    <row r="23" spans="1:3">
      <c r="A23" s="127"/>
      <c r="B23" s="132" t="s">
        <v>360</v>
      </c>
      <c r="C23" s="58"/>
    </row>
    <row r="24" spans="1:3">
      <c r="A24" s="127"/>
      <c r="B24" s="133" t="s">
        <v>361</v>
      </c>
    </row>
    <row r="25" spans="1:3">
      <c r="A25" s="127"/>
      <c r="B25" s="133" t="s">
        <v>362</v>
      </c>
    </row>
    <row r="26" spans="1:3">
      <c r="A26" s="127"/>
      <c r="B26" s="133" t="s">
        <v>363</v>
      </c>
    </row>
    <row r="27" spans="1:3">
      <c r="A27" s="127"/>
      <c r="B27" s="133" t="s">
        <v>364</v>
      </c>
    </row>
    <row r="28" spans="1:3">
      <c r="A28" s="127"/>
      <c r="B28" s="133"/>
    </row>
    <row r="29" spans="1:3">
      <c r="A29" s="127" t="s">
        <v>419</v>
      </c>
      <c r="B29" s="134" t="s">
        <v>290</v>
      </c>
      <c r="C29" s="58"/>
    </row>
    <row r="30" spans="1:3">
      <c r="A30" s="127"/>
      <c r="B30" s="133"/>
    </row>
    <row r="31" spans="1:3">
      <c r="A31" s="127"/>
      <c r="B31" s="130"/>
    </row>
    <row r="32" spans="1:3">
      <c r="A32" s="127">
        <v>9.4</v>
      </c>
      <c r="B32" s="131" t="s">
        <v>299</v>
      </c>
      <c r="C32" s="63"/>
    </row>
    <row r="33" spans="1:3" ht="154">
      <c r="A33" s="127" t="s">
        <v>420</v>
      </c>
      <c r="B33" s="116" t="s">
        <v>301</v>
      </c>
      <c r="C33" s="148"/>
    </row>
    <row r="34" spans="1:3" ht="56">
      <c r="A34" s="127" t="s">
        <v>421</v>
      </c>
      <c r="B34" s="54" t="s">
        <v>303</v>
      </c>
      <c r="C34" s="63"/>
    </row>
    <row r="35" spans="1:3">
      <c r="A35" s="127"/>
      <c r="B35" s="116"/>
      <c r="C35" s="63"/>
    </row>
    <row r="36" spans="1:3">
      <c r="A36" s="127"/>
      <c r="B36" s="137" t="s">
        <v>369</v>
      </c>
      <c r="C36" s="62"/>
    </row>
    <row r="37" spans="1:3">
      <c r="A37" s="127"/>
      <c r="B37" s="136"/>
    </row>
    <row r="38" spans="1:3" ht="70">
      <c r="A38" s="127"/>
      <c r="B38" s="136" t="s">
        <v>370</v>
      </c>
      <c r="C38" s="58"/>
    </row>
    <row r="39" spans="1:3">
      <c r="A39" s="127"/>
      <c r="B39" s="139" t="s">
        <v>371</v>
      </c>
    </row>
    <row r="40" spans="1:3">
      <c r="A40" s="127"/>
      <c r="B40" s="139"/>
    </row>
    <row r="41" spans="1:3">
      <c r="A41" s="127" t="s">
        <v>422</v>
      </c>
      <c r="B41" s="134" t="s">
        <v>373</v>
      </c>
    </row>
    <row r="42" spans="1:3" ht="84">
      <c r="A42" s="127"/>
      <c r="B42" s="273" t="s">
        <v>374</v>
      </c>
    </row>
    <row r="43" spans="1:3">
      <c r="A43" s="127"/>
      <c r="B43" s="130"/>
      <c r="C43" s="58"/>
    </row>
    <row r="44" spans="1:3">
      <c r="A44" s="127">
        <v>9.5</v>
      </c>
      <c r="B44" s="131" t="s">
        <v>375</v>
      </c>
      <c r="C44" s="62"/>
    </row>
    <row r="45" spans="1:3">
      <c r="A45" s="127"/>
      <c r="B45" s="140" t="s">
        <v>312</v>
      </c>
      <c r="C45" s="62"/>
    </row>
    <row r="46" spans="1:3">
      <c r="A46" s="127"/>
      <c r="B46" s="139" t="s">
        <v>313</v>
      </c>
      <c r="C46" s="62"/>
    </row>
    <row r="47" spans="1:3">
      <c r="A47" s="127"/>
      <c r="B47" s="139" t="s">
        <v>314</v>
      </c>
      <c r="C47" s="53"/>
    </row>
    <row r="48" spans="1:3">
      <c r="A48" s="127"/>
      <c r="B48" s="139" t="s">
        <v>376</v>
      </c>
      <c r="C48" s="54"/>
    </row>
    <row r="49" spans="1:3">
      <c r="A49" s="127"/>
      <c r="B49" s="139" t="s">
        <v>400</v>
      </c>
      <c r="C49" s="55"/>
    </row>
    <row r="50" spans="1:3">
      <c r="A50" s="127"/>
      <c r="B50" s="133"/>
      <c r="C50" s="53"/>
    </row>
    <row r="51" spans="1:3">
      <c r="A51" s="127"/>
      <c r="B51" s="130"/>
      <c r="C51" s="58"/>
    </row>
    <row r="52" spans="1:3">
      <c r="A52" s="127">
        <v>9.6</v>
      </c>
      <c r="B52" s="131" t="s">
        <v>378</v>
      </c>
      <c r="C52" s="62"/>
    </row>
    <row r="53" spans="1:3" ht="28">
      <c r="A53" s="127"/>
      <c r="B53" s="129" t="s">
        <v>379</v>
      </c>
      <c r="C53" s="117"/>
    </row>
    <row r="54" spans="1:3">
      <c r="A54" s="127"/>
      <c r="B54" s="130"/>
      <c r="C54" s="112"/>
    </row>
    <row r="55" spans="1:3">
      <c r="A55" s="127">
        <v>9.6999999999999993</v>
      </c>
      <c r="B55" s="131" t="s">
        <v>295</v>
      </c>
      <c r="C55" s="117"/>
    </row>
    <row r="56" spans="1:3" ht="28">
      <c r="A56" s="127"/>
      <c r="B56" s="140" t="s">
        <v>296</v>
      </c>
      <c r="C56" s="117"/>
    </row>
    <row r="57" spans="1:3" ht="28">
      <c r="A57" s="127"/>
      <c r="B57" s="139" t="s">
        <v>297</v>
      </c>
      <c r="C57" s="112"/>
    </row>
    <row r="58" spans="1:3">
      <c r="A58" s="127"/>
      <c r="B58" s="139" t="s">
        <v>298</v>
      </c>
      <c r="C58" s="117"/>
    </row>
    <row r="59" spans="1:3">
      <c r="A59" s="127"/>
      <c r="B59" s="133"/>
      <c r="C59" s="112"/>
    </row>
    <row r="60" spans="1:3">
      <c r="A60" s="141" t="s">
        <v>423</v>
      </c>
      <c r="B60" s="131" t="s">
        <v>382</v>
      </c>
      <c r="C60" s="117"/>
    </row>
    <row r="61" spans="1:3" ht="42">
      <c r="A61" s="127"/>
      <c r="B61" s="140" t="s">
        <v>402</v>
      </c>
      <c r="C61" s="117"/>
    </row>
    <row r="62" spans="1:3">
      <c r="A62" s="127"/>
      <c r="B62" s="130"/>
      <c r="C62" s="117"/>
    </row>
    <row r="63" spans="1:3" ht="42">
      <c r="A63" s="127" t="s">
        <v>424</v>
      </c>
      <c r="B63" s="131" t="s">
        <v>384</v>
      </c>
      <c r="C63" s="117"/>
    </row>
    <row r="64" spans="1:3" ht="28">
      <c r="A64" s="127"/>
      <c r="B64" s="140" t="s">
        <v>385</v>
      </c>
    </row>
    <row r="65" spans="1:2">
      <c r="A65" s="127"/>
      <c r="B65" s="130"/>
    </row>
    <row r="66" spans="1:2">
      <c r="A66" s="127" t="s">
        <v>425</v>
      </c>
      <c r="B66" s="131" t="s">
        <v>387</v>
      </c>
    </row>
    <row r="67" spans="1:2" ht="56">
      <c r="A67" s="127"/>
      <c r="B67" s="129" t="s">
        <v>388</v>
      </c>
    </row>
    <row r="68" spans="1:2">
      <c r="A68" s="127"/>
      <c r="B68" s="130"/>
    </row>
    <row r="69" spans="1:2">
      <c r="A69" s="127">
        <v>9.11</v>
      </c>
      <c r="B69" s="131" t="s">
        <v>389</v>
      </c>
    </row>
    <row r="70" spans="1:2" ht="28">
      <c r="A70" s="127"/>
      <c r="B70" s="129" t="s">
        <v>390</v>
      </c>
    </row>
    <row r="71" spans="1:2">
      <c r="A71" s="127" t="s">
        <v>325</v>
      </c>
      <c r="B71" s="134" t="s">
        <v>326</v>
      </c>
    </row>
    <row r="72" spans="1:2" ht="25">
      <c r="A72" s="142" t="s">
        <v>327</v>
      </c>
      <c r="B72" s="133"/>
    </row>
    <row r="73" spans="1:2">
      <c r="A73" s="142"/>
      <c r="B73" s="133"/>
    </row>
    <row r="74" spans="1:2" ht="25">
      <c r="A74" s="142" t="s">
        <v>328</v>
      </c>
      <c r="B74" s="133"/>
    </row>
    <row r="75" spans="1:2">
      <c r="A75" s="143" t="s">
        <v>329</v>
      </c>
      <c r="B75" s="130"/>
    </row>
  </sheetData>
  <phoneticPr fontId="16" type="noConversion"/>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LongProp xmlns="" name="TaxCatchAll"><![CDATA[15;#Technical|3a400d66-ee7a-4a6f-a04a-2d028461e8b8;#14;#Agents|3fe85bd0-ab91-44fa-84d2-ff5557429c34;#45;# Auditor Candidates|af691755-94ff-44ef-9224-48bf09f9dcf7;#26;#Forest Management|780132de-f0d1-4db9-b76d-1c86782e2295;#41;# Auditors|8bb86ae9-b7dc-4f41-b17e-3b683b2d70fe;#3;#Forestry|58c4e837-039d-402b-b63b-d24a25d2849a;#18;#Programme for the Endorsement of Forest Certification (PEFC)|10fe37c0-fde8-4201-aa3a-9f5ff46939db]]></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port Templates" ma:contentTypeID="0x010100D9046EFC94FC5545BCF3455B86BBBA3609009E2EA39C725D8A4496842C6E0EE8A03C" ma:contentTypeVersion="79" ma:contentTypeDescription="External audience" ma:contentTypeScope="" ma:versionID="f9c76ccee22177487821f548fe1a63d1">
  <xsd:schema xmlns:xsd="http://www.w3.org/2001/XMLSchema" xmlns:xs="http://www.w3.org/2001/XMLSchema" xmlns:p="http://schemas.microsoft.com/office/2006/metadata/properties" xmlns:ns1="f57cc006-31b2-40fa-b589-1565d41822a1" targetNamespace="http://schemas.microsoft.com/office/2006/metadata/properties" ma:root="true" ma:fieldsID="bdbb8a37da2e911e99f2725fb362565b" ns1:_="">
    <xsd:import namespace="f57cc006-31b2-40fa-b589-1565d41822a1"/>
    <xsd:element name="properties">
      <xsd:complexType>
        <xsd:sequence>
          <xsd:element name="documentManagement">
            <xsd:complexType>
              <xsd:all>
                <xsd:element ref="ns1:DocumentRefCode" minOccurs="0"/>
                <xsd:element ref="ns1:LegacyDocumentRefCode" minOccurs="0"/>
                <xsd:element ref="ns1:LegacyVersionNumber" minOccurs="0"/>
                <xsd:element ref="ns1:ChangeDescription" minOccurs="0"/>
                <xsd:element ref="ns1:TranslationRequired" minOccurs="0"/>
                <xsd:element ref="ns1:DocumentLanguages" minOccurs="0"/>
                <xsd:element ref="ns1:ExternalDocument" minOccurs="0"/>
                <xsd:element ref="ns1:SAWebsiteDocument" minOccurs="0"/>
                <xsd:element ref="ns1:SAApplicationPackDocument" minOccurs="0"/>
                <xsd:element ref="ns1:QMSProcessOwner"/>
                <xsd:element ref="ns1:QMSMandatoryStakeholders" minOccurs="0"/>
                <xsd:element ref="ns1:QMSAdditionalStakeholders" minOccurs="0"/>
                <xsd:element ref="ns1:RequiredTranslationLanguages" minOccurs="0"/>
                <xsd:element ref="ns1:OptionalTranslationLanguages" minOccurs="0"/>
                <xsd:element ref="ns1:AdaptationRequired" minOccurs="0"/>
                <xsd:element ref="ns1:QMSDescription" minOccurs="0"/>
                <xsd:element ref="ns1:UsedInCRM" minOccurs="0"/>
                <xsd:element ref="ns1:QMSDocumentAuthor" minOccurs="0"/>
                <xsd:element ref="ns1:AmendLock" minOccurs="0"/>
                <xsd:element ref="ns1:ad2f377e54714112ab833597fa2da4c5" minOccurs="0"/>
                <xsd:element ref="ns1:TaxCatchAllLabel" minOccurs="0"/>
                <xsd:element ref="ns1:QMSAssociatedCertificationTitle" minOccurs="0"/>
                <xsd:element ref="ns1:QMSNextReviewDate" minOccurs="0"/>
                <xsd:element ref="ns1:QMSAssociatedPlanTitle" minOccurs="0"/>
                <xsd:element ref="ns1:LockModified" minOccurs="0"/>
                <xsd:element ref="ns1:ife14f81141a48289d64b82b125ab1e5" minOccurs="0"/>
                <xsd:element ref="ns1:ae9375f09f6748d8a1e95e3352f09959" minOccurs="0"/>
                <xsd:element ref="ns1:f566ae4b6da04003a30c549f0f75017f" minOccurs="0"/>
                <xsd:element ref="ns1:ic9f03f562ef4388ac9038703c4dc5d2" minOccurs="0"/>
                <xsd:element ref="ns1:QMSPublishedDate" minOccurs="0"/>
                <xsd:element ref="ns1:TaxCatchAll" minOccurs="0"/>
                <xsd:element ref="ns1:e2dbf1829e2d4a00a1dc26f53a7b9ce2" minOccurs="0"/>
                <xsd:element ref="ns1:DateWithdrawn" minOccurs="0"/>
                <xsd:element ref="ns1:Agent_x0020_name" minOccurs="0"/>
                <xsd:element ref="ns1:Translation_x0020_update_x0020_requir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cc006-31b2-40fa-b589-1565d41822a1" elementFormDefault="qualified">
    <xsd:import namespace="http://schemas.microsoft.com/office/2006/documentManagement/types"/>
    <xsd:import namespace="http://schemas.microsoft.com/office/infopath/2007/PartnerControls"/>
    <xsd:element name="DocumentRefCode" ma:index="0" nillable="true" ma:displayName="Document Reference Code" ma:default="(TBC)" ma:internalName="DocumentRefCode" ma:readOnly="false">
      <xsd:simpleType>
        <xsd:restriction base="dms:Text">
          <xsd:maxLength value="255"/>
        </xsd:restriction>
      </xsd:simpleType>
    </xsd:element>
    <xsd:element name="LegacyDocumentRefCode" ma:index="1" nillable="true" ma:displayName="Legacy Document Reference Code" ma:hidden="true" ma:internalName="LegacyDocumentRefCode" ma:readOnly="false">
      <xsd:simpleType>
        <xsd:restriction base="dms:Text">
          <xsd:maxLength value="255"/>
        </xsd:restriction>
      </xsd:simpleType>
    </xsd:element>
    <xsd:element name="LegacyVersionNumber" ma:index="2" nillable="true" ma:displayName="Legacy Version Number" ma:internalName="LegacyVersionNumber" ma:readOnly="false">
      <xsd:simpleType>
        <xsd:restriction base="dms:Text">
          <xsd:maxLength value="255"/>
        </xsd:restriction>
      </xsd:simpleType>
    </xsd:element>
    <xsd:element name="ChangeDescription" ma:index="4" nillable="true" ma:displayName="Description of changes" ma:internalName="ChangeDescription" ma:readOnly="false">
      <xsd:simpleType>
        <xsd:restriction base="dms:Note">
          <xsd:maxLength value="255"/>
        </xsd:restriction>
      </xsd:simpleType>
    </xsd:element>
    <xsd:element name="TranslationRequired" ma:index="5" nillable="true" ma:displayName="Translation Required" ma:default="Not required" ma:description="Does this document require translation and who is responsible for that translation." ma:internalName="TranslationRequired" ma:readOnly="false">
      <xsd:complexType>
        <xsd:complexContent>
          <xsd:extension base="dms:MultiChoice">
            <xsd:sequence>
              <xsd:element name="Value" maxOccurs="unbounded" minOccurs="0" nillable="true">
                <xsd:simpleType>
                  <xsd:restriction base="dms:Choice">
                    <xsd:enumeration value="Translation by Agent"/>
                    <xsd:enumeration value="Translation by Soil Association Certification"/>
                    <xsd:enumeration value="Not required"/>
                  </xsd:restriction>
                </xsd:simpleType>
              </xsd:element>
            </xsd:sequence>
          </xsd:extension>
        </xsd:complexContent>
      </xsd:complexType>
    </xsd:element>
    <xsd:element name="DocumentLanguages" ma:index="6" nillable="true" ma:displayName="Document Languages" ma:default="English EN" ma:internalName="DocumentLanguages" ma:readOnly="false">
      <xsd:complexType>
        <xsd:complexContent>
          <xsd:extension base="dms:MultiChoice">
            <xsd:sequence>
              <xsd:element name="Value" maxOccurs="unbounded" minOccurs="0" nillable="true">
                <xsd:simpleType>
                  <xsd:restriction base="dms:Choice">
                    <xsd:enumeration value="English EN"/>
                    <xsd:enumeration value="Albanian AL"/>
                    <xsd:enumeration value="Brazilian Portuguese BP"/>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urkish TU"/>
                    <xsd:enumeration value="Ukrainian UA"/>
                    <xsd:enumeration value="Vietnamese VI"/>
                  </xsd:restriction>
                </xsd:simpleType>
              </xsd:element>
            </xsd:sequence>
          </xsd:extension>
        </xsd:complexContent>
      </xsd:complexType>
    </xsd:element>
    <xsd:element name="ExternalDocument" ma:index="7" nillable="true" ma:displayName="External Document" ma:default="0" ma:description="If this document was not created by SA Certification, tick 'yes'" ma:internalName="ExternalDocument0" ma:readOnly="false">
      <xsd:simpleType>
        <xsd:restriction base="dms:Boolean"/>
      </xsd:simpleType>
    </xsd:element>
    <xsd:element name="SAWebsiteDocument" ma:index="8" nillable="true" ma:displayName="SA Website Document" ma:description="Add URL where the document will be" ma:internalName="SAWebsiteDocument" ma:readOnly="false">
      <xsd:simpleType>
        <xsd:restriction base="dms:Note">
          <xsd:maxLength value="255"/>
        </xsd:restriction>
      </xsd:simpleType>
    </xsd:element>
    <xsd:element name="SAApplicationPackDocument" ma:index="10" nillable="true" ma:displayName="SA Application Pack Document" ma:default="0" ma:internalName="SAApplicationPackDocument" ma:readOnly="false">
      <xsd:simpleType>
        <xsd:restriction base="dms:Boolean"/>
      </xsd:simpleType>
    </xsd:element>
    <xsd:element name="QMSProcessOwner" ma:index="16" ma:displayName="Process Owner" ma:description="Responsible process owners" ma:list="UserInfo" ma:SearchPeopleOnly="false" ma:SharePointGroup="0" ma:internalName="QMSProcess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QMSMandatoryStakeholders" ma:index="17" nillable="true" ma:displayName="Mandatory Stakeholders" ma:description="Users who are required to input into the publication of the document" ma:list="UserInfo" ma:SearchPeopleOnly="false" ma:SharePointGroup="0" ma:internalName="QMSMandatory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MSAdditionalStakeholders" ma:index="18" nillable="true" ma:displayName="Additional Stakeholders" ma:description="Uses who may interested in authoring the document" ma:list="UserInfo" ma:SearchPeopleOnly="false" ma:SharePointGroup="0" ma:internalName="QMSAdditional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quiredTranslationLanguages" ma:index="19" nillable="true" ma:displayName="Required Translation Languages" ma:description="Languages the document must to be translated into - following scheme rules eg Complaints" ma:internalName="RequiredTranslationLanguages" ma:readOnly="false">
      <xsd:complexType>
        <xsd:complexContent>
          <xsd:extension base="dms:MultiChoice">
            <xsd:sequence>
              <xsd:element name="Value" maxOccurs="unbounded" minOccurs="0" nillable="true">
                <xsd:simpleType>
                  <xsd:restriction base="dms:Choice">
                    <xsd:enumeration value="Albanian AL"/>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urkish TU"/>
                    <xsd:enumeration value="Ukrainian UA"/>
                    <xsd:enumeration value="Vietnamese VI"/>
                  </xsd:restriction>
                </xsd:simpleType>
              </xsd:element>
            </xsd:sequence>
          </xsd:extension>
        </xsd:complexContent>
      </xsd:complexType>
    </xsd:element>
    <xsd:element name="OptionalTranslationLanguages" ma:index="20" nillable="true" ma:displayName="Optional Translation Languages" ma:description="List of languages this document is translated into where not required for accreditation reasons" ma:internalName="OptionalTranslationLanguages" ma:readOnly="false">
      <xsd:complexType>
        <xsd:complexContent>
          <xsd:extension base="dms:MultiChoice">
            <xsd:sequence>
              <xsd:element name="Value" maxOccurs="unbounded" minOccurs="0" nillable="true">
                <xsd:simpleType>
                  <xsd:restriction base="dms:Choice">
                    <xsd:enumeration value="Albanian AL"/>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urkish TU"/>
                    <xsd:enumeration value="Ukrainian UA"/>
                    <xsd:enumeration value="Vietnamese VI"/>
                  </xsd:restriction>
                </xsd:simpleType>
              </xsd:element>
            </xsd:sequence>
          </xsd:extension>
        </xsd:complexContent>
      </xsd:complexType>
    </xsd:element>
    <xsd:element name="AdaptationRequired" ma:index="21" nillable="true" ma:displayName="Adaptation Required" ma:default="Not Required" ma:format="Dropdown" ma:internalName="AdaptationRequired" ma:readOnly="false">
      <xsd:simpleType>
        <xsd:restriction base="dms:Choice">
          <xsd:enumeration value="Adaptation by Agent"/>
          <xsd:enumeration value="Adaptation by Soil Association Certification"/>
          <xsd:enumeration value="Not Required"/>
        </xsd:restriction>
      </xsd:simpleType>
    </xsd:element>
    <xsd:element name="QMSDescription" ma:index="22" nillable="true" ma:displayName="Description" ma:internalName="QMSDescription" ma:readOnly="false">
      <xsd:simpleType>
        <xsd:restriction base="dms:Note">
          <xsd:maxLength value="255"/>
        </xsd:restriction>
      </xsd:simpleType>
    </xsd:element>
    <xsd:element name="UsedInCRM" ma:index="23" nillable="true" ma:displayName="Used in Woody database templates (Conga)" ma:default="0" ma:description="Has a template within our CRM platform" ma:internalName="UsedInCRM" ma:readOnly="false">
      <xsd:simpleType>
        <xsd:restriction base="dms:Boolean"/>
      </xsd:simpleType>
    </xsd:element>
    <xsd:element name="QMSDocumentAuthor" ma:index="25" nillable="true" ma:displayName="Document Author" ma:description="e.g. Who wrote or who is writing the document" ma:list="UserInfo" ma:SharePointGroup="0" ma:internalName="QMSDocument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endLock" ma:index="26" nillable="true" ma:displayName="Amend Lock" ma:default="0" ma:description="For QMS Amend Document flow use only" ma:hidden="true" ma:internalName="AmendLock" ma:readOnly="false">
      <xsd:simpleType>
        <xsd:restriction base="dms:Boolean"/>
      </xsd:simpleType>
    </xsd:element>
    <xsd:element name="ad2f377e54714112ab833597fa2da4c5" ma:index="27" ma:taxonomy="true" ma:internalName="ad2f377e54714112ab833597fa2da4c5" ma:taxonomyFieldName="TeamsInvolved" ma:displayName="Teams Involved" ma:readOnly="false" ma:fieldId="{ad2f377e-5471-4112-ab83-3597fa2da4c5}" ma:taxonomyMulti="true" ma:sspId="5bb61ac4-bb4c-41a3-a8a2-0c78356216a2" ma:termSetId="d7de72e4-f9ed-4b05-9717-1f2c86ad8869" ma:anchorId="00000000-0000-0000-0000-000000000000" ma:open="false" ma:isKeyword="false">
      <xsd:complexType>
        <xsd:sequence>
          <xsd:element ref="pc:Terms" minOccurs="0" maxOccurs="1"/>
        </xsd:sequence>
      </xsd:complexType>
    </xsd:element>
    <xsd:element name="TaxCatchAllLabel" ma:index="28" nillable="true" ma:displayName="Taxonomy Catch All Column1" ma:hidden="true" ma:list="{b9b7c41f-67a5-4f11-9c76-355c918ef6f0}" ma:internalName="TaxCatchAllLabel" ma:readOnly="false" ma:showField="CatchAllDataLabel"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QMSAssociatedCertificationTitle" ma:index="30" nillable="true" ma:displayName="Associated Certification" ma:hidden="true" ma:internalName="QMSAssociatedCertificatio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QMSNextReviewDate" ma:index="31" nillable="true" ma:displayName="Next Review Date" ma:description="Automatically generated next review date based upon the business risk category selected" ma:format="DateTime" ma:internalName="QMSNextReviewDate" ma:readOnly="false">
      <xsd:simpleType>
        <xsd:restriction base="dms:DateTime"/>
      </xsd:simpleType>
    </xsd:element>
    <xsd:element name="QMSAssociatedPlanTitle" ma:index="32" nillable="true" ma:displayName="Associated Plan" ma:hidden="true" ma:internalName="QMSAssociatedPla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LockModified" ma:index="33" nillable="true" ma:displayName="Lock Modified" ma:format="DateTime" ma:hidden="true" ma:internalName="LockModified" ma:readOnly="false">
      <xsd:simpleType>
        <xsd:restriction base="dms:DateTime"/>
      </xsd:simpleType>
    </xsd:element>
    <xsd:element name="ife14f81141a48289d64b82b125ab1e5" ma:index="34" nillable="true" ma:taxonomy="true" ma:internalName="ife14f81141a48289d64b82b125ab1e5" ma:taxonomyFieldName="ExternalAudiences" ma:displayName="External Audiences" ma:readOnly="false" ma:default="47;#N/A|8037cc3d-a6c4-4abd-88b9-9dbbfa4022fe" ma:fieldId="{2fe14f81-141a-4828-9d64-b82b125ab1e5}" ma:taxonomyMulti="true" ma:sspId="5bb61ac4-bb4c-41a3-a8a2-0c78356216a2" ma:termSetId="d49ffe14-8e78-4655-a912-79b75d580832" ma:anchorId="00000000-0000-0000-0000-000000000000" ma:open="false" ma:isKeyword="false">
      <xsd:complexType>
        <xsd:sequence>
          <xsd:element ref="pc:Terms" minOccurs="0" maxOccurs="1"/>
        </xsd:sequence>
      </xsd:complexType>
    </xsd:element>
    <xsd:element name="ae9375f09f6748d8a1e95e3352f09959" ma:index="37" ma:taxonomy="true" ma:internalName="ae9375f09f6748d8a1e95e3352f09959" ma:taxonomyFieldName="SchemeService" ma:displayName="Scheme/Service" ma:readOnly="false" ma:fieldId="{ae9375f0-9f67-48d8-a1e9-5e3352f09959}" ma:taxonomyMulti="true" ma:sspId="5bb61ac4-bb4c-41a3-a8a2-0c78356216a2" ma:termSetId="db56e785-3bc5-4497-a1ea-af92a4c53487" ma:anchorId="00000000-0000-0000-0000-000000000000" ma:open="false" ma:isKeyword="false">
      <xsd:complexType>
        <xsd:sequence>
          <xsd:element ref="pc:Terms" minOccurs="0" maxOccurs="1"/>
        </xsd:sequence>
      </xsd:complexType>
    </xsd:element>
    <xsd:element name="f566ae4b6da04003a30c549f0f75017f" ma:index="39" nillable="true" ma:taxonomy="true" ma:internalName="f566ae4b6da04003a30c549f0f75017f" ma:taxonomyFieldName="DocumentSubcategory" ma:displayName="Document Sub-Category" ma:readOnly="false" ma:default="" ma:fieldId="{f566ae4b-6da0-4003-a30c-549f0f75017f}" ma:taxonomyMulti="true" ma:sspId="5bb61ac4-bb4c-41a3-a8a2-0c78356216a2" ma:termSetId="b6411059-3cbf-40d7-b8db-ae189fa382ed" ma:anchorId="bf684b07-7859-42e2-96a2-a3a4786c08f5" ma:open="false" ma:isKeyword="false">
      <xsd:complexType>
        <xsd:sequence>
          <xsd:element ref="pc:Terms" minOccurs="0" maxOccurs="1"/>
        </xsd:sequence>
      </xsd:complexType>
    </xsd:element>
    <xsd:element name="ic9f03f562ef4388ac9038703c4dc5d2" ma:index="41" nillable="true" ma:taxonomy="true" ma:internalName="ic9f03f562ef4388ac9038703c4dc5d2" ma:taxonomyFieldName="AccreditationClause" ma:displayName="Accreditation Clause" ma:readOnly="false" ma:fieldId="{2c9f03f5-62ef-4388-ac90-38703c4dc5d2}" ma:taxonomyMulti="true" ma:sspId="5bb61ac4-bb4c-41a3-a8a2-0c78356216a2" ma:termSetId="db1af033-3841-44db-8c73-6d3f32dcaa16" ma:anchorId="00000000-0000-0000-0000-000000000000" ma:open="false" ma:isKeyword="false">
      <xsd:complexType>
        <xsd:sequence>
          <xsd:element ref="pc:Terms" minOccurs="0" maxOccurs="1"/>
        </xsd:sequence>
      </xsd:complexType>
    </xsd:element>
    <xsd:element name="QMSPublishedDate" ma:index="42" nillable="true" ma:displayName="Date of publication" ma:description="Date the last major version of this document was published" ma:format="DateTime" ma:hidden="true" ma:internalName="QMSPublishedDate" ma:readOnly="false">
      <xsd:simpleType>
        <xsd:restriction base="dms:DateTime"/>
      </xsd:simpleType>
    </xsd:element>
    <xsd:element name="TaxCatchAll" ma:index="43" nillable="true" ma:displayName="Taxonomy Catch All Column" ma:hidden="true" ma:list="{b9b7c41f-67a5-4f11-9c76-355c918ef6f0}" ma:internalName="TaxCatchAll" ma:readOnly="false" ma:showField="CatchAllData"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e2dbf1829e2d4a00a1dc26f53a7b9ce2" ma:index="44" ma:taxonomy="true" ma:internalName="e2dbf1829e2d4a00a1dc26f53a7b9ce2" ma:taxonomyFieldName="DocumentCategories" ma:displayName="Document Categories" ma:readOnly="false" ma:default="" ma:fieldId="{e2dbf182-9e2d-4a00-a1dc-26f53a7b9ce2}" ma:taxonomyMulti="true" ma:sspId="5bb61ac4-bb4c-41a3-a8a2-0c78356216a2" ma:termSetId="880dab43-fba5-4278-b35b-1eb9ec9bcb38" ma:anchorId="00000000-0000-0000-0000-000000000000" ma:open="false" ma:isKeyword="false">
      <xsd:complexType>
        <xsd:sequence>
          <xsd:element ref="pc:Terms" minOccurs="0" maxOccurs="1"/>
        </xsd:sequence>
      </xsd:complexType>
    </xsd:element>
    <xsd:element name="DateWithdrawn" ma:index="46" nillable="true" ma:displayName="Date Withdrawn" ma:description="The date this document was archived" ma:format="DateTime" ma:hidden="true" ma:internalName="DateWithdrawn" ma:readOnly="false">
      <xsd:simpleType>
        <xsd:restriction base="dms:DateTime"/>
      </xsd:simpleType>
    </xsd:element>
    <xsd:element name="Agent_x0020_name" ma:index="47" nillable="true" ma:displayName="Agent name" ma:description="Agent responsible for translation" ma:format="Dropdown" ma:internalName="Agent_x0020_name">
      <xsd:simpleType>
        <xsd:restriction base="dms:Choice">
          <xsd:enumeration value="AMITA"/>
          <xsd:enumeration value="BCC"/>
          <xsd:enumeration value="DEKRA"/>
          <xsd:enumeration value="ICEA"/>
          <xsd:enumeration value="MUTU"/>
          <xsd:enumeration value="NAVIGA"/>
          <xsd:enumeration value="NCS"/>
          <xsd:enumeration value="NSF"/>
          <xsd:enumeration value="NSF"/>
          <xsd:enumeration value="ICEA"/>
          <xsd:enumeration value="SABS"/>
          <xsd:enumeration value="SATIVA"/>
          <xsd:enumeration value="Volition"/>
          <xsd:enumeration value="WSP DANMARK"/>
        </xsd:restriction>
      </xsd:simpleType>
    </xsd:element>
    <xsd:element name="Translation_x0020_update_x0020_required" ma:index="48" nillable="true" ma:displayName="Translation update required" ma:default="0" ma:internalName="Translation_x0020_update_x0020_requir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710FE5-46AD-4EB1-82F2-5682DBA2B70E}">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42A1FB26-AD46-4B95-B389-9C2CE6C36627}">
  <ds:schemaRefs>
    <ds:schemaRef ds:uri="http://schemas.microsoft.com/sharepoint/v3/contenttype/forms"/>
  </ds:schemaRefs>
</ds:datastoreItem>
</file>

<file path=customXml/itemProps3.xml><?xml version="1.0" encoding="utf-8"?>
<ds:datastoreItem xmlns:ds="http://schemas.openxmlformats.org/officeDocument/2006/customXml" ds:itemID="{C1773799-07CA-4170-9C63-F0D9C4BC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7cc006-31b2-40fa-b589-1565d41822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vt:i4>
      </vt:variant>
    </vt:vector>
  </HeadingPairs>
  <TitlesOfParts>
    <vt:vector size="30" baseType="lpstr">
      <vt:lpstr>Cover</vt:lpstr>
      <vt:lpstr>1 Basic info</vt:lpstr>
      <vt:lpstr>2 Findings</vt:lpstr>
      <vt:lpstr>3 MA Cert process</vt:lpstr>
      <vt:lpstr>5 MA Org Structure+Management</vt:lpstr>
      <vt:lpstr>6 S1</vt:lpstr>
      <vt:lpstr>7 S2</vt:lpstr>
      <vt:lpstr>8 S3</vt:lpstr>
      <vt:lpstr>9 S4</vt:lpstr>
      <vt:lpstr>A1 Checklist</vt:lpstr>
      <vt:lpstr>Audit Programme</vt:lpstr>
      <vt:lpstr>A2 Stakeholder Summary</vt:lpstr>
      <vt:lpstr>A3 Species list</vt:lpstr>
      <vt:lpstr>A6 Group checklist</vt:lpstr>
      <vt:lpstr>A6a Multisite checklist</vt:lpstr>
      <vt:lpstr>A7 Members &amp; FMUs</vt:lpstr>
      <vt:lpstr>A8a Sampling</vt:lpstr>
      <vt:lpstr>A11a Cert Decsn</vt:lpstr>
      <vt:lpstr>A12a Product schedule</vt:lpstr>
      <vt:lpstr>A14a Product Codes</vt:lpstr>
      <vt:lpstr>A15 Opening and Closing Meeting</vt:lpstr>
      <vt:lpstr>'1 Basic info'!Print_Area</vt:lpstr>
      <vt:lpstr>'2 Findings'!Print_Area</vt:lpstr>
      <vt:lpstr>'3 MA Cert process'!Print_Area</vt:lpstr>
      <vt:lpstr>'5 MA Org Structure+Management'!Print_Area</vt:lpstr>
      <vt:lpstr>'6 S1'!Print_Area</vt:lpstr>
      <vt:lpstr>'7 S2'!Print_Area</vt:lpstr>
      <vt:lpstr>'8 S3'!Print_Area</vt:lpstr>
      <vt:lpstr>'9 S4'!Print_Area</vt:lpstr>
      <vt:lpstr>'A12a Product schedule'!Print_Area</vt:lpstr>
    </vt:vector>
  </TitlesOfParts>
  <Manager/>
  <Company>Soil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PEFC Forest Cert report template</dc:title>
  <dc:subject/>
  <dc:creator>Gus Hellier</dc:creator>
  <cp:keywords/>
  <dc:description/>
  <cp:lastModifiedBy>Lucy Cullimore</cp:lastModifiedBy>
  <cp:revision/>
  <cp:lastPrinted>2023-11-23T17:41:16Z</cp:lastPrinted>
  <dcterms:created xsi:type="dcterms:W3CDTF">2005-01-24T17:03:19Z</dcterms:created>
  <dcterms:modified xsi:type="dcterms:W3CDTF">2023-11-23T17:53:08Z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fe14f81141a48289d64b82b125ab1e5">
    <vt:lpwstr>Agents|3fe85bd0-ab91-44fa-84d2-ff5557429c34; Auditor Candidates|af691755-94ff-44ef-9224-48bf09f9dcf7; Auditors|8bb86ae9-b7dc-4f41-b17e-3b683b2d70fe</vt:lpwstr>
  </property>
  <property fmtid="{D5CDD505-2E9C-101B-9397-08002B2CF9AE}" pid="3" name="TaxCatchAll">
    <vt:lpwstr>15;#Technical|3a400d66-ee7a-4a6f-a04a-2d028461e8b8;#14;#Agents|3fe85bd0-ab91-44fa-84d2-ff5557429c34;#45;# Auditor Candidates|af691755-94ff-44ef-9224-48bf09f9dcf7;#26;#Forest Management|780132de-f0d1-4db9-b76d-1c86782e2295;#41;# Auditors|8bb86ae9-b7dc-4f41</vt:lpwstr>
  </property>
  <property fmtid="{D5CDD505-2E9C-101B-9397-08002B2CF9AE}" pid="4" name="TeamsInvolved">
    <vt:lpwstr>15;#Technical|3a400d66-ee7a-4a6f-a04a-2d028461e8b8</vt:lpwstr>
  </property>
  <property fmtid="{D5CDD505-2E9C-101B-9397-08002B2CF9AE}" pid="5" name="AccreditationClause">
    <vt:lpwstr/>
  </property>
  <property fmtid="{D5CDD505-2E9C-101B-9397-08002B2CF9AE}" pid="6" name="DocumentSubcategory">
    <vt:lpwstr>26;#Forest Management|780132de-f0d1-4db9-b76d-1c86782e2295</vt:lpwstr>
  </property>
  <property fmtid="{D5CDD505-2E9C-101B-9397-08002B2CF9AE}" pid="7" name="ad2f377e54714112ab833597fa2da4c5">
    <vt:lpwstr>Technical|3a400d66-ee7a-4a6f-a04a-2d028461e8b8</vt:lpwstr>
  </property>
  <property fmtid="{D5CDD505-2E9C-101B-9397-08002B2CF9AE}" pid="8" name="f566ae4b6da04003a30c549f0f75017f">
    <vt:lpwstr>Forest Management|780132de-f0d1-4db9-b76d-1c86782e2295</vt:lpwstr>
  </property>
  <property fmtid="{D5CDD505-2E9C-101B-9397-08002B2CF9AE}" pid="9" name="ae9375f09f6748d8a1e95e3352f09959">
    <vt:lpwstr>Programme for the Endorsement of Forest Certification (PEFC)|10fe37c0-fde8-4201-aa3a-9f5ff46939db</vt:lpwstr>
  </property>
  <property fmtid="{D5CDD505-2E9C-101B-9397-08002B2CF9AE}" pid="10" name="DocumentCategories">
    <vt:lpwstr>3;#Forestry|58c4e837-039d-402b-b63b-d24a25d2849a</vt:lpwstr>
  </property>
  <property fmtid="{D5CDD505-2E9C-101B-9397-08002B2CF9AE}" pid="11" name="SchemeService">
    <vt:lpwstr>18;#Programme for the Endorsement of Forest Certification (PEFC)|10fe37c0-fde8-4201-aa3a-9f5ff46939db</vt:lpwstr>
  </property>
  <property fmtid="{D5CDD505-2E9C-101B-9397-08002B2CF9AE}" pid="12" name="ic9f03f562ef4388ac9038703c4dc5d2">
    <vt:lpwstr/>
  </property>
  <property fmtid="{D5CDD505-2E9C-101B-9397-08002B2CF9AE}" pid="13" name="e2dbf1829e2d4a00a1dc26f53a7b9ce2">
    <vt:lpwstr>Forestry|58c4e837-039d-402b-b63b-d24a25d2849a</vt:lpwstr>
  </property>
  <property fmtid="{D5CDD505-2E9C-101B-9397-08002B2CF9AE}" pid="14" name="ContentTypeId">
    <vt:lpwstr>0x010100D9046EFC94FC5545BCF3455B86BBBA3609009E2EA39C725D8A4496842C6E0EE8A03C</vt:lpwstr>
  </property>
  <property fmtid="{D5CDD505-2E9C-101B-9397-08002B2CF9AE}" pid="15" name="DocumentRefCode">
    <vt:lpwstr>RT-FM-001a</vt:lpwstr>
  </property>
  <property fmtid="{D5CDD505-2E9C-101B-9397-08002B2CF9AE}" pid="16" name="LegacyVersionNumber">
    <vt:lpwstr>6.1</vt:lpwstr>
  </property>
  <property fmtid="{D5CDD505-2E9C-101B-9397-08002B2CF9AE}" pid="17" name="QMSProcessOwner">
    <vt:lpwstr>57;#forestrytechteam@soilassociation.org</vt:lpwstr>
  </property>
  <property fmtid="{D5CDD505-2E9C-101B-9397-08002B2CF9AE}" pid="18" name="display_urn:schemas-microsoft-com:office:office#QMSProcessOwner">
    <vt:lpwstr>TechTeamForestry</vt:lpwstr>
  </property>
  <property fmtid="{D5CDD505-2E9C-101B-9397-08002B2CF9AE}" pid="19" name="ExternalAudiences">
    <vt:lpwstr>14;#Agents|3fe85bd0-ab91-44fa-84d2-ff5557429c34;#45;# Auditor Candidates|af691755-94ff-44ef-9224-48bf09f9dcf7;#41;# Auditors|8bb86ae9-b7dc-4f41-b17e-3b683b2d70fe</vt:lpwstr>
  </property>
</Properties>
</file>